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1.xml" ContentType="application/vnd.openxmlformats-officedocument.drawing+xml"/>
  <Override PartName="/xl/customProperty12.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3.xml" ContentType="application/vnd.openxmlformats-officedocument.drawing+xml"/>
  <Override PartName="/xl/customProperty16.bin" ContentType="application/vnd.openxmlformats-officedocument.spreadsheetml.customProperty"/>
  <Override PartName="/xl/drawings/drawing4.xml" ContentType="application/vnd.openxmlformats-officedocument.drawing+xml"/>
  <Override PartName="/xl/customProperty17.bin" ContentType="application/vnd.openxmlformats-officedocument.spreadsheetml.customProperty"/>
  <Override PartName="/xl/drawings/drawing5.xml" ContentType="application/vnd.openxmlformats-officedocument.drawing+xml"/>
  <Override PartName="/xl/customProperty18.bin" ContentType="application/vnd.openxmlformats-officedocument.spreadsheetml.customProperty"/>
  <Override PartName="/xl/drawings/drawing6.xml" ContentType="application/vnd.openxmlformats-officedocument.drawing+xml"/>
  <Override PartName="/xl/customProperty19.bin" ContentType="application/vnd.openxmlformats-officedocument.spreadsheetml.customProperty"/>
  <Override PartName="/xl/drawings/drawing7.xml" ContentType="application/vnd.openxmlformats-officedocument.drawing+xml"/>
  <Override PartName="/xl/customProperty20.bin" ContentType="application/vnd.openxmlformats-officedocument.spreadsheetml.customProperty"/>
  <Override PartName="/xl/drawings/drawing8.xml" ContentType="application/vnd.openxmlformats-officedocument.drawing+xml"/>
  <Override PartName="/xl/customProperty21.bin" ContentType="application/vnd.openxmlformats-officedocument.spreadsheetml.customProperty"/>
  <Override PartName="/xl/drawings/drawing9.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drawings/drawing10.xml" ContentType="application/vnd.openxmlformats-officedocument.drawing+xml"/>
  <Override PartName="/xl/customProperty24.bin" ContentType="application/vnd.openxmlformats-officedocument.spreadsheetml.customProperty"/>
  <Override PartName="/xl/drawings/drawing11.xml" ContentType="application/vnd.openxmlformats-officedocument.drawing+xml"/>
  <Override PartName="/xl/customProperty25.bin" ContentType="application/vnd.openxmlformats-officedocument.spreadsheetml.customProperty"/>
  <Override PartName="/xl/drawings/drawing12.xml" ContentType="application/vnd.openxmlformats-officedocument.drawing+xml"/>
  <Override PartName="/xl/customProperty26.bin" ContentType="application/vnd.openxmlformats-officedocument.spreadsheetml.customProperty"/>
  <Override PartName="/xl/drawings/drawing13.xml" ContentType="application/vnd.openxmlformats-officedocument.drawing+xml"/>
  <Override PartName="/xl/customProperty27.bin" ContentType="application/vnd.openxmlformats-officedocument.spreadsheetml.customProperty"/>
  <Override PartName="/xl/drawings/drawing14.xml" ContentType="application/vnd.openxmlformats-officedocument.drawing+xml"/>
  <Override PartName="/xl/customProperty28.bin" ContentType="application/vnd.openxmlformats-officedocument.spreadsheetml.customProperty"/>
  <Override PartName="/xl/drawings/drawing15.xml" ContentType="application/vnd.openxmlformats-officedocument.drawing+xml"/>
  <Override PartName="/xl/customProperty29.bin" ContentType="application/vnd.openxmlformats-officedocument.spreadsheetml.customProperty"/>
  <Override PartName="/xl/drawings/drawing16.xml" ContentType="application/vnd.openxmlformats-officedocument.drawing+xml"/>
  <Override PartName="/xl/customProperty30.bin" ContentType="application/vnd.openxmlformats-officedocument.spreadsheetml.customProperty"/>
  <Override PartName="/xl/drawings/drawing17.xml" ContentType="application/vnd.openxmlformats-officedocument.drawing+xml"/>
  <Override PartName="/xl/customProperty31.bin" ContentType="application/vnd.openxmlformats-officedocument.spreadsheetml.customProperty"/>
  <Override PartName="/xl/drawings/drawing18.xml" ContentType="application/vnd.openxmlformats-officedocument.drawing+xml"/>
  <Override PartName="/xl/customProperty32.bin" ContentType="application/vnd.openxmlformats-officedocument.spreadsheetml.customProperty"/>
  <Override PartName="/xl/drawings/drawing19.xml" ContentType="application/vnd.openxmlformats-officedocument.drawing+xml"/>
  <Override PartName="/xl/customProperty33.bin" ContentType="application/vnd.openxmlformats-officedocument.spreadsheetml.customProperty"/>
  <Override PartName="/xl/drawings/drawing20.xml" ContentType="application/vnd.openxmlformats-officedocument.drawing+xml"/>
  <Override PartName="/xl/customProperty34.bin" ContentType="application/vnd.openxmlformats-officedocument.spreadsheetml.customProperty"/>
  <Override PartName="/xl/drawings/drawing21.xml" ContentType="application/vnd.openxmlformats-officedocument.drawing+xml"/>
  <Override PartName="/xl/customProperty35.bin" ContentType="application/vnd.openxmlformats-officedocument.spreadsheetml.customProperty"/>
  <Override PartName="/xl/drawings/drawing22.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drawings/drawing23.xml" ContentType="application/vnd.openxmlformats-officedocument.drawing+xml"/>
  <Override PartName="/xl/customProperty38.bin" ContentType="application/vnd.openxmlformats-officedocument.spreadsheetml.customProperty"/>
  <Override PartName="/xl/drawings/drawing24.xml" ContentType="application/vnd.openxmlformats-officedocument.drawing+xml"/>
  <Override PartName="/xl/customProperty39.bin" ContentType="application/vnd.openxmlformats-officedocument.spreadsheetml.customProperty"/>
  <Override PartName="/xl/drawings/drawing25.xml" ContentType="application/vnd.openxmlformats-officedocument.drawing+xml"/>
  <Override PartName="/xl/customProperty40.bin" ContentType="application/vnd.openxmlformats-officedocument.spreadsheetml.customProperty"/>
  <Override PartName="/xl/drawings/drawing26.xml" ContentType="application/vnd.openxmlformats-officedocument.drawing+xml"/>
  <Override PartName="/xl/customProperty41.bin" ContentType="application/vnd.openxmlformats-officedocument.spreadsheetml.customProperty"/>
  <Override PartName="/xl/drawings/drawing27.xml" ContentType="application/vnd.openxmlformats-officedocument.drawing+xml"/>
  <Override PartName="/xl/customProperty42.bin" ContentType="application/vnd.openxmlformats-officedocument.spreadsheetml.customProperty"/>
  <Override PartName="/xl/drawings/drawing28.xml" ContentType="application/vnd.openxmlformats-officedocument.drawing+xml"/>
  <Override PartName="/xl/customProperty43.bin" ContentType="application/vnd.openxmlformats-officedocument.spreadsheetml.customProperty"/>
  <Override PartName="/xl/drawings/drawing29.xml" ContentType="application/vnd.openxmlformats-officedocument.drawing+xml"/>
  <Override PartName="/xl/customProperty44.bin" ContentType="application/vnd.openxmlformats-officedocument.spreadsheetml.customProperty"/>
  <Override PartName="/xl/drawings/drawing30.xml" ContentType="application/vnd.openxmlformats-officedocument.drawing+xml"/>
  <Override PartName="/xl/customProperty45.bin" ContentType="application/vnd.openxmlformats-officedocument.spreadsheetml.customProperty"/>
  <Override PartName="/xl/drawings/drawing31.xml" ContentType="application/vnd.openxmlformats-officedocument.drawing+xml"/>
  <Override PartName="/xl/customProperty46.bin" ContentType="application/vnd.openxmlformats-officedocument.spreadsheetml.customProperty"/>
  <Override PartName="/xl/drawings/drawing32.xml" ContentType="application/vnd.openxmlformats-officedocument.drawing+xml"/>
  <Override PartName="/xl/customProperty47.bin" ContentType="application/vnd.openxmlformats-officedocument.spreadsheetml.customProperty"/>
  <Override PartName="/xl/drawings/drawing33.xml" ContentType="application/vnd.openxmlformats-officedocument.drawing+xml"/>
  <Override PartName="/xl/customProperty48.bin" ContentType="application/vnd.openxmlformats-officedocument.spreadsheetml.customProperty"/>
  <Override PartName="/xl/drawings/drawing34.xml" ContentType="application/vnd.openxmlformats-officedocument.drawing+xml"/>
  <Override PartName="/xl/customProperty49.bin" ContentType="application/vnd.openxmlformats-officedocument.spreadsheetml.customProperty"/>
  <Override PartName="/xl/drawings/drawing35.xml" ContentType="application/vnd.openxmlformats-officedocument.drawing+xml"/>
  <Override PartName="/xl/customProperty50.bin" ContentType="application/vnd.openxmlformats-officedocument.spreadsheetml.customProperty"/>
  <Override PartName="/xl/drawings/drawing36.xml" ContentType="application/vnd.openxmlformats-officedocument.drawing+xml"/>
  <Override PartName="/xl/customProperty51.bin" ContentType="application/vnd.openxmlformats-officedocument.spreadsheetml.customProperty"/>
  <Override PartName="/xl/drawings/drawing37.xml" ContentType="application/vnd.openxmlformats-officedocument.drawing+xml"/>
  <Override PartName="/xl/customProperty52.bin" ContentType="application/vnd.openxmlformats-officedocument.spreadsheetml.customProperty"/>
  <Override PartName="/xl/drawings/drawing38.xml" ContentType="application/vnd.openxmlformats-officedocument.drawing+xml"/>
  <Override PartName="/xl/customProperty53.bin" ContentType="application/vnd.openxmlformats-officedocument.spreadsheetml.customProperty"/>
  <Override PartName="/xl/drawings/drawing39.xml" ContentType="application/vnd.openxmlformats-officedocument.drawing+xml"/>
  <Override PartName="/xl/customProperty54.bin" ContentType="application/vnd.openxmlformats-officedocument.spreadsheetml.customProperty"/>
  <Override PartName="/xl/drawings/drawing40.xml" ContentType="application/vnd.openxmlformats-officedocument.drawing+xml"/>
  <Override PartName="/xl/customProperty55.bin" ContentType="application/vnd.openxmlformats-officedocument.spreadsheetml.customProperty"/>
  <Override PartName="/xl/drawings/drawing41.xml" ContentType="application/vnd.openxmlformats-officedocument.drawing+xml"/>
  <Override PartName="/xl/customProperty56.bin" ContentType="application/vnd.openxmlformats-officedocument.spreadsheetml.customProperty"/>
  <Override PartName="/xl/drawings/drawing42.xml" ContentType="application/vnd.openxmlformats-officedocument.drawing+xml"/>
  <Override PartName="/xl/customProperty57.bin" ContentType="application/vnd.openxmlformats-officedocument.spreadsheetml.customProperty"/>
  <Override PartName="/xl/customProperty58.bin" ContentType="application/vnd.openxmlformats-officedocument.spreadsheetml.customProperty"/>
  <Override PartName="/xl/drawings/drawing43.xml" ContentType="application/vnd.openxmlformats-officedocument.drawing+xml"/>
  <Override PartName="/xl/customProperty59.bin" ContentType="application/vnd.openxmlformats-officedocument.spreadsheetml.customProperty"/>
  <Override PartName="/xl/drawings/drawing44.xml" ContentType="application/vnd.openxmlformats-officedocument.drawing+xml"/>
  <Override PartName="/xl/customProperty60.bin" ContentType="application/vnd.openxmlformats-officedocument.spreadsheetml.customProperty"/>
  <Override PartName="/xl/drawings/drawing45.xml" ContentType="application/vnd.openxmlformats-officedocument.drawing+xml"/>
  <Override PartName="/xl/customProperty61.bin" ContentType="application/vnd.openxmlformats-officedocument.spreadsheetml.customProperty"/>
  <Override PartName="/xl/drawings/drawing46.xml" ContentType="application/vnd.openxmlformats-officedocument.drawing+xml"/>
  <Override PartName="/xl/customProperty62.bin" ContentType="application/vnd.openxmlformats-officedocument.spreadsheetml.customProperty"/>
  <Override PartName="/xl/drawings/drawing47.xml" ContentType="application/vnd.openxmlformats-officedocument.drawing+xml"/>
  <Override PartName="/xl/customProperty63.bin" ContentType="application/vnd.openxmlformats-officedocument.spreadsheetml.customProperty"/>
  <Override PartName="/xl/drawings/drawing48.xml" ContentType="application/vnd.openxmlformats-officedocument.drawing+xml"/>
  <Override PartName="/xl/customProperty64.bin" ContentType="application/vnd.openxmlformats-officedocument.spreadsheetml.customProperty"/>
  <Override PartName="/xl/drawings/drawing49.xml" ContentType="application/vnd.openxmlformats-officedocument.drawing+xml"/>
  <Override PartName="/xl/customProperty65.bin" ContentType="application/vnd.openxmlformats-officedocument.spreadsheetml.customProperty"/>
  <Override PartName="/xl/customProperty66.bin" ContentType="application/vnd.openxmlformats-officedocument.spreadsheetml.customProperty"/>
  <Override PartName="/xl/drawings/drawing50.xml" ContentType="application/vnd.openxmlformats-officedocument.drawing+xml"/>
  <Override PartName="/xl/customProperty67.bin" ContentType="application/vnd.openxmlformats-officedocument.spreadsheetml.customProperty"/>
  <Override PartName="/xl/drawings/drawing51.xml" ContentType="application/vnd.openxmlformats-officedocument.drawing+xml"/>
  <Override PartName="/xl/customProperty68.bin" ContentType="application/vnd.openxmlformats-officedocument.spreadsheetml.customProperty"/>
  <Override PartName="/xl/customProperty69.bin" ContentType="application/vnd.openxmlformats-officedocument.spreadsheetml.customProperty"/>
  <Override PartName="/xl/drawings/drawing52.xml" ContentType="application/vnd.openxmlformats-officedocument.drawing+xml"/>
  <Override PartName="/xl/customProperty70.bin" ContentType="application/vnd.openxmlformats-officedocument.spreadsheetml.customProperty"/>
  <Override PartName="/xl/customProperty71.bin" ContentType="application/vnd.openxmlformats-officedocument.spreadsheetml.customProperty"/>
  <Override PartName="/xl/drawings/drawing53.xml" ContentType="application/vnd.openxmlformats-officedocument.drawing+xml"/>
  <Override PartName="/xl/customProperty72.bin" ContentType="application/vnd.openxmlformats-officedocument.spreadsheetml.customProperty"/>
  <Override PartName="/xl/drawings/drawing54.xml" ContentType="application/vnd.openxmlformats-officedocument.drawing+xml"/>
  <Override PartName="/xl/customProperty73.bin" ContentType="application/vnd.openxmlformats-officedocument.spreadsheetml.customProperty"/>
  <Override PartName="/xl/drawings/drawing55.xml" ContentType="application/vnd.openxmlformats-officedocument.drawing+xml"/>
  <Override PartName="/xl/customProperty74.bin" ContentType="application/vnd.openxmlformats-officedocument.spreadsheetml.customProperty"/>
  <Override PartName="/xl/drawings/drawing56.xml" ContentType="application/vnd.openxmlformats-officedocument.drawing+xml"/>
  <Override PartName="/xl/customProperty75.bin" ContentType="application/vnd.openxmlformats-officedocument.spreadsheetml.customProperty"/>
  <Override PartName="/xl/drawings/drawing57.xml" ContentType="application/vnd.openxmlformats-officedocument.drawing+xml"/>
  <Override PartName="/xl/customProperty76.bin" ContentType="application/vnd.openxmlformats-officedocument.spreadsheetml.customProperty"/>
  <Override PartName="/xl/drawings/drawing58.xml" ContentType="application/vnd.openxmlformats-officedocument.drawing+xml"/>
  <Override PartName="/xl/customProperty77.bin" ContentType="application/vnd.openxmlformats-officedocument.spreadsheetml.customProperty"/>
  <Override PartName="/xl/drawings/drawing59.xml" ContentType="application/vnd.openxmlformats-officedocument.drawing+xml"/>
  <Override PartName="/xl/customProperty78.bin" ContentType="application/vnd.openxmlformats-officedocument.spreadsheetml.customProperty"/>
  <Override PartName="/xl/customProperty79.bin" ContentType="application/vnd.openxmlformats-officedocument.spreadsheetml.customProperty"/>
  <Override PartName="/xl/drawings/drawing60.xml" ContentType="application/vnd.openxmlformats-officedocument.drawing+xml"/>
  <Override PartName="/xl/customProperty80.bin" ContentType="application/vnd.openxmlformats-officedocument.spreadsheetml.customProperty"/>
  <Override PartName="/xl/drawings/drawing61.xml" ContentType="application/vnd.openxmlformats-officedocument.drawing+xml"/>
  <Override PartName="/xl/customProperty81.bin" ContentType="application/vnd.openxmlformats-officedocument.spreadsheetml.customProperty"/>
  <Override PartName="/xl/customProperty82.bin" ContentType="application/vnd.openxmlformats-officedocument.spreadsheetml.customProperty"/>
  <Override PartName="/xl/drawings/drawing6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ustomProperty83.bin" ContentType="application/vnd.openxmlformats-officedocument.spreadsheetml.customProperty"/>
  <Override PartName="/xl/customProperty84.bin" ContentType="application/vnd.openxmlformats-officedocument.spreadsheetml.customProperty"/>
  <Override PartName="/xl/drawings/drawing63.xml" ContentType="application/vnd.openxmlformats-officedocument.drawing+xml"/>
  <Override PartName="/xl/customProperty85.bin" ContentType="application/vnd.openxmlformats-officedocument.spreadsheetml.customProperty"/>
  <Override PartName="/xl/drawings/drawing64.xml" ContentType="application/vnd.openxmlformats-officedocument.drawing+xml"/>
  <Override PartName="/xl/customProperty86.bin" ContentType="application/vnd.openxmlformats-officedocument.spreadsheetml.customProperty"/>
  <Override PartName="/xl/drawings/drawing65.xml" ContentType="application/vnd.openxmlformats-officedocument.drawing+xml"/>
  <Override PartName="/xl/customProperty87.bin" ContentType="application/vnd.openxmlformats-officedocument.spreadsheetml.customProperty"/>
  <Override PartName="/xl/drawings/drawing66.xml" ContentType="application/vnd.openxmlformats-officedocument.drawing+xml"/>
  <Override PartName="/xl/customProperty88.bin" ContentType="application/vnd.openxmlformats-officedocument.spreadsheetml.customProperty"/>
  <Override PartName="/xl/drawings/drawing67.xml" ContentType="application/vnd.openxmlformats-officedocument.drawing+xml"/>
  <Override PartName="/xl/customProperty89.bin" ContentType="application/vnd.openxmlformats-officedocument.spreadsheetml.customProperty"/>
  <Override PartName="/xl/drawings/drawing68.xml" ContentType="application/vnd.openxmlformats-officedocument.drawing+xml"/>
  <Override PartName="/xl/customProperty90.bin" ContentType="application/vnd.openxmlformats-officedocument.spreadsheetml.customProperty"/>
  <Override PartName="/xl/drawings/drawing69.xml" ContentType="application/vnd.openxmlformats-officedocument.drawing+xml"/>
  <Override PartName="/xl/customProperty91.bin" ContentType="application/vnd.openxmlformats-officedocument.spreadsheetml.customProperty"/>
  <Override PartName="/xl/drawings/drawing70.xml" ContentType="application/vnd.openxmlformats-officedocument.drawing+xml"/>
  <Override PartName="/xl/customProperty92.bin" ContentType="application/vnd.openxmlformats-officedocument.spreadsheetml.customProperty"/>
  <Override PartName="/xl/drawings/drawing71.xml" ContentType="application/vnd.openxmlformats-officedocument.drawing+xml"/>
  <Override PartName="/xl/customProperty93.bin" ContentType="application/vnd.openxmlformats-officedocument.spreadsheetml.customProperty"/>
  <Override PartName="/xl/drawings/drawing7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8.xml" ContentType="application/vnd.openxmlformats-officedocument.drawingml.chartshapes+xml"/>
  <Override PartName="/xl/customProperty94.bin" ContentType="application/vnd.openxmlformats-officedocument.spreadsheetml.customProperty"/>
  <Override PartName="/xl/customProperty95.bin" ContentType="application/vnd.openxmlformats-officedocument.spreadsheetml.customProperty"/>
  <Override PartName="/xl/drawings/drawing79.xml" ContentType="application/vnd.openxmlformats-officedocument.drawing+xml"/>
  <Override PartName="/xl/customProperty96.bin" ContentType="application/vnd.openxmlformats-officedocument.spreadsheetml.customProperty"/>
  <Override PartName="/xl/drawings/drawing80.xml" ContentType="application/vnd.openxmlformats-officedocument.drawing+xml"/>
  <Override PartName="/xl/customProperty97.bin" ContentType="application/vnd.openxmlformats-officedocument.spreadsheetml.customProperty"/>
  <Override PartName="/xl/drawings/drawing81.xml" ContentType="application/vnd.openxmlformats-officedocument.drawing+xml"/>
  <Override PartName="/xl/customProperty98.bin" ContentType="application/vnd.openxmlformats-officedocument.spreadsheetml.customProperty"/>
  <Override PartName="/xl/drawings/drawing82.xml" ContentType="application/vnd.openxmlformats-officedocument.drawing+xml"/>
  <Override PartName="/xl/customProperty99.bin" ContentType="application/vnd.openxmlformats-officedocument.spreadsheetml.customProperty"/>
  <Override PartName="/xl/drawings/drawing83.xml" ContentType="application/vnd.openxmlformats-officedocument.drawing+xml"/>
  <Override PartName="/xl/customProperty100.bin" ContentType="application/vnd.openxmlformats-officedocument.spreadsheetml.customProperty"/>
  <Override PartName="/xl/drawings/drawing84.xml" ContentType="application/vnd.openxmlformats-officedocument.drawing+xml"/>
  <Override PartName="/xl/customProperty101.bin" ContentType="application/vnd.openxmlformats-officedocument.spreadsheetml.customProperty"/>
  <Override PartName="/xl/drawings/drawing85.xml" ContentType="application/vnd.openxmlformats-officedocument.drawing+xml"/>
  <Override PartName="/xl/customProperty102.bin" ContentType="application/vnd.openxmlformats-officedocument.spreadsheetml.customProperty"/>
  <Override PartName="/xl/drawings/drawing86.xml" ContentType="application/vnd.openxmlformats-officedocument.drawing+xml"/>
  <Override PartName="/xl/customProperty103.bin" ContentType="application/vnd.openxmlformats-officedocument.spreadsheetml.customProperty"/>
  <Override PartName="/xl/drawings/drawing87.xml" ContentType="application/vnd.openxmlformats-officedocument.drawing+xml"/>
  <Override PartName="/xl/customProperty104.bin" ContentType="application/vnd.openxmlformats-officedocument.spreadsheetml.customProperty"/>
  <Override PartName="/xl/drawings/drawing88.xml" ContentType="application/vnd.openxmlformats-officedocument.drawing+xml"/>
  <Override PartName="/xl/customProperty105.bin" ContentType="application/vnd.openxmlformats-officedocument.spreadsheetml.customProperty"/>
  <Override PartName="/xl/drawings/drawing89.xml" ContentType="application/vnd.openxmlformats-officedocument.drawing+xml"/>
  <Override PartName="/xl/customProperty106.bin" ContentType="application/vnd.openxmlformats-officedocument.spreadsheetml.customProperty"/>
  <Override PartName="/xl/drawings/drawing90.xml" ContentType="application/vnd.openxmlformats-officedocument.drawing+xml"/>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drawings/drawing91.xml" ContentType="application/vnd.openxmlformats-officedocument.drawing+xml"/>
  <Override PartName="/xl/customProperty112.bin" ContentType="application/vnd.openxmlformats-officedocument.spreadsheetml.customProperty"/>
  <Override PartName="/xl/drawings/drawing92.xml" ContentType="application/vnd.openxmlformats-officedocument.drawing+xml"/>
  <Override PartName="/xl/customProperty113.bin" ContentType="application/vnd.openxmlformats-officedocument.spreadsheetml.customProperty"/>
  <Override PartName="/xl/drawings/drawing93.xml" ContentType="application/vnd.openxmlformats-officedocument.drawing+xml"/>
  <Override PartName="/xl/customProperty114.bin" ContentType="application/vnd.openxmlformats-officedocument.spreadsheetml.customProperty"/>
  <Override PartName="/xl/drawings/drawing94.xml" ContentType="application/vnd.openxmlformats-officedocument.drawing+xml"/>
  <Override PartName="/xl/customProperty115.bin" ContentType="application/vnd.openxmlformats-officedocument.spreadsheetml.customProperty"/>
  <Override PartName="/xl/drawings/drawing95.xml" ContentType="application/vnd.openxmlformats-officedocument.drawing+xml"/>
  <Override PartName="/xl/customProperty116.bin" ContentType="application/vnd.openxmlformats-officedocument.spreadsheetml.customProperty"/>
  <Override PartName="/xl/drawings/drawing96.xml" ContentType="application/vnd.openxmlformats-officedocument.drawing+xml"/>
  <Override PartName="/xl/customProperty117.bin" ContentType="application/vnd.openxmlformats-officedocument.spreadsheetml.customProperty"/>
  <Override PartName="/xl/drawings/drawing97.xml" ContentType="application/vnd.openxmlformats-officedocument.drawing+xml"/>
  <Override PartName="/xl/customProperty118.bin" ContentType="application/vnd.openxmlformats-officedocument.spreadsheetml.customProperty"/>
  <Override PartName="/xl/drawings/drawing9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cd1xc0057\filestore\GCRM\TALMA\BSLA\BSA\Reporting\Pillar III\2019\Q4\Sent\Published\"/>
    </mc:Choice>
  </mc:AlternateContent>
  <xr:revisionPtr revIDLastSave="0" documentId="13_ncr:1_{FA2D8471-3BEA-4B69-86EF-39C05A0E948D}" xr6:coauthVersionLast="44" xr6:coauthVersionMax="44" xr10:uidLastSave="{00000000-0000-0000-0000-000000000000}"/>
  <workbookProtection workbookAlgorithmName="SHA-512" workbookHashValue="NVdAu7ssE+fgu0MFAimw9/zOmnesY/0g2/E0oCc9CcGyjQ9dW4w4xKt8amiWrr8hzIPi6xclhWVtcz/h/z5CqA==" workbookSaltValue="cSn2vIy4j+Z3ogvdTx6XcQ==" workbookSpinCount="100000" lockStructure="1"/>
  <bookViews>
    <workbookView xWindow="-120" yWindow="-120" windowWidth="25440" windowHeight="15390" tabRatio="1000" firstSheet="5" activeTab="5" xr2:uid="{00000000-000D-0000-FFFF-FFFF00000000}"/>
  </bookViews>
  <sheets>
    <sheet name="_com.sap.ip.bi.xl.hiddensheet" sheetId="1" state="veryHidden" r:id="rId1"/>
    <sheet name="Rec Exposure Classes" sheetId="145" state="hidden" r:id="rId2"/>
    <sheet name="SA Exposure SAP" sheetId="6" state="hidden" r:id="rId3"/>
    <sheet name="Changes" sheetId="146" state="hidden" r:id="rId4"/>
    <sheet name="SAP SFT and Derivatives" sheetId="7" state="hidden" r:id="rId5"/>
    <sheet name="Key metric" sheetId="175" r:id="rId6"/>
    <sheet name="Development" sheetId="174" r:id="rId7"/>
    <sheet name="Key metric (2)" sheetId="176" state="hidden" r:id="rId8"/>
    <sheet name="Content" sheetId="279" r:id="rId9"/>
    <sheet name="Capital position-&gt;" sheetId="15" r:id="rId10"/>
    <sheet name="1" sheetId="195" r:id="rId11"/>
    <sheet name="2" sheetId="196" r:id="rId12"/>
    <sheet name="3" sheetId="197" r:id="rId13"/>
    <sheet name="4" sheetId="198" r:id="rId14"/>
    <sheet name="5" sheetId="199" r:id="rId15"/>
    <sheet name="6" sheetId="148" r:id="rId16"/>
    <sheet name="7" sheetId="149" r:id="rId17"/>
    <sheet name="Credit risk-&gt;" sheetId="25" r:id="rId18"/>
    <sheet name="8" sheetId="150" r:id="rId19"/>
    <sheet name="9" sheetId="151" r:id="rId20"/>
    <sheet name="10" sheetId="152" r:id="rId21"/>
    <sheet name="11" sheetId="153" r:id="rId22"/>
    <sheet name="12" sheetId="154" r:id="rId23"/>
    <sheet name="13" sheetId="155" r:id="rId24"/>
    <sheet name="14" sheetId="156" r:id="rId25"/>
    <sheet name="15" sheetId="257" r:id="rId26"/>
    <sheet name="16" sheetId="258" r:id="rId27"/>
    <sheet name="17" sheetId="157" r:id="rId28"/>
    <sheet name="18" sheetId="158" r:id="rId29"/>
    <sheet name="19" sheetId="159" r:id="rId30"/>
    <sheet name="20" sheetId="160" r:id="rId31"/>
    <sheet name="21" sheetId="162" r:id="rId32"/>
    <sheet name="22" sheetId="163" r:id="rId33"/>
    <sheet name="23" sheetId="164" r:id="rId34"/>
    <sheet name="24" sheetId="165" r:id="rId35"/>
    <sheet name="25" sheetId="166" r:id="rId36"/>
    <sheet name="26" sheetId="205" r:id="rId37"/>
    <sheet name="27" sheetId="167" r:id="rId38"/>
    <sheet name="28" sheetId="168" r:id="rId39"/>
    <sheet name="29" sheetId="169" r:id="rId40"/>
    <sheet name="30" sheetId="170" r:id="rId41"/>
    <sheet name="31" sheetId="171" r:id="rId42"/>
    <sheet name="32" sheetId="259" r:id="rId43"/>
    <sheet name="33" sheetId="260" r:id="rId44"/>
    <sheet name="34" sheetId="261" r:id="rId45"/>
    <sheet name="35" sheetId="262" r:id="rId46"/>
    <sheet name="36" sheetId="282" r:id="rId47"/>
    <sheet name="37" sheetId="264" r:id="rId48"/>
    <sheet name="38" sheetId="283" r:id="rId49"/>
    <sheet name="39" sheetId="266" r:id="rId50"/>
    <sheet name="40" sheetId="267" r:id="rId51"/>
    <sheet name="41" sheetId="172" r:id="rId52"/>
    <sheet name="42" sheetId="256" r:id="rId53"/>
    <sheet name="43" sheetId="173" r:id="rId54"/>
    <sheet name="CCR-&gt;" sheetId="61" r:id="rId55"/>
    <sheet name="44" sheetId="209" r:id="rId56"/>
    <sheet name="45" sheetId="210" r:id="rId57"/>
    <sheet name="46" sheetId="178" r:id="rId58"/>
    <sheet name="47" sheetId="179" r:id="rId59"/>
    <sheet name="48" sheetId="211" r:id="rId60"/>
    <sheet name="49" sheetId="212" r:id="rId61"/>
    <sheet name="50" sheetId="275" r:id="rId62"/>
    <sheet name="51" sheetId="213" r:id="rId63"/>
    <sheet name="52" sheetId="214" r:id="rId64"/>
    <sheet name="53" sheetId="180" r:id="rId65"/>
    <sheet name="Securitisation" sheetId="200" r:id="rId66"/>
    <sheet name="54" sheetId="201" r:id="rId67"/>
    <sheet name="MR-&gt;" sheetId="76" r:id="rId68"/>
    <sheet name="55" sheetId="215" r:id="rId69"/>
    <sheet name="56" sheetId="216" r:id="rId70"/>
    <sheet name="57" sheetId="217" r:id="rId71"/>
    <sheet name="58" sheetId="218" r:id="rId72"/>
    <sheet name="59" sheetId="219" r:id="rId73"/>
    <sheet name="60" sheetId="220" r:id="rId74"/>
    <sheet name="61" sheetId="221" r:id="rId75"/>
    <sheet name="62" sheetId="222" r:id="rId76"/>
    <sheet name="63" sheetId="203" r:id="rId77"/>
    <sheet name="64" sheetId="223" r:id="rId78"/>
    <sheet name="Operational risk" sheetId="234" r:id="rId79"/>
    <sheet name="65" sheetId="224" r:id="rId80"/>
    <sheet name="Liquidity" sheetId="235" r:id="rId81"/>
    <sheet name="66" sheetId="246" r:id="rId82"/>
    <sheet name="67" sheetId="247" r:id="rId83"/>
    <sheet name="68" sheetId="248" r:id="rId84"/>
    <sheet name="69" sheetId="249" r:id="rId85"/>
    <sheet name="70" sheetId="250" r:id="rId86"/>
    <sheet name="71" sheetId="251" r:id="rId87"/>
    <sheet name="72" sheetId="252" r:id="rId88"/>
    <sheet name="73" sheetId="253" r:id="rId89"/>
    <sheet name="74" sheetId="276" r:id="rId90"/>
    <sheet name="75" sheetId="277" r:id="rId91"/>
    <sheet name="Other" sheetId="186" r:id="rId92"/>
    <sheet name="76" sheetId="188" r:id="rId93"/>
    <sheet name="77" sheetId="278" r:id="rId94"/>
    <sheet name="78" sheetId="189" r:id="rId95"/>
    <sheet name="79" sheetId="190" r:id="rId96"/>
    <sheet name="80" sheetId="191" r:id="rId97"/>
    <sheet name="81" sheetId="268" r:id="rId98"/>
    <sheet name="82" sheetId="269" r:id="rId99"/>
    <sheet name="83" sheetId="270" r:id="rId100"/>
    <sheet name="84" sheetId="192" r:id="rId101"/>
    <sheet name="85" sheetId="193" r:id="rId102"/>
    <sheet name="86" sheetId="208" r:id="rId103"/>
    <sheet name="87" sheetId="272" r:id="rId104"/>
    <sheet name="88" sheetId="280" r:id="rId105"/>
    <sheet name="89" sheetId="274" r:id="rId106"/>
    <sheet name="NLP" sheetId="236" r:id="rId107"/>
    <sheet name="90" sheetId="225" r:id="rId108"/>
    <sheet name="91" sheetId="226" r:id="rId109"/>
    <sheet name="92" sheetId="227" r:id="rId110"/>
    <sheet name="93" sheetId="228" r:id="rId111"/>
    <sheet name="94" sheetId="229" r:id="rId112"/>
    <sheet name="95" sheetId="230" r:id="rId113"/>
    <sheet name="96" sheetId="231" r:id="rId114"/>
    <sheet name="97" sheetId="232" r:id="rId115"/>
    <sheet name="98" sheetId="233" r:id="rId116"/>
  </sheets>
  <externalReferences>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_AMO_UniqueIdentifier" localSheetId="42" hidden="1">"'50da6b7d-56f2-4eb9-b430-6f61ba74a240'"</definedName>
    <definedName name="_AMO_UniqueIdentifier" localSheetId="43" hidden="1">"'50da6b7d-56f2-4eb9-b430-6f61ba74a240'"</definedName>
    <definedName name="_AMO_UniqueIdentifier" localSheetId="97" hidden="1">"'50da6b7d-56f2-4eb9-b430-6f61ba74a240'"</definedName>
    <definedName name="_AMO_UniqueIdentifier" hidden="1">"'50da6b7d-56f2-4eb9-b430-6f61ba74a240'"</definedName>
    <definedName name="_xlnm._FilterDatabase" localSheetId="72" hidden="1">'59'!$A$1:$I$254</definedName>
    <definedName name="a5563542ef22f4c5f9cbb1966620cccb1" hidden="1">'[1]1'!$A$4:$A$12</definedName>
    <definedName name="AccountingFramework">"x2"</definedName>
    <definedName name="add7d6184f1014c5ba275da0adb354df7" hidden="1">'[1]1'!$A$1:$A$3</definedName>
    <definedName name="AguWbType" hidden="1">"S36F7544E-B8FE-4050-A502-07265FEC05D8"</definedName>
    <definedName name="AguWbType2" hidden="1">"XbrlDPM"</definedName>
    <definedName name="CCY_DKK">[2]Dashboard!$D$28</definedName>
    <definedName name="CCY_NOK">[2]Dashboard!$D$26</definedName>
    <definedName name="CCY_SEK">[2]Dashboard!$D$27</definedName>
    <definedName name="Cobo_DK_CB">[2]Cobo!$J$162</definedName>
    <definedName name="Cobo_DK_Fininst">[2]Cobo!$J$163</definedName>
    <definedName name="Cobo_DK_House">[2]Cobo!$J$166</definedName>
    <definedName name="Cobo_DK_House_mort">[2]Cobo!$J$167</definedName>
    <definedName name="Cobo_DK_Nonfin">[2]Cobo!$J$164</definedName>
    <definedName name="Cobo_DK_Nonfin_mort">[2]Cobo!$J$165</definedName>
    <definedName name="Cobo_factor_DK">[2]Cobo!$J$155</definedName>
    <definedName name="Cobo_factor_FI">[2]Cobo!$H$155</definedName>
    <definedName name="Cobo_factor_NO">[2]Cobo!$I$155</definedName>
    <definedName name="Cobo_factor_SE">[2]Cobo!$G$155</definedName>
    <definedName name="Cobo_FI_CB">[2]Cobo!$H$162</definedName>
    <definedName name="Cobo_FI_Fininst">[2]Cobo!$H$163</definedName>
    <definedName name="Cobo_FI_House">[2]Cobo!$H$166</definedName>
    <definedName name="Cobo_FI_House_mort">[2]Cobo!$H$167</definedName>
    <definedName name="Cobo_FI_Nonfin">[2]Cobo!$H$164</definedName>
    <definedName name="Cobo_FI_Nonfin_mort">[2]Cobo!$H$165</definedName>
    <definedName name="Cobo_NO_CB">[2]Cobo!$I$162</definedName>
    <definedName name="Cobo_NO_Fininst">[2]Cobo!$I$163</definedName>
    <definedName name="Cobo_NO_House">[2]Cobo!$I$166</definedName>
    <definedName name="Cobo_NO_House_mort">[2]Cobo!$I$167</definedName>
    <definedName name="Cobo_NO_Nonfin">[2]Cobo!$I$164</definedName>
    <definedName name="Cobo_NO_Nonfin_mort">[2]Cobo!$I$165</definedName>
    <definedName name="Cobo_SE_CB">[2]Cobo!$G$162</definedName>
    <definedName name="Cobo_SE_Fininst">[2]Cobo!$G$163</definedName>
    <definedName name="Cobo_SE_House">[2]Cobo!$G$166</definedName>
    <definedName name="Cobo_SE_House_mort">[2]Cobo!$G$167</definedName>
    <definedName name="Cobo_SE_Nonfin">[2]Cobo!$G$164</definedName>
    <definedName name="Cobo_SE_Nonfin_mort">[2]Cobo!$G$165</definedName>
    <definedName name="CP" localSheetId="61">[3]Frontpage!$C$4</definedName>
    <definedName name="CP" localSheetId="66">[4]Frontpage!$C$4</definedName>
    <definedName name="CP" localSheetId="76">[3]Frontpage!$C$4</definedName>
    <definedName name="CP" localSheetId="102">[3]Frontpage!$C$4</definedName>
    <definedName name="CP">[4]Frontpage!$C$4</definedName>
    <definedName name="d" localSheetId="20" hidden="1">{"'YTD'!$A$6:$P$133"}</definedName>
    <definedName name="d" localSheetId="27" hidden="1">{"'YTD'!$A$6:$P$133"}</definedName>
    <definedName name="d" localSheetId="34" hidden="1">{"'YTD'!$A$6:$P$133"}</definedName>
    <definedName name="d" localSheetId="12" hidden="1">{"'YTD'!$A$6:$P$133"}</definedName>
    <definedName name="d" localSheetId="58" hidden="1">{"'YTD'!$A$6:$P$133"}</definedName>
    <definedName name="d" localSheetId="61" hidden="1">{"'YTD'!$A$6:$P$133"}</definedName>
    <definedName name="d" localSheetId="66" hidden="1">{"'YTD'!$A$6:$P$133"}</definedName>
    <definedName name="d" localSheetId="72" hidden="1">{"'YTD'!$A$6:$P$133"}</definedName>
    <definedName name="d" localSheetId="73" hidden="1">{"'YTD'!$A$6:$P$133"}</definedName>
    <definedName name="d" localSheetId="74" hidden="1">{"'YTD'!$A$6:$P$133"}</definedName>
    <definedName name="d" localSheetId="75" hidden="1">{"'YTD'!$A$6:$P$133"}</definedName>
    <definedName name="d" localSheetId="76" hidden="1">{"'YTD'!$A$6:$P$133"}</definedName>
    <definedName name="d" localSheetId="102" hidden="1">{"'YTD'!$A$6:$P$133"}</definedName>
    <definedName name="d" localSheetId="104" hidden="1">{"'YTD'!$A$6:$P$133"}</definedName>
    <definedName name="d" localSheetId="6" hidden="1">{"'YTD'!$A$6:$P$133"}</definedName>
    <definedName name="d" hidden="1">{"'YTD'!$A$6:$P$133"}</definedName>
    <definedName name="dd" localSheetId="61">#REF!</definedName>
    <definedName name="dd" localSheetId="74">#REF!</definedName>
    <definedName name="dd" localSheetId="102">#REF!</definedName>
    <definedName name="dd" localSheetId="7">#REF!</definedName>
    <definedName name="dd" localSheetId="80">#REF!</definedName>
    <definedName name="dd" localSheetId="106">#REF!</definedName>
    <definedName name="dd">#REF!</definedName>
    <definedName name="ee" localSheetId="80">#REF!</definedName>
    <definedName name="ee" localSheetId="106">#REF!</definedName>
    <definedName name="ee">#REF!</definedName>
    <definedName name="eeeeee" localSheetId="80">#REF!</definedName>
    <definedName name="eeeeee" localSheetId="106">#REF!</definedName>
    <definedName name="eeeeee">#REF!</definedName>
    <definedName name="Entity">"GROUP"</definedName>
    <definedName name="f4000A_00.01">TRUE</definedName>
    <definedName name="f4000F_32.01">TRUE</definedName>
    <definedName name="f4000F_32.02">TRUE</definedName>
    <definedName name="f4000F_32.03">TRUE</definedName>
    <definedName name="f4000F_32.04">TRUE</definedName>
    <definedName name="f4000F_33.00">TRUE</definedName>
    <definedName name="f4000F_34.00">TRUE</definedName>
    <definedName name="f4000F_35.00">"removed"</definedName>
    <definedName name="f4000F_36.01">TRUE</definedName>
    <definedName name="f4000F_36.02">TRUE</definedName>
    <definedName name="fBSWEA_00.01">TRUE</definedName>
    <definedName name="fBSWEF_32.01">TRUE</definedName>
    <definedName name="fBSWEF_32.02">TRUE</definedName>
    <definedName name="fBSWEF_32.03">TRUE</definedName>
    <definedName name="fBSWEF_32.04">TRUE</definedName>
    <definedName name="fBSWEF_33.00">TRUE</definedName>
    <definedName name="fBSWEF_34.00" hidden="1">FALSE</definedName>
    <definedName name="fBSWEF_35.00" hidden="1">FALSE</definedName>
    <definedName name="fBSWEF_36.01">TRUE</definedName>
    <definedName name="fBSWEF_36.02">TRUE</definedName>
    <definedName name="ff" localSheetId="80">#REF!</definedName>
    <definedName name="ff" localSheetId="106">#REF!</definedName>
    <definedName name="ff">#REF!</definedName>
    <definedName name="ffg">#REF!</definedName>
    <definedName name="fGROUPA_00.01">TRUE</definedName>
    <definedName name="fGROUPF_32.01">TRUE</definedName>
    <definedName name="fGROUPF_32.02">TRUE</definedName>
    <definedName name="fGROUPF_32.03">TRUE</definedName>
    <definedName name="fGROUPF_32.04">TRUE</definedName>
    <definedName name="fGROUPF_33.00">TRUE</definedName>
    <definedName name="fGROUPF_34.00" hidden="1">FALSE</definedName>
    <definedName name="fGROUPF_35.00">TRUE</definedName>
    <definedName name="fGROUPF_36.01">TRUE</definedName>
    <definedName name="fGROUPF_36.02">TRUE</definedName>
    <definedName name="FX_Rates">[5]AE_ADV_help!$AM$3:$AN$6</definedName>
    <definedName name="HTML_CodePage" hidden="1">1252</definedName>
    <definedName name="HTML_Description" hidden="1">""</definedName>
    <definedName name="HTML_Email" hidden="1">""</definedName>
    <definedName name="HTML_Header" hidden="1">"YTD"</definedName>
    <definedName name="HTML_LastUpdate" hidden="1">"2/20/01"</definedName>
    <definedName name="HTML_LineAfter" hidden="1">FALSE</definedName>
    <definedName name="HTML_LineBefore" hidden="1">FALSE</definedName>
    <definedName name="HTML_Name" hidden="1">"MERITA"</definedName>
    <definedName name="HTML_OBDlg2" hidden="1">TRUE</definedName>
    <definedName name="HTML_OBDlg4" hidden="1">TRUE</definedName>
    <definedName name="HTML_OS" hidden="1">0</definedName>
    <definedName name="HTML_PathFile" hidden="1">"G:\INFO\Month-end Results\2001\2001 01 January\Summary\Matrix Income Statement.htm"</definedName>
    <definedName name="HTML_Title" hidden="1">"Matrix Report Jan 2001"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oio" localSheetId="104" hidden="1">{"'YTD'!$A$6:$P$133"}</definedName>
    <definedName name="ioio" hidden="1">{"'YTD'!$A$6:$P$133"}</definedName>
    <definedName name="iuiui">#REF!</definedName>
    <definedName name="j">[3]Frontpage!$C$4</definedName>
    <definedName name="jkj">#REF!</definedName>
    <definedName name="jkjkjkj">[3]Frontpage!$N$5</definedName>
    <definedName name="jooioioioi">#REF!</definedName>
    <definedName name="kjjkhj">#REF!</definedName>
    <definedName name="klk">#REF!</definedName>
    <definedName name="label.current" localSheetId="61">'[6]Input sheet'!$E$7</definedName>
    <definedName name="label.current" localSheetId="66">'[7]Input sheet'!$E$7</definedName>
    <definedName name="label.current" localSheetId="76">'[6]Input sheet'!$E$7</definedName>
    <definedName name="label.current" localSheetId="102">'[6]Input sheet'!$E$7</definedName>
    <definedName name="label.current">'[7]Input sheet'!$E$7</definedName>
    <definedName name="nmnm">[3]Frontpage!$C$5</definedName>
    <definedName name="oiiiooi">[8]Overview!$AR$1:$AR$3</definedName>
    <definedName name="oioioiiioiooi">[3]Frontpage!$C$7</definedName>
    <definedName name="oooj">#REF!</definedName>
    <definedName name="Period" localSheetId="61">[3]Frontpage!$L$5:$L$16</definedName>
    <definedName name="Period" localSheetId="66">[4]Frontpage!$L$5:$L$16</definedName>
    <definedName name="Period" localSheetId="76">[3]Frontpage!$L$5:$L$16</definedName>
    <definedName name="Period" localSheetId="102">[3]Frontpage!$L$5:$L$16</definedName>
    <definedName name="Period">[4]Frontpage!$L$5:$L$16</definedName>
    <definedName name="PP" localSheetId="61">[3]Frontpage!$C$5</definedName>
    <definedName name="PP" localSheetId="66">[4]Frontpage!$C$5</definedName>
    <definedName name="PP" localSheetId="76">[3]Frontpage!$C$5</definedName>
    <definedName name="PP" localSheetId="102">[3]Frontpage!$C$5</definedName>
    <definedName name="PP">[4]Frontpage!$C$5</definedName>
    <definedName name="_xlnm.Print_Area" localSheetId="36">'26'!$A$1:$I$76</definedName>
    <definedName name="_xlnm.Print_Area" localSheetId="40">'30'!$A$1:$F$56</definedName>
    <definedName name="_xlnm.Print_Area" localSheetId="42">'32'!$A$1:$F$77</definedName>
    <definedName name="_xlnm.Print_Area" localSheetId="50">'40'!$A$1:$G$28</definedName>
    <definedName name="_xlnm.Print_Area" localSheetId="56">'45'!$A$1:$F$19</definedName>
    <definedName name="_xlnm.Print_Area" localSheetId="69">'56'!$A$1:$E$41</definedName>
    <definedName name="_xlnm.Print_Area" localSheetId="102">'86'!$A$1:$I$100</definedName>
    <definedName name="_xlnm.Print_Area" localSheetId="115">'98'!$A$1:$P$21</definedName>
    <definedName name="Protocol">"Sweden"</definedName>
    <definedName name="qwe" localSheetId="80">#REF!</definedName>
    <definedName name="qwe" localSheetId="106">#REF!</definedName>
    <definedName name="qwe">#REF!</definedName>
    <definedName name="qwq">#REF!</definedName>
    <definedName name="rcMapperType">"COREP"</definedName>
    <definedName name="rcMapperWorkbook">"AGU_COREP_v222_i"</definedName>
    <definedName name="Reporting_Date">[5]Dashboard!$D$7</definedName>
    <definedName name="Reporting_entity" comment="Reporting entity scope">[2]Dashboard!$C$2</definedName>
    <definedName name="Reporting_purpose">[2]Dashboard!$C$4</definedName>
    <definedName name="RepPosDate">[9]Ref!$B$29</definedName>
    <definedName name="RptDate">"2017-09-30T00:00:00.0000000"</definedName>
    <definedName name="RptType">"AE"</definedName>
    <definedName name="rtt">'[6]Input sheet'!$E$7</definedName>
    <definedName name="SAPBEXrevision" localSheetId="69" hidden="1">55</definedName>
    <definedName name="SAPBEXrevision" hidden="1">2</definedName>
    <definedName name="SAPBEXsysID" localSheetId="69" hidden="1">"DDD"</definedName>
    <definedName name="SAPBEXsysID" hidden="1">"DDP"</definedName>
    <definedName name="SAPBEXwbID" localSheetId="69" hidden="1">"42BV6NZOQRJPNX1DVL93CZ5LH"</definedName>
    <definedName name="SAPBEXwbID" hidden="1">"484RD2PAZ5SPDY63LI31JPBTH"</definedName>
    <definedName name="SAPCrosstab1" localSheetId="27">#REF!</definedName>
    <definedName name="SAPCrosstab1" localSheetId="34">#REF!</definedName>
    <definedName name="SAPCrosstab1" localSheetId="61">#REF!</definedName>
    <definedName name="SAPCrosstab1" localSheetId="66">#REF!</definedName>
    <definedName name="SAPCrosstab1" localSheetId="74">#REF!</definedName>
    <definedName name="SAPCrosstab1" localSheetId="102">#REF!</definedName>
    <definedName name="SAPCrosstab1" localSheetId="7">#REF!</definedName>
    <definedName name="SAPCrosstab1" localSheetId="80">#REF!</definedName>
    <definedName name="SAPCrosstab1" localSheetId="106">#REF!</definedName>
    <definedName name="SAPCrosstab1">#REF!</definedName>
    <definedName name="SAPCrosstab2" localSheetId="27">#REF!</definedName>
    <definedName name="SAPCrosstab2" localSheetId="34">#REF!</definedName>
    <definedName name="SAPCrosstab2" localSheetId="61">#REF!</definedName>
    <definedName name="SAPCrosstab2" localSheetId="66">#REF!</definedName>
    <definedName name="SAPCrosstab2" localSheetId="74">#REF!</definedName>
    <definedName name="SAPCrosstab2" localSheetId="76">#REF!</definedName>
    <definedName name="SAPCrosstab2" localSheetId="102">#REF!</definedName>
    <definedName name="SAPCrosstab2" localSheetId="7">#REF!</definedName>
    <definedName name="SAPCrosstab2">'SA Exposure SAP'!$A$7:$F$39</definedName>
    <definedName name="SAPCrosstab3" localSheetId="27">#REF!</definedName>
    <definedName name="SAPCrosstab3" localSheetId="34">#REF!</definedName>
    <definedName name="SAPCrosstab3" localSheetId="61">#REF!</definedName>
    <definedName name="SAPCrosstab3" localSheetId="66">#REF!</definedName>
    <definedName name="SAPCrosstab3" localSheetId="72">#REF!</definedName>
    <definedName name="SAPCrosstab3" localSheetId="74">#REF!</definedName>
    <definedName name="SAPCrosstab3" localSheetId="102">#REF!</definedName>
    <definedName name="SAPCrosstab3" localSheetId="7">#REF!</definedName>
    <definedName name="SAPCrosstab3" localSheetId="80">#REF!</definedName>
    <definedName name="SAPCrosstab3" localSheetId="106">#REF!</definedName>
    <definedName name="SAPCrosstab3">#REF!</definedName>
    <definedName name="SAPCrosstab4" localSheetId="27">#REF!</definedName>
    <definedName name="SAPCrosstab4" localSheetId="34">#REF!</definedName>
    <definedName name="SAPCrosstab4" localSheetId="61">#REF!</definedName>
    <definedName name="SAPCrosstab4" localSheetId="66">#REF!</definedName>
    <definedName name="SAPCrosstab4" localSheetId="72">#REF!</definedName>
    <definedName name="SAPCrosstab4" localSheetId="76">#REF!</definedName>
    <definedName name="SAPCrosstab4" localSheetId="102">#REF!</definedName>
    <definedName name="SAPCrosstab4" localSheetId="7">#REF!</definedName>
    <definedName name="SAPCrosstab4">'SAP SFT and Derivatives'!$A$1:$J$14</definedName>
    <definedName name="SAPCrosstab5" localSheetId="27">#REF!</definedName>
    <definedName name="SAPCrosstab5" localSheetId="34">#REF!</definedName>
    <definedName name="SAPCrosstab5" localSheetId="61">#REF!</definedName>
    <definedName name="SAPCrosstab5" localSheetId="66">#REF!</definedName>
    <definedName name="SAPCrosstab5" localSheetId="76">#REF!</definedName>
    <definedName name="SAPCrosstab5" localSheetId="102">#REF!</definedName>
    <definedName name="SAPCrosstab5" localSheetId="7">#REF!</definedName>
    <definedName name="SAPCrosstab5">'SA Exposure SAP'!$H$7:$N$20</definedName>
    <definedName name="SAPCrosstab6" localSheetId="27">#REF!</definedName>
    <definedName name="SAPCrosstab6" localSheetId="34">#REF!</definedName>
    <definedName name="SAPCrosstab6" localSheetId="61">#REF!</definedName>
    <definedName name="SAPCrosstab6" localSheetId="66">#REF!</definedName>
    <definedName name="SAPCrosstab6" localSheetId="7">#REF!</definedName>
    <definedName name="SAPCrosstab6" localSheetId="80">#REF!</definedName>
    <definedName name="SAPCrosstab6" localSheetId="106">#REF!</definedName>
    <definedName name="SAPCrosstab6">#REF!</definedName>
    <definedName name="SAPCrosstab7" localSheetId="27">#REF!</definedName>
    <definedName name="SAPCrosstab7" localSheetId="34">#REF!</definedName>
    <definedName name="SAPCrosstab7" localSheetId="61">#REF!</definedName>
    <definedName name="SAPCrosstab7" localSheetId="76">#REF!</definedName>
    <definedName name="SAPCrosstab7" localSheetId="102">#REF!</definedName>
    <definedName name="SAPCrosstab7" localSheetId="7">#REF!</definedName>
    <definedName name="SAPCrosstab7">'SA Exposure SAP'!$Q$7:$U$24</definedName>
    <definedName name="SAPCrosstab8" localSheetId="27">#REF!</definedName>
    <definedName name="SAPCrosstab8" localSheetId="34">#REF!</definedName>
    <definedName name="SAPCrosstab8" localSheetId="61">#REF!</definedName>
    <definedName name="SAPCrosstab8" localSheetId="7">#REF!</definedName>
    <definedName name="SAPCrosstab8" localSheetId="80">#REF!</definedName>
    <definedName name="SAPCrosstab8" localSheetId="106">#REF!</definedName>
    <definedName name="SAPCrosstab8">#REF!</definedName>
    <definedName name="scl" localSheetId="61">[3]Frontpage!$N$5</definedName>
    <definedName name="scl" localSheetId="66">[4]Frontpage!$N$5</definedName>
    <definedName name="scl" localSheetId="76">[3]Frontpage!$N$5</definedName>
    <definedName name="scl" localSheetId="102">[3]Frontpage!$N$5</definedName>
    <definedName name="scl">[4]Frontpage!$N$5</definedName>
    <definedName name="Scope">"Consolidated"</definedName>
    <definedName name="sdxxdf">#REF!</definedName>
    <definedName name="Selection_Month">[5]AE_ADV_help!$AI$2</definedName>
    <definedName name="Selection_SmartView_Ccy">[5]AE_ADV_help!$AK$2</definedName>
    <definedName name="Selection_SmartView_Entity">[5]AE_ADV_help!$AJ$2</definedName>
    <definedName name="Selection_Year">[5]AE_ADV_help!$AH$2</definedName>
    <definedName name="Status" localSheetId="27">#REF!</definedName>
    <definedName name="Status" localSheetId="34">#REF!</definedName>
    <definedName name="Status" localSheetId="58">#REF!</definedName>
    <definedName name="Status" localSheetId="61">#REF!</definedName>
    <definedName name="Status" localSheetId="72">#REF!</definedName>
    <definedName name="Status" localSheetId="74">#REF!</definedName>
    <definedName name="Status" localSheetId="102">#REF!</definedName>
    <definedName name="Status" localSheetId="7">#REF!</definedName>
    <definedName name="Status" localSheetId="80">#REF!</definedName>
    <definedName name="Status" localSheetId="106">#REF!</definedName>
    <definedName name="Status">#REF!</definedName>
    <definedName name="statusList" localSheetId="61">[8]Overview!$AR$1:$AR$3</definedName>
    <definedName name="statusList" localSheetId="76">[8]Overview!$AR$1:$AR$3</definedName>
    <definedName name="statusList" localSheetId="102">[8]Overview!$AR$1:$AR$3</definedName>
    <definedName name="statusList">[10]Overview!$AR$1:$AR$3</definedName>
    <definedName name="tewtwtw">#REF!</definedName>
    <definedName name="Title" localSheetId="61">[3]Frontpage!$C$7</definedName>
    <definedName name="Title" localSheetId="66">[4]Frontpage!$C$7</definedName>
    <definedName name="Title" localSheetId="76">[3]Frontpage!$C$7</definedName>
    <definedName name="Title" localSheetId="102">[3]Frontpage!$C$7</definedName>
    <definedName name="Title">[4]Frontpage!$C$7</definedName>
    <definedName name="uiui">#REF!</definedName>
    <definedName name="uiuiuuiui" localSheetId="104" hidden="1">{"'YTD'!$A$6:$P$133"}</definedName>
    <definedName name="uiuiuuiui" hidden="1">{"'YTD'!$A$6:$P$133"}</definedName>
    <definedName name="XX" localSheetId="10" hidden="1">{"'YTD'!$A$6:$P$133"}</definedName>
    <definedName name="XX" localSheetId="20" hidden="1">{"'YTD'!$A$6:$P$133"}</definedName>
    <definedName name="XX" localSheetId="27" hidden="1">{"'YTD'!$A$6:$P$133"}</definedName>
    <definedName name="XX" localSheetId="11" hidden="1">{"'YTD'!$A$6:$P$133"}</definedName>
    <definedName name="XX" localSheetId="34" hidden="1">{"'YTD'!$A$6:$P$133"}</definedName>
    <definedName name="XX" localSheetId="35" hidden="1">{"'YTD'!$A$6:$P$133"}</definedName>
    <definedName name="XX" localSheetId="37" hidden="1">{"'YTD'!$A$6:$P$133"}</definedName>
    <definedName name="XX" localSheetId="12" hidden="1">{"'YTD'!$A$6:$P$133"}</definedName>
    <definedName name="XX" localSheetId="40" hidden="1">{"'YTD'!$A$6:$P$133"}</definedName>
    <definedName name="XX" localSheetId="41" hidden="1">{"'YTD'!$A$6:$P$133"}</definedName>
    <definedName name="XX" localSheetId="42" hidden="1">{"'YTD'!$A$6:$P$133"}</definedName>
    <definedName name="XX" localSheetId="43" hidden="1">{"'YTD'!$A$6:$P$133"}</definedName>
    <definedName name="XX" localSheetId="44" hidden="1">{"'YTD'!$A$6:$P$133"}</definedName>
    <definedName name="XX" localSheetId="45" hidden="1">{"'YTD'!$A$6:$P$133"}</definedName>
    <definedName name="XX" localSheetId="13" hidden="1">{"'YTD'!$A$6:$P$133"}</definedName>
    <definedName name="XX" localSheetId="51" hidden="1">{"'YTD'!$A$6:$P$133"}</definedName>
    <definedName name="XX" localSheetId="53" hidden="1">{"'YTD'!$A$6:$P$133"}</definedName>
    <definedName name="XX" localSheetId="55" hidden="1">{"'YTD'!$A$6:$P$133"}</definedName>
    <definedName name="XX" localSheetId="56" hidden="1">{"'YTD'!$A$6:$P$133"}</definedName>
    <definedName name="XX" localSheetId="57" hidden="1">{"'YTD'!$A$6:$P$133"}</definedName>
    <definedName name="XX" localSheetId="58" hidden="1">{"'YTD'!$A$6:$P$133"}</definedName>
    <definedName name="XX" localSheetId="14" hidden="1">{"'YTD'!$A$6:$P$133"}</definedName>
    <definedName name="XX" localSheetId="61" hidden="1">{"'YTD'!$A$6:$P$133"}</definedName>
    <definedName name="XX" localSheetId="62" hidden="1">{"'YTD'!$A$6:$P$133"}</definedName>
    <definedName name="XX" localSheetId="63" hidden="1">{"'YTD'!$A$6:$P$133"}</definedName>
    <definedName name="XX" localSheetId="64" hidden="1">{"'YTD'!$A$6:$P$133"}</definedName>
    <definedName name="XX" localSheetId="66" hidden="1">{"'YTD'!$A$6:$P$133"}</definedName>
    <definedName name="XX" localSheetId="72" hidden="1">{"'YTD'!$A$6:$P$133"}</definedName>
    <definedName name="XX" localSheetId="15" hidden="1">{"'YTD'!$A$6:$P$133"}</definedName>
    <definedName name="XX" localSheetId="73" hidden="1">{"'YTD'!$A$6:$P$133"}</definedName>
    <definedName name="XX" localSheetId="74" hidden="1">{"'YTD'!$A$6:$P$133"}</definedName>
    <definedName name="XX" localSheetId="75" hidden="1">{"'YTD'!$A$6:$P$133"}</definedName>
    <definedName name="XX" localSheetId="76" hidden="1">{"'YTD'!$A$6:$P$133"}</definedName>
    <definedName name="XX" localSheetId="79" hidden="1">{"'YTD'!$A$6:$P$133"}</definedName>
    <definedName name="XX" localSheetId="81" hidden="1">{"'YTD'!$A$6:$P$133"}</definedName>
    <definedName name="XX" localSheetId="16" hidden="1">{"'YTD'!$A$6:$P$133"}</definedName>
    <definedName name="XX" localSheetId="102" hidden="1">{"'YTD'!$A$6:$P$133"}</definedName>
    <definedName name="XX" localSheetId="103" hidden="1">{"'YTD'!$A$6:$P$133"}</definedName>
    <definedName name="XX" localSheetId="104" hidden="1">{"'YTD'!$A$6:$P$133"}</definedName>
    <definedName name="XX" localSheetId="105" hidden="1">{"'YTD'!$A$6:$P$133"}</definedName>
    <definedName name="XX" localSheetId="8" hidden="1">{"'YTD'!$A$6:$P$133"}</definedName>
    <definedName name="XX" localSheetId="6" hidden="1">{"'YTD'!$A$6:$P$133"}</definedName>
    <definedName name="XX" hidden="1">{"'YTD'!$A$6:$P$133"}</definedName>
    <definedName name="yuyu">[3]Frontpage!$L$5:$L$16</definedName>
    <definedName name="Z_252D4300_3DB5_46BC_B347_6F576482ED24_.wvu.Cols" localSheetId="21" hidden="1">'11'!$L:$XFD</definedName>
    <definedName name="Z_252D4300_3DB5_46BC_B347_6F576482ED24_.wvu.PrintArea" localSheetId="40" hidden="1">'30'!$A$1:$F$56</definedName>
    <definedName name="Z_252D4300_3DB5_46BC_B347_6F576482ED24_.wvu.Rows" localSheetId="21" hidden="1">'11'!$102:$1048576</definedName>
    <definedName name="Z_252D4300_3DB5_46BC_B347_6F576482ED24_.wvu.Rows" localSheetId="30" hidden="1">'20'!$4:$4</definedName>
    <definedName name="Z_252D4300_3DB5_46BC_B347_6F576482ED24_.wvu.Rows" localSheetId="92" hidden="1">'76'!$112:$1048576,'76'!$62:$111</definedName>
    <definedName name="Z_252D4300_3DB5_46BC_B347_6F576482ED24_.wvu.Rows" localSheetId="95" hidden="1">'79'!$54:$54</definedName>
    <definedName name="Z_8A5E48A9_182F_4A3E_9CF1_2472B9C93B59_.wvu.Cols" localSheetId="21" hidden="1">'11'!$L:$XFD</definedName>
    <definedName name="Z_8A5E48A9_182F_4A3E_9CF1_2472B9C93B59_.wvu.Cols" localSheetId="30" hidden="1">'20'!$N:$V</definedName>
    <definedName name="Z_8A5E48A9_182F_4A3E_9CF1_2472B9C93B59_.wvu.Cols" localSheetId="37" hidden="1">'27'!$H:$I</definedName>
    <definedName name="Z_8A5E48A9_182F_4A3E_9CF1_2472B9C93B59_.wvu.Cols" localSheetId="39" hidden="1">'29'!$H:$T</definedName>
    <definedName name="Z_8A5E48A9_182F_4A3E_9CF1_2472B9C93B59_.wvu.Cols" localSheetId="64" hidden="1">'53'!$G:$K</definedName>
    <definedName name="Z_8A5E48A9_182F_4A3E_9CF1_2472B9C93B59_.wvu.PrintArea" localSheetId="40" hidden="1">'30'!$A$1:$F$56</definedName>
    <definedName name="Z_8A5E48A9_182F_4A3E_9CF1_2472B9C93B59_.wvu.Rows" localSheetId="21" hidden="1">'11'!$102:$1048576</definedName>
    <definedName name="Z_8A5E48A9_182F_4A3E_9CF1_2472B9C93B59_.wvu.Rows" localSheetId="30" hidden="1">'20'!$4:$4</definedName>
    <definedName name="Z_8A5E48A9_182F_4A3E_9CF1_2472B9C93B59_.wvu.Rows" localSheetId="92" hidden="1">'76'!$112:$1048576,'76'!$62:$111</definedName>
    <definedName name="Z_8A5E48A9_182F_4A3E_9CF1_2472B9C93B59_.wvu.Rows" localSheetId="95" hidden="1">'79'!$54:$54</definedName>
  </definedNames>
  <calcPr calcId="191029"/>
  <customWorkbookViews>
    <customWorkbookView name="Amaral, Joao Pedro - Personal View" guid="{8A5E48A9-182F-4A3E-9CF1-2472B9C93B59}" mergeInterval="0" personalView="1" maximized="1" xWindow="3832" yWindow="-8" windowWidth="1936" windowHeight="1096" tabRatio="883" activeSheetId="26"/>
    <customWorkbookView name="Zhang, Haohe - Personal View" guid="{252D4300-3DB5-46BC-B347-6F576482ED24}" mergeInterval="0" personalView="1" maximized="1" xWindow="1911" yWindow="-9" windowWidth="1938" windowHeight="1098" tabRatio="883" activeSheetId="110"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7" i="279" l="1"/>
  <c r="E4" i="279"/>
  <c r="E5" i="279" s="1"/>
  <c r="E6" i="279" s="1"/>
  <c r="E7" i="279" s="1"/>
  <c r="E8" i="279" s="1"/>
  <c r="E9" i="279" s="1"/>
  <c r="E11" i="279" l="1"/>
  <c r="E12" i="279" s="1"/>
  <c r="E13" i="279" s="1"/>
  <c r="E14" i="279" s="1"/>
  <c r="E15" i="279" s="1"/>
  <c r="E16" i="279" s="1"/>
  <c r="E17" i="279" s="1"/>
  <c r="E18" i="279" s="1"/>
  <c r="E19" i="279" s="1"/>
  <c r="E20" i="279" s="1"/>
  <c r="E21" i="279" s="1"/>
  <c r="E22" i="279" s="1"/>
  <c r="E23" i="279" s="1"/>
  <c r="E24" i="279" s="1"/>
  <c r="E25" i="279" s="1"/>
  <c r="E26" i="279" s="1"/>
  <c r="E27" i="279" s="1"/>
  <c r="E28" i="279" s="1"/>
  <c r="E29" i="279" s="1"/>
  <c r="E30" i="279" s="1"/>
  <c r="E31" i="279" s="1"/>
  <c r="E32" i="279" s="1"/>
  <c r="E33" i="279" s="1"/>
  <c r="E34" i="279" s="1"/>
  <c r="E35" i="279" s="1"/>
  <c r="E36" i="279" s="1"/>
  <c r="E37" i="279" s="1"/>
  <c r="E38" i="279" s="1"/>
  <c r="E39" i="279" s="1"/>
  <c r="E40" i="279" s="1"/>
  <c r="E41" i="279" s="1"/>
  <c r="E42" i="279" s="1"/>
  <c r="E43" i="279" s="1"/>
  <c r="E44" i="279" s="1"/>
  <c r="E45" i="279" s="1"/>
  <c r="E46" i="279" s="1"/>
  <c r="E49" i="279" s="1"/>
  <c r="E50" i="279" s="1"/>
  <c r="E51" i="279" s="1"/>
  <c r="E52" i="279" s="1"/>
  <c r="E53" i="279" s="1"/>
  <c r="E54" i="279" s="1"/>
  <c r="E55" i="279" s="1"/>
  <c r="E56" i="279" s="1"/>
  <c r="E57" i="279" s="1"/>
  <c r="E58" i="279" s="1"/>
  <c r="E68" i="279" s="1"/>
  <c r="E69" i="279" s="1"/>
  <c r="E70" i="279" s="1"/>
  <c r="E71" i="279" s="1"/>
  <c r="E72" i="279" s="1"/>
  <c r="E73" i="279" s="1"/>
  <c r="E74" i="279" s="1"/>
  <c r="E75" i="279" s="1"/>
  <c r="E76" i="279" s="1"/>
  <c r="C4" i="25"/>
  <c r="C5" i="25" s="1"/>
  <c r="C6" i="25" s="1"/>
  <c r="C7" i="25" s="1"/>
  <c r="C8" i="25" s="1"/>
  <c r="C9" i="25" s="1"/>
  <c r="C10" i="25" s="1"/>
  <c r="C11" i="25" s="1"/>
  <c r="C12" i="25" s="1"/>
  <c r="C13" i="25" s="1"/>
  <c r="C14" i="25" s="1"/>
  <c r="C15" i="25" s="1"/>
  <c r="C16" i="25" s="1"/>
  <c r="B4" i="61"/>
  <c r="B5" i="61" s="1"/>
  <c r="B6" i="61" s="1"/>
  <c r="B7" i="61" s="1"/>
  <c r="B8" i="61" s="1"/>
  <c r="B9" i="61" s="1"/>
  <c r="B10" i="61" s="1"/>
  <c r="B11" i="61" s="1"/>
  <c r="B12" i="61" s="1"/>
  <c r="E79" i="279" l="1"/>
  <c r="E82" i="279" s="1"/>
  <c r="E83" i="279" s="1"/>
  <c r="E84" i="279" s="1"/>
  <c r="E85" i="279" s="1"/>
  <c r="E86" i="279" s="1"/>
  <c r="E87" i="279" s="1"/>
  <c r="E88" i="279" s="1"/>
  <c r="E89" i="279" s="1"/>
  <c r="E90" i="279" s="1"/>
  <c r="E91" i="279" s="1"/>
  <c r="C17" i="25"/>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H34" i="221"/>
  <c r="I34" i="221"/>
  <c r="J34" i="221"/>
  <c r="K34" i="221"/>
  <c r="L34" i="221"/>
  <c r="M34" i="221"/>
  <c r="N34" i="221"/>
  <c r="O34" i="221"/>
  <c r="P34" i="221"/>
  <c r="Q34" i="221"/>
  <c r="R34" i="221"/>
  <c r="S34" i="221"/>
  <c r="T34" i="221"/>
  <c r="U34" i="221"/>
  <c r="V34" i="221"/>
  <c r="W34" i="221"/>
  <c r="X34" i="221"/>
  <c r="Y34" i="221"/>
  <c r="Z34" i="221"/>
  <c r="AA34" i="221"/>
  <c r="AB34" i="221"/>
  <c r="AC34" i="221"/>
  <c r="AD34" i="221"/>
  <c r="AE34" i="221"/>
  <c r="AF34" i="221"/>
  <c r="AG34" i="221"/>
  <c r="AH34" i="221"/>
  <c r="AI34" i="221"/>
  <c r="AJ34" i="221"/>
  <c r="AK34" i="221"/>
  <c r="AL34" i="221"/>
  <c r="AM34" i="221"/>
  <c r="AN34" i="221"/>
  <c r="AO34" i="221"/>
  <c r="AP34" i="221"/>
  <c r="AQ34" i="221"/>
  <c r="AR34" i="221"/>
  <c r="AS34" i="221"/>
  <c r="AT34" i="221"/>
  <c r="AU34" i="221"/>
  <c r="AV34" i="221"/>
  <c r="AW34" i="221"/>
  <c r="AX34" i="221"/>
  <c r="AY34" i="221"/>
  <c r="AZ34" i="221"/>
  <c r="BA34" i="221"/>
  <c r="BB34" i="221"/>
  <c r="BC34" i="221"/>
  <c r="BD34" i="221"/>
  <c r="BE34" i="221"/>
  <c r="BF34" i="221"/>
  <c r="BG34" i="221"/>
  <c r="BH34" i="221"/>
  <c r="BI34" i="221"/>
  <c r="BJ34" i="221"/>
  <c r="BK34" i="221"/>
  <c r="BL34" i="221"/>
  <c r="BM34" i="221"/>
  <c r="BN34" i="221"/>
  <c r="BO34" i="221"/>
  <c r="BP34" i="221"/>
  <c r="BQ34" i="221"/>
  <c r="BR34" i="221"/>
  <c r="BS34" i="221"/>
  <c r="BT34" i="221"/>
  <c r="BU34" i="221"/>
  <c r="BV34" i="221"/>
  <c r="BW34" i="221"/>
  <c r="BX34" i="221"/>
  <c r="BY34" i="221"/>
  <c r="BZ34" i="221"/>
  <c r="CA34" i="221"/>
  <c r="CB34" i="221"/>
  <c r="CC34" i="221"/>
  <c r="CD34" i="221"/>
  <c r="CE34" i="221"/>
  <c r="CF34" i="221"/>
  <c r="CG34" i="221"/>
  <c r="CH34" i="221"/>
  <c r="CI34" i="221"/>
  <c r="CJ34" i="221"/>
  <c r="CK34" i="221"/>
  <c r="CL34" i="221"/>
  <c r="CM34" i="221"/>
  <c r="CN34" i="221"/>
  <c r="CO34" i="221"/>
  <c r="CP34" i="221"/>
  <c r="CQ34" i="221"/>
  <c r="CR34" i="221"/>
  <c r="CS34" i="221"/>
  <c r="CT34" i="221"/>
  <c r="CU34" i="221"/>
  <c r="CV34" i="221"/>
  <c r="CW34" i="221"/>
  <c r="CX34" i="221"/>
  <c r="CY34" i="221"/>
  <c r="CZ34" i="221"/>
  <c r="DA34" i="221"/>
  <c r="DB34" i="221"/>
  <c r="DC34" i="221"/>
  <c r="DD34" i="221"/>
  <c r="DE34" i="221"/>
  <c r="DF34" i="221"/>
  <c r="DG34" i="221"/>
  <c r="DH34" i="221"/>
  <c r="DI34" i="221"/>
  <c r="DJ34" i="221"/>
  <c r="DK34" i="221"/>
  <c r="DL34" i="221"/>
  <c r="DM34" i="221"/>
  <c r="DN34" i="221"/>
  <c r="DO34" i="221"/>
  <c r="DP34" i="221"/>
  <c r="DQ34" i="221"/>
  <c r="DR34" i="221"/>
  <c r="DS34" i="221"/>
  <c r="DT34" i="221"/>
  <c r="DU34" i="221"/>
  <c r="DV34" i="221"/>
  <c r="DW34" i="221"/>
  <c r="DX34" i="221"/>
  <c r="DY34" i="221"/>
  <c r="DZ34" i="221"/>
  <c r="EA34" i="221"/>
  <c r="EB34" i="221"/>
  <c r="EC34" i="221"/>
  <c r="ED34" i="221"/>
  <c r="EE34" i="221"/>
  <c r="EF34" i="221"/>
  <c r="EG34" i="221"/>
  <c r="EH34" i="221"/>
  <c r="EI34" i="221"/>
  <c r="EJ34" i="221"/>
  <c r="EK34" i="221"/>
  <c r="EL34" i="221"/>
  <c r="EM34" i="221"/>
  <c r="EN34" i="221"/>
  <c r="EO34" i="221"/>
  <c r="EP34" i="221"/>
  <c r="EQ34" i="221"/>
  <c r="ER34" i="221"/>
  <c r="ES34" i="221"/>
  <c r="ET34" i="221"/>
  <c r="EU34" i="221"/>
  <c r="EV34" i="221"/>
  <c r="EW34" i="221"/>
  <c r="EX34" i="221"/>
  <c r="EY34" i="221"/>
  <c r="EZ34" i="221"/>
  <c r="FA34" i="221"/>
  <c r="FB34" i="221"/>
  <c r="FC34" i="221"/>
  <c r="FD34" i="221"/>
  <c r="FE34" i="221"/>
  <c r="FF34" i="221"/>
  <c r="FG34" i="221"/>
  <c r="FH34" i="221"/>
  <c r="FI34" i="221"/>
  <c r="FJ34" i="221"/>
  <c r="FK34" i="221"/>
  <c r="FL34" i="221"/>
  <c r="FM34" i="221"/>
  <c r="FN34" i="221"/>
  <c r="FO34" i="221"/>
  <c r="FP34" i="221"/>
  <c r="FQ34" i="221"/>
  <c r="FR34" i="221"/>
  <c r="FS34" i="221"/>
  <c r="FT34" i="221"/>
  <c r="FU34" i="221"/>
  <c r="FV34" i="221"/>
  <c r="FW34" i="221"/>
  <c r="FX34" i="221"/>
  <c r="FY34" i="221"/>
  <c r="FZ34" i="221"/>
  <c r="GA34" i="221"/>
  <c r="GB34" i="221"/>
  <c r="GC34" i="221"/>
  <c r="GD34" i="221"/>
  <c r="GE34" i="221"/>
  <c r="GF34" i="221"/>
  <c r="GG34" i="221"/>
  <c r="GH34" i="221"/>
  <c r="GI34" i="221"/>
  <c r="GJ34" i="221"/>
  <c r="GK34" i="221"/>
  <c r="GL34" i="221"/>
  <c r="GM34" i="221"/>
  <c r="GN34" i="221"/>
  <c r="GO34" i="221"/>
  <c r="GP34" i="221"/>
  <c r="GQ34" i="221"/>
  <c r="GR34" i="221"/>
  <c r="GS34" i="221"/>
  <c r="GT34" i="221"/>
  <c r="GU34" i="221"/>
  <c r="GV34" i="221"/>
  <c r="GW34" i="221"/>
  <c r="GX34" i="221"/>
  <c r="GY34" i="221"/>
  <c r="GZ34" i="221"/>
  <c r="HA34" i="221"/>
  <c r="HB34" i="221"/>
  <c r="HC34" i="221"/>
  <c r="HD34" i="221"/>
  <c r="HE34" i="221"/>
  <c r="HF34" i="221"/>
  <c r="HG34" i="221"/>
  <c r="HH34" i="221"/>
  <c r="HI34" i="221"/>
  <c r="HJ34" i="221"/>
  <c r="HK34" i="221"/>
  <c r="HL34" i="221"/>
  <c r="HM34" i="221"/>
  <c r="HN34" i="221"/>
  <c r="HO34" i="221"/>
  <c r="HP34" i="221"/>
  <c r="HQ34" i="221"/>
  <c r="HR34" i="221"/>
  <c r="HS34" i="221"/>
  <c r="HT34" i="221"/>
  <c r="HU34" i="221"/>
  <c r="HV34" i="221"/>
  <c r="HW34" i="221"/>
  <c r="HX34" i="221"/>
  <c r="HY34" i="221"/>
  <c r="HZ34" i="221"/>
  <c r="IA34" i="221"/>
  <c r="IB34" i="221"/>
  <c r="IC34" i="221"/>
  <c r="ID34" i="221"/>
  <c r="IE34" i="221"/>
  <c r="IF34" i="221"/>
  <c r="IG34" i="221"/>
  <c r="IH34" i="221"/>
  <c r="II34" i="221"/>
  <c r="IJ34" i="221"/>
  <c r="IK34" i="221"/>
  <c r="IL34" i="221"/>
  <c r="IM34" i="221"/>
  <c r="IN34" i="221"/>
  <c r="IO34" i="221"/>
  <c r="IP34" i="221"/>
  <c r="IQ34" i="221"/>
  <c r="IR34" i="221"/>
  <c r="IS34" i="221"/>
  <c r="IT34" i="221"/>
  <c r="IU34" i="221"/>
  <c r="IV34" i="221"/>
  <c r="IW34" i="221"/>
  <c r="IX34" i="221"/>
  <c r="IY34" i="221"/>
  <c r="IZ34" i="221"/>
  <c r="JA34" i="221"/>
  <c r="JB34" i="221"/>
  <c r="JC34" i="221"/>
  <c r="JD34" i="221"/>
  <c r="JE34" i="221"/>
  <c r="JF34" i="221"/>
  <c r="JG34" i="221"/>
  <c r="JH34" i="221"/>
  <c r="JI34" i="221"/>
  <c r="JJ34" i="221"/>
  <c r="JK34" i="221"/>
  <c r="JL34" i="221"/>
  <c r="JM34" i="221"/>
  <c r="JN34" i="221"/>
  <c r="JO34" i="221"/>
  <c r="JP34" i="221"/>
  <c r="JQ34" i="221"/>
  <c r="JR34" i="221"/>
  <c r="JS34" i="221"/>
  <c r="JT34" i="221"/>
  <c r="JU34" i="221"/>
  <c r="JV34" i="221"/>
  <c r="JW34" i="221"/>
  <c r="JX34" i="221"/>
  <c r="JY34" i="221"/>
  <c r="JZ34" i="221"/>
  <c r="KA34" i="221"/>
  <c r="KB34" i="221"/>
  <c r="KC34" i="221"/>
  <c r="KD34" i="221"/>
  <c r="KE34" i="221"/>
  <c r="KF34" i="221"/>
  <c r="KG34" i="221"/>
  <c r="KH34" i="221"/>
  <c r="KI34" i="221"/>
  <c r="KJ34" i="221"/>
  <c r="KK34" i="221"/>
  <c r="KL34" i="221"/>
  <c r="KM34" i="221"/>
  <c r="KN34" i="221"/>
  <c r="KO34" i="221"/>
  <c r="KP34" i="221"/>
  <c r="KQ34" i="221"/>
  <c r="KR34" i="221"/>
  <c r="KS34" i="221"/>
  <c r="KT34" i="221"/>
  <c r="KU34" i="221"/>
  <c r="KV34" i="221"/>
  <c r="KW34" i="221"/>
  <c r="KX34" i="221"/>
  <c r="KY34" i="221"/>
  <c r="KZ34" i="221"/>
  <c r="LA34" i="221"/>
  <c r="LB34" i="221"/>
  <c r="LC34" i="221"/>
  <c r="LD34" i="221"/>
  <c r="LE34" i="221"/>
  <c r="LF34" i="221"/>
  <c r="LG34" i="221"/>
  <c r="LH34" i="221"/>
  <c r="LI34" i="221"/>
  <c r="LJ34" i="221"/>
  <c r="LK34" i="221"/>
  <c r="LL34" i="221"/>
  <c r="LM34" i="221"/>
  <c r="LN34" i="221"/>
  <c r="LO34" i="221"/>
  <c r="LP34" i="221"/>
  <c r="LQ34" i="221"/>
  <c r="LR34" i="221"/>
  <c r="LS34" i="221"/>
  <c r="LT34" i="221"/>
  <c r="LU34" i="221"/>
  <c r="LV34" i="221"/>
  <c r="LW34" i="221"/>
  <c r="LX34" i="221"/>
  <c r="LY34" i="221"/>
  <c r="LZ34" i="221"/>
  <c r="MA34" i="221"/>
  <c r="MB34" i="221"/>
  <c r="MC34" i="221"/>
  <c r="MD34" i="221"/>
  <c r="ME34" i="221"/>
  <c r="MF34" i="221"/>
  <c r="MG34" i="221"/>
  <c r="MH34" i="221"/>
  <c r="MI34" i="221"/>
  <c r="MJ34" i="221"/>
  <c r="MK34" i="221"/>
  <c r="ML34" i="221"/>
  <c r="MM34" i="221"/>
  <c r="MN34" i="221"/>
  <c r="MO34" i="221"/>
  <c r="MP34" i="221"/>
  <c r="MQ34" i="221"/>
  <c r="MR34" i="221"/>
  <c r="MS34" i="221"/>
  <c r="MT34" i="221"/>
  <c r="MU34" i="221"/>
  <c r="MV34" i="221"/>
  <c r="MW34" i="221"/>
  <c r="MX34" i="221"/>
  <c r="MY34" i="221"/>
  <c r="MZ34" i="221"/>
  <c r="NA34" i="221"/>
  <c r="NB34" i="221"/>
  <c r="NC34" i="221"/>
  <c r="ND34" i="221"/>
  <c r="NE34" i="221"/>
  <c r="NF34" i="221"/>
  <c r="NG34" i="221"/>
  <c r="NH34" i="221"/>
  <c r="NI34" i="221"/>
  <c r="NJ34" i="221"/>
  <c r="NK34" i="221"/>
  <c r="NL34" i="221"/>
  <c r="NM34" i="221"/>
  <c r="NN34" i="221"/>
  <c r="NO34" i="221"/>
  <c r="NP34" i="221"/>
  <c r="NQ34" i="221"/>
  <c r="NR34" i="221"/>
  <c r="NS34" i="221"/>
  <c r="NT34" i="221"/>
  <c r="NU34" i="221"/>
  <c r="NV34" i="221"/>
  <c r="NW34" i="221"/>
  <c r="NX34" i="221"/>
  <c r="NY34" i="221"/>
  <c r="NZ34" i="221"/>
  <c r="OA34" i="221"/>
  <c r="OB34" i="221"/>
  <c r="OC34" i="221"/>
  <c r="OD34" i="221"/>
  <c r="OE34" i="221"/>
  <c r="OF34" i="221"/>
  <c r="OG34" i="221"/>
  <c r="OH34" i="221"/>
  <c r="OI34" i="221"/>
  <c r="OJ34" i="221"/>
  <c r="OK34" i="221"/>
  <c r="OL34" i="221"/>
  <c r="OM34" i="221"/>
  <c r="ON34" i="221"/>
  <c r="OO34" i="221"/>
  <c r="OP34" i="221"/>
  <c r="OQ34" i="221"/>
  <c r="OR34" i="221"/>
  <c r="OS34" i="221"/>
  <c r="OT34" i="221"/>
  <c r="OU34" i="221"/>
  <c r="OV34" i="221"/>
  <c r="OW34" i="221"/>
  <c r="OX34" i="221"/>
  <c r="OY34" i="221"/>
  <c r="OZ34" i="221"/>
  <c r="PA34" i="221"/>
  <c r="PB34" i="221"/>
  <c r="PC34" i="221"/>
  <c r="PD34" i="221"/>
  <c r="PE34" i="221"/>
  <c r="PF34" i="221"/>
  <c r="PG34" i="221"/>
  <c r="PH34" i="221"/>
  <c r="PI34" i="221"/>
  <c r="PJ34" i="221"/>
  <c r="PK34" i="221"/>
  <c r="PL34" i="221"/>
  <c r="PM34" i="221"/>
  <c r="PN34" i="221"/>
  <c r="PO34" i="221"/>
  <c r="PP34" i="221"/>
  <c r="PQ34" i="221"/>
  <c r="PR34" i="221"/>
  <c r="PS34" i="221"/>
  <c r="PT34" i="221"/>
  <c r="PU34" i="221"/>
  <c r="PV34" i="221"/>
  <c r="PW34" i="221"/>
  <c r="PX34" i="221"/>
  <c r="PY34" i="221"/>
  <c r="PZ34" i="221"/>
  <c r="QA34" i="221"/>
  <c r="QB34" i="221"/>
  <c r="QC34" i="221"/>
  <c r="QD34" i="221"/>
  <c r="QE34" i="221"/>
  <c r="QF34" i="221"/>
  <c r="QG34" i="221"/>
  <c r="QH34" i="221"/>
  <c r="QI34" i="221"/>
  <c r="QJ34" i="221"/>
  <c r="QK34" i="221"/>
  <c r="QL34" i="221"/>
  <c r="QM34" i="221"/>
  <c r="QN34" i="221"/>
  <c r="QO34" i="221"/>
  <c r="QP34" i="221"/>
  <c r="QQ34" i="221"/>
  <c r="QR34" i="221"/>
  <c r="QS34" i="221"/>
  <c r="QT34" i="221"/>
  <c r="QU34" i="221"/>
  <c r="QV34" i="221"/>
  <c r="QW34" i="221"/>
  <c r="QX34" i="221"/>
  <c r="QY34" i="221"/>
  <c r="QZ34" i="221"/>
  <c r="RA34" i="221"/>
  <c r="RB34" i="221"/>
  <c r="RC34" i="221"/>
  <c r="RD34" i="221"/>
  <c r="RE34" i="221"/>
  <c r="RF34" i="221"/>
  <c r="RG34" i="221"/>
  <c r="RH34" i="221"/>
  <c r="RI34" i="221"/>
  <c r="RJ34" i="221"/>
  <c r="RK34" i="221"/>
  <c r="RL34" i="221"/>
  <c r="RM34" i="221"/>
  <c r="RN34" i="221"/>
  <c r="RO34" i="221"/>
  <c r="RP34" i="221"/>
  <c r="RQ34" i="221"/>
  <c r="RR34" i="221"/>
  <c r="RS34" i="221"/>
  <c r="RT34" i="221"/>
  <c r="RU34" i="221"/>
  <c r="RV34" i="221"/>
  <c r="RW34" i="221"/>
  <c r="RX34" i="221"/>
  <c r="RY34" i="221"/>
  <c r="RZ34" i="221"/>
  <c r="SA34" i="221"/>
  <c r="SB34" i="221"/>
  <c r="SC34" i="221"/>
  <c r="SD34" i="221"/>
  <c r="SE34" i="221"/>
  <c r="SF34" i="221"/>
  <c r="SG34" i="221"/>
  <c r="SH34" i="221"/>
  <c r="SI34" i="221"/>
  <c r="SJ34" i="221"/>
  <c r="SK34" i="221"/>
  <c r="SL34" i="221"/>
  <c r="SM34" i="221"/>
  <c r="SN34" i="221"/>
  <c r="SO34" i="221"/>
  <c r="SP34" i="221"/>
  <c r="SQ34" i="221"/>
  <c r="SR34" i="221"/>
  <c r="SS34" i="221"/>
  <c r="ST34" i="221"/>
  <c r="SU34" i="221"/>
  <c r="SV34" i="221"/>
  <c r="SW34" i="221"/>
  <c r="SX34" i="221"/>
  <c r="SY34" i="221"/>
  <c r="SZ34" i="221"/>
  <c r="TA34" i="221"/>
  <c r="TB34" i="221"/>
  <c r="TC34" i="221"/>
  <c r="TD34" i="221"/>
  <c r="TE34" i="221"/>
  <c r="TF34" i="221"/>
  <c r="TG34" i="221"/>
  <c r="TH34" i="221"/>
  <c r="TI34" i="221"/>
  <c r="TJ34" i="221"/>
  <c r="TK34" i="221"/>
  <c r="TL34" i="221"/>
  <c r="TM34" i="221"/>
  <c r="TN34" i="221"/>
  <c r="TO34" i="221"/>
  <c r="TP34" i="221"/>
  <c r="TQ34" i="221"/>
  <c r="TR34" i="221"/>
  <c r="TS34" i="221"/>
  <c r="TT34" i="221"/>
  <c r="TU34" i="221"/>
  <c r="TV34" i="221"/>
  <c r="TW34" i="221"/>
  <c r="TX34" i="221"/>
  <c r="TY34" i="221"/>
  <c r="TZ34" i="221"/>
  <c r="UA34" i="221"/>
  <c r="UB34" i="221"/>
  <c r="UC34" i="221"/>
  <c r="UD34" i="221"/>
  <c r="UE34" i="221"/>
  <c r="UF34" i="221"/>
  <c r="UG34" i="221"/>
  <c r="UH34" i="221"/>
  <c r="UI34" i="221"/>
  <c r="UJ34" i="221"/>
  <c r="UK34" i="221"/>
  <c r="UL34" i="221"/>
  <c r="UM34" i="221"/>
  <c r="UN34" i="221"/>
  <c r="UO34" i="221"/>
  <c r="UP34" i="221"/>
  <c r="UQ34" i="221"/>
  <c r="UR34" i="221"/>
  <c r="US34" i="221"/>
  <c r="UT34" i="221"/>
  <c r="UU34" i="221"/>
  <c r="UV34" i="221"/>
  <c r="UW34" i="221"/>
  <c r="UX34" i="221"/>
  <c r="UY34" i="221"/>
  <c r="UZ34" i="221"/>
  <c r="VA34" i="221"/>
  <c r="VB34" i="221"/>
  <c r="VC34" i="221"/>
  <c r="VD34" i="221"/>
  <c r="VE34" i="221"/>
  <c r="VF34" i="221"/>
  <c r="VG34" i="221"/>
  <c r="VH34" i="221"/>
  <c r="VI34" i="221"/>
  <c r="VJ34" i="221"/>
  <c r="VK34" i="221"/>
  <c r="VL34" i="221"/>
  <c r="VM34" i="221"/>
  <c r="VN34" i="221"/>
  <c r="VO34" i="221"/>
  <c r="VP34" i="221"/>
  <c r="VQ34" i="221"/>
  <c r="VR34" i="221"/>
  <c r="VS34" i="221"/>
  <c r="VT34" i="221"/>
  <c r="VU34" i="221"/>
  <c r="VV34" i="221"/>
  <c r="VW34" i="221"/>
  <c r="VX34" i="221"/>
  <c r="VY34" i="221"/>
  <c r="VZ34" i="221"/>
  <c r="WA34" i="221"/>
  <c r="WB34" i="221"/>
  <c r="WC34" i="221"/>
  <c r="WD34" i="221"/>
  <c r="WE34" i="221"/>
  <c r="WF34" i="221"/>
  <c r="WG34" i="221"/>
  <c r="WH34" i="221"/>
  <c r="WI34" i="221"/>
  <c r="WJ34" i="221"/>
  <c r="WK34" i="221"/>
  <c r="WL34" i="221"/>
  <c r="WM34" i="221"/>
  <c r="WN34" i="221"/>
  <c r="WO34" i="221"/>
  <c r="WP34" i="221"/>
  <c r="WQ34" i="221"/>
  <c r="WR34" i="221"/>
  <c r="WS34" i="221"/>
  <c r="WT34" i="221"/>
  <c r="WU34" i="221"/>
  <c r="WV34" i="221"/>
  <c r="WW34" i="221"/>
  <c r="WX34" i="221"/>
  <c r="WY34" i="221"/>
  <c r="WZ34" i="221"/>
  <c r="XA34" i="221"/>
  <c r="XB34" i="221"/>
  <c r="XC34" i="221"/>
  <c r="XD34" i="221"/>
  <c r="XE34" i="221"/>
  <c r="XF34" i="221"/>
  <c r="XG34" i="221"/>
  <c r="XH34" i="221"/>
  <c r="XI34" i="221"/>
  <c r="XJ34" i="221"/>
  <c r="XK34" i="221"/>
  <c r="XL34" i="221"/>
  <c r="XM34" i="221"/>
  <c r="XN34" i="221"/>
  <c r="XO34" i="221"/>
  <c r="XP34" i="221"/>
  <c r="XQ34" i="221"/>
  <c r="XR34" i="221"/>
  <c r="XS34" i="221"/>
  <c r="XT34" i="221"/>
  <c r="XU34" i="221"/>
  <c r="XV34" i="221"/>
  <c r="XW34" i="221"/>
  <c r="XX34" i="221"/>
  <c r="XY34" i="221"/>
  <c r="XZ34" i="221"/>
  <c r="YA34" i="221"/>
  <c r="YB34" i="221"/>
  <c r="YC34" i="221"/>
  <c r="YD34" i="221"/>
  <c r="YE34" i="221"/>
  <c r="YF34" i="221"/>
  <c r="YG34" i="221"/>
  <c r="YH34" i="221"/>
  <c r="YI34" i="221"/>
  <c r="YJ34" i="221"/>
  <c r="YK34" i="221"/>
  <c r="YL34" i="221"/>
  <c r="YM34" i="221"/>
  <c r="YN34" i="221"/>
  <c r="YO34" i="221"/>
  <c r="YP34" i="221"/>
  <c r="YQ34" i="221"/>
  <c r="YR34" i="221"/>
  <c r="YS34" i="221"/>
  <c r="YT34" i="221"/>
  <c r="YU34" i="221"/>
  <c r="YV34" i="221"/>
  <c r="YW34" i="221"/>
  <c r="YX34" i="221"/>
  <c r="YY34" i="221"/>
  <c r="YZ34" i="221"/>
  <c r="ZA34" i="221"/>
  <c r="ZB34" i="221"/>
  <c r="ZC34" i="221"/>
  <c r="ZD34" i="221"/>
  <c r="ZE34" i="221"/>
  <c r="ZF34" i="221"/>
  <c r="ZG34" i="221"/>
  <c r="ZH34" i="221"/>
  <c r="ZI34" i="221"/>
  <c r="ZJ34" i="221"/>
  <c r="ZK34" i="221"/>
  <c r="ZL34" i="221"/>
  <c r="ZM34" i="221"/>
  <c r="ZN34" i="221"/>
  <c r="ZO34" i="221"/>
  <c r="ZP34" i="221"/>
  <c r="ZQ34" i="221"/>
  <c r="ZR34" i="221"/>
  <c r="ZS34" i="221"/>
  <c r="ZT34" i="221"/>
  <c r="ZU34" i="221"/>
  <c r="ZV34" i="221"/>
  <c r="ZW34" i="221"/>
  <c r="ZX34" i="221"/>
  <c r="ZY34" i="221"/>
  <c r="ZZ34" i="221"/>
  <c r="AAA34" i="221"/>
  <c r="AAB34" i="221"/>
  <c r="AAC34" i="221"/>
  <c r="AAD34" i="221"/>
  <c r="AAE34" i="221"/>
  <c r="AAF34" i="221"/>
  <c r="AAG34" i="221"/>
  <c r="AAH34" i="221"/>
  <c r="AAI34" i="221"/>
  <c r="AAJ34" i="221"/>
  <c r="AAK34" i="221"/>
  <c r="AAL34" i="221"/>
  <c r="AAM34" i="221"/>
  <c r="AAN34" i="221"/>
  <c r="AAO34" i="221"/>
  <c r="AAP34" i="221"/>
  <c r="AAQ34" i="221"/>
  <c r="AAR34" i="221"/>
  <c r="AAS34" i="221"/>
  <c r="AAT34" i="221"/>
  <c r="AAU34" i="221"/>
  <c r="AAV34" i="221"/>
  <c r="AAW34" i="221"/>
  <c r="AAX34" i="221"/>
  <c r="AAY34" i="221"/>
  <c r="AAZ34" i="221"/>
  <c r="ABA34" i="221"/>
  <c r="ABB34" i="221"/>
  <c r="ABC34" i="221"/>
  <c r="ABD34" i="221"/>
  <c r="ABE34" i="221"/>
  <c r="ABF34" i="221"/>
  <c r="ABG34" i="221"/>
  <c r="ABH34" i="221"/>
  <c r="ABI34" i="221"/>
  <c r="ABJ34" i="221"/>
  <c r="ABK34" i="221"/>
  <c r="ABL34" i="221"/>
  <c r="ABM34" i="221"/>
  <c r="ABN34" i="221"/>
  <c r="ABO34" i="221"/>
  <c r="ABP34" i="221"/>
  <c r="ABQ34" i="221"/>
  <c r="ABR34" i="221"/>
  <c r="ABS34" i="221"/>
  <c r="ABT34" i="221"/>
  <c r="ABU34" i="221"/>
  <c r="ABV34" i="221"/>
  <c r="ABW34" i="221"/>
  <c r="ABX34" i="221"/>
  <c r="ABY34" i="221"/>
  <c r="ABZ34" i="221"/>
  <c r="ACA34" i="221"/>
  <c r="ACB34" i="221"/>
  <c r="ACC34" i="221"/>
  <c r="ACD34" i="221"/>
  <c r="ACE34" i="221"/>
  <c r="ACF34" i="221"/>
  <c r="ACG34" i="221"/>
  <c r="ACH34" i="221"/>
  <c r="ACI34" i="221"/>
  <c r="ACJ34" i="221"/>
  <c r="ACK34" i="221"/>
  <c r="ACL34" i="221"/>
  <c r="ACM34" i="221"/>
  <c r="ACN34" i="221"/>
  <c r="ACO34" i="221"/>
  <c r="ACP34" i="221"/>
  <c r="ACQ34" i="221"/>
  <c r="ACR34" i="221"/>
  <c r="ACS34" i="221"/>
  <c r="ACT34" i="221"/>
  <c r="ACU34" i="221"/>
  <c r="ACV34" i="221"/>
  <c r="ACW34" i="221"/>
  <c r="ACX34" i="221"/>
  <c r="ACY34" i="221"/>
  <c r="ACZ34" i="221"/>
  <c r="ADA34" i="221"/>
  <c r="ADB34" i="221"/>
  <c r="ADC34" i="221"/>
  <c r="ADD34" i="221"/>
  <c r="ADE34" i="221"/>
  <c r="ADF34" i="221"/>
  <c r="ADG34" i="221"/>
  <c r="ADH34" i="221"/>
  <c r="ADI34" i="221"/>
  <c r="ADJ34" i="221"/>
  <c r="ADK34" i="221"/>
  <c r="ADL34" i="221"/>
  <c r="ADM34" i="221"/>
  <c r="ADN34" i="221"/>
  <c r="ADO34" i="221"/>
  <c r="ADP34" i="221"/>
  <c r="ADQ34" i="221"/>
  <c r="ADR34" i="221"/>
  <c r="ADS34" i="221"/>
  <c r="ADT34" i="221"/>
  <c r="ADU34" i="221"/>
  <c r="ADV34" i="221"/>
  <c r="ADW34" i="221"/>
  <c r="ADX34" i="221"/>
  <c r="ADY34" i="221"/>
  <c r="ADZ34" i="221"/>
  <c r="AEA34" i="221"/>
  <c r="AEB34" i="221"/>
  <c r="AEC34" i="221"/>
  <c r="AED34" i="221"/>
  <c r="AEE34" i="221"/>
  <c r="AEF34" i="221"/>
  <c r="AEG34" i="221"/>
  <c r="AEH34" i="221"/>
  <c r="AEI34" i="221"/>
  <c r="AEJ34" i="221"/>
  <c r="AEK34" i="221"/>
  <c r="AEL34" i="221"/>
  <c r="AEM34" i="221"/>
  <c r="AEN34" i="221"/>
  <c r="AEO34" i="221"/>
  <c r="AEP34" i="221"/>
  <c r="AEQ34" i="221"/>
  <c r="AER34" i="221"/>
  <c r="AES34" i="221"/>
  <c r="AET34" i="221"/>
  <c r="AEU34" i="221"/>
  <c r="AEV34" i="221"/>
  <c r="AEW34" i="221"/>
  <c r="AEX34" i="221"/>
  <c r="AEY34" i="221"/>
  <c r="AEZ34" i="221"/>
  <c r="AFA34" i="221"/>
  <c r="AFB34" i="221"/>
  <c r="AFC34" i="221"/>
  <c r="AFD34" i="221"/>
  <c r="AFE34" i="221"/>
  <c r="AFF34" i="221"/>
  <c r="AFG34" i="221"/>
  <c r="AFH34" i="221"/>
  <c r="AFI34" i="221"/>
  <c r="AFJ34" i="221"/>
  <c r="AFK34" i="221"/>
  <c r="AFL34" i="221"/>
  <c r="AFM34" i="221"/>
  <c r="AFN34" i="221"/>
  <c r="AFO34" i="221"/>
  <c r="AFP34" i="221"/>
  <c r="AFQ34" i="221"/>
  <c r="AFR34" i="221"/>
  <c r="AFS34" i="221"/>
  <c r="AFT34" i="221"/>
  <c r="AFU34" i="221"/>
  <c r="AFV34" i="221"/>
  <c r="AFW34" i="221"/>
  <c r="AFX34" i="221"/>
  <c r="AFY34" i="221"/>
  <c r="AFZ34" i="221"/>
  <c r="AGA34" i="221"/>
  <c r="AGB34" i="221"/>
  <c r="AGC34" i="221"/>
  <c r="AGD34" i="221"/>
  <c r="AGE34" i="221"/>
  <c r="AGF34" i="221"/>
  <c r="AGG34" i="221"/>
  <c r="AGH34" i="221"/>
  <c r="AGI34" i="221"/>
  <c r="AGJ34" i="221"/>
  <c r="AGK34" i="221"/>
  <c r="AGL34" i="221"/>
  <c r="AGM34" i="221"/>
  <c r="AGN34" i="221"/>
  <c r="AGO34" i="221"/>
  <c r="AGP34" i="221"/>
  <c r="AGQ34" i="221"/>
  <c r="AGR34" i="221"/>
  <c r="AGS34" i="221"/>
  <c r="AGT34" i="221"/>
  <c r="AGU34" i="221"/>
  <c r="AGV34" i="221"/>
  <c r="AGW34" i="221"/>
  <c r="AGX34" i="221"/>
  <c r="AGY34" i="221"/>
  <c r="AGZ34" i="221"/>
  <c r="AHA34" i="221"/>
  <c r="AHB34" i="221"/>
  <c r="AHC34" i="221"/>
  <c r="AHD34" i="221"/>
  <c r="AHE34" i="221"/>
  <c r="AHF34" i="221"/>
  <c r="AHG34" i="221"/>
  <c r="AHH34" i="221"/>
  <c r="AHI34" i="221"/>
  <c r="AHJ34" i="221"/>
  <c r="AHK34" i="221"/>
  <c r="AHL34" i="221"/>
  <c r="AHM34" i="221"/>
  <c r="AHN34" i="221"/>
  <c r="AHO34" i="221"/>
  <c r="AHP34" i="221"/>
  <c r="AHQ34" i="221"/>
  <c r="AHR34" i="221"/>
  <c r="AHS34" i="221"/>
  <c r="AHT34" i="221"/>
  <c r="AHU34" i="221"/>
  <c r="AHV34" i="221"/>
  <c r="AHW34" i="221"/>
  <c r="AHX34" i="221"/>
  <c r="AHY34" i="221"/>
  <c r="AHZ34" i="221"/>
  <c r="AIA34" i="221"/>
  <c r="AIB34" i="221"/>
  <c r="AIC34" i="221"/>
  <c r="AID34" i="221"/>
  <c r="AIE34" i="221"/>
  <c r="AIF34" i="221"/>
  <c r="AIG34" i="221"/>
  <c r="AIH34" i="221"/>
  <c r="AII34" i="221"/>
  <c r="AIJ34" i="221"/>
  <c r="AIK34" i="221"/>
  <c r="AIL34" i="221"/>
  <c r="AIM34" i="221"/>
  <c r="AIN34" i="221"/>
  <c r="AIO34" i="221"/>
  <c r="AIP34" i="221"/>
  <c r="AIQ34" i="221"/>
  <c r="AIR34" i="221"/>
  <c r="AIS34" i="221"/>
  <c r="AIT34" i="221"/>
  <c r="AIU34" i="221"/>
  <c r="AIV34" i="221"/>
  <c r="AIW34" i="221"/>
  <c r="AIX34" i="221"/>
  <c r="AIY34" i="221"/>
  <c r="AIZ34" i="221"/>
  <c r="AJA34" i="221"/>
  <c r="AJB34" i="221"/>
  <c r="AJC34" i="221"/>
  <c r="AJD34" i="221"/>
  <c r="AJE34" i="221"/>
  <c r="AJF34" i="221"/>
  <c r="AJG34" i="221"/>
  <c r="AJH34" i="221"/>
  <c r="AJI34" i="221"/>
  <c r="AJJ34" i="221"/>
  <c r="AJK34" i="221"/>
  <c r="AJL34" i="221"/>
  <c r="AJM34" i="221"/>
  <c r="AJN34" i="221"/>
  <c r="AJO34" i="221"/>
  <c r="AJP34" i="221"/>
  <c r="AJQ34" i="221"/>
  <c r="AJR34" i="221"/>
  <c r="AJS34" i="221"/>
  <c r="AJT34" i="221"/>
  <c r="AJU34" i="221"/>
  <c r="AJV34" i="221"/>
  <c r="AJW34" i="221"/>
  <c r="AJX34" i="221"/>
  <c r="AJY34" i="221"/>
  <c r="AJZ34" i="221"/>
  <c r="AKA34" i="221"/>
  <c r="AKB34" i="221"/>
  <c r="AKC34" i="221"/>
  <c r="AKD34" i="221"/>
  <c r="AKE34" i="221"/>
  <c r="AKF34" i="221"/>
  <c r="AKG34" i="221"/>
  <c r="AKH34" i="221"/>
  <c r="AKI34" i="221"/>
  <c r="AKJ34" i="221"/>
  <c r="AKK34" i="221"/>
  <c r="AKL34" i="221"/>
  <c r="AKM34" i="221"/>
  <c r="AKN34" i="221"/>
  <c r="AKO34" i="221"/>
  <c r="AKP34" i="221"/>
  <c r="AKQ34" i="221"/>
  <c r="AKR34" i="221"/>
  <c r="AKS34" i="221"/>
  <c r="AKT34" i="221"/>
  <c r="AKU34" i="221"/>
  <c r="AKV34" i="221"/>
  <c r="AKW34" i="221"/>
  <c r="AKX34" i="221"/>
  <c r="AKY34" i="221"/>
  <c r="AKZ34" i="221"/>
  <c r="ALA34" i="221"/>
  <c r="ALB34" i="221"/>
  <c r="ALC34" i="221"/>
  <c r="ALD34" i="221"/>
  <c r="ALE34" i="221"/>
  <c r="ALF34" i="221"/>
  <c r="ALG34" i="221"/>
  <c r="ALH34" i="221"/>
  <c r="ALI34" i="221"/>
  <c r="ALJ34" i="221"/>
  <c r="ALK34" i="221"/>
  <c r="ALL34" i="221"/>
  <c r="ALM34" i="221"/>
  <c r="ALN34" i="221"/>
  <c r="ALO34" i="221"/>
  <c r="ALP34" i="221"/>
  <c r="ALQ34" i="221"/>
  <c r="ALR34" i="221"/>
  <c r="ALS34" i="221"/>
  <c r="ALT34" i="221"/>
  <c r="ALU34" i="221"/>
  <c r="ALV34" i="221"/>
  <c r="ALW34" i="221"/>
  <c r="ALX34" i="221"/>
  <c r="ALY34" i="221"/>
  <c r="ALZ34" i="221"/>
  <c r="AMA34" i="221"/>
  <c r="AMB34" i="221"/>
  <c r="AMC34" i="221"/>
  <c r="AMD34" i="221"/>
  <c r="AME34" i="221"/>
  <c r="AMF34" i="221"/>
  <c r="AMG34" i="221"/>
  <c r="AMH34" i="221"/>
  <c r="AMI34" i="221"/>
  <c r="AMJ34" i="221"/>
  <c r="AMK34" i="221"/>
  <c r="AML34" i="221"/>
  <c r="AMM34" i="221"/>
  <c r="AMN34" i="221"/>
  <c r="AMO34" i="221"/>
  <c r="AMP34" i="221"/>
  <c r="AMQ34" i="221"/>
  <c r="AMR34" i="221"/>
  <c r="AMS34" i="221"/>
  <c r="AMT34" i="221"/>
  <c r="AMU34" i="221"/>
  <c r="AMV34" i="221"/>
  <c r="AMW34" i="221"/>
  <c r="AMX34" i="221"/>
  <c r="AMY34" i="221"/>
  <c r="AMZ34" i="221"/>
  <c r="ANA34" i="221"/>
  <c r="ANB34" i="221"/>
  <c r="ANC34" i="221"/>
  <c r="AND34" i="221"/>
  <c r="ANE34" i="221"/>
  <c r="ANF34" i="221"/>
  <c r="ANG34" i="221"/>
  <c r="ANH34" i="221"/>
  <c r="ANI34" i="221"/>
  <c r="ANJ34" i="221"/>
  <c r="ANK34" i="221"/>
  <c r="ANL34" i="221"/>
  <c r="ANM34" i="221"/>
  <c r="ANN34" i="221"/>
  <c r="ANO34" i="221"/>
  <c r="ANP34" i="221"/>
  <c r="ANQ34" i="221"/>
  <c r="ANR34" i="221"/>
  <c r="ANS34" i="221"/>
  <c r="ANT34" i="221"/>
  <c r="ANU34" i="221"/>
  <c r="ANV34" i="221"/>
  <c r="ANW34" i="221"/>
  <c r="ANX34" i="221"/>
  <c r="ANY34" i="221"/>
  <c r="ANZ34" i="221"/>
  <c r="AOA34" i="221"/>
  <c r="AOB34" i="221"/>
  <c r="AOC34" i="221"/>
  <c r="AOD34" i="221"/>
  <c r="AOE34" i="221"/>
  <c r="AOF34" i="221"/>
  <c r="AOG34" i="221"/>
  <c r="AOH34" i="221"/>
  <c r="AOI34" i="221"/>
  <c r="AOJ34" i="221"/>
  <c r="AOK34" i="221"/>
  <c r="AOL34" i="221"/>
  <c r="AOM34" i="221"/>
  <c r="AON34" i="221"/>
  <c r="AOO34" i="221"/>
  <c r="AOP34" i="221"/>
  <c r="AOQ34" i="221"/>
  <c r="AOR34" i="221"/>
  <c r="AOS34" i="221"/>
  <c r="AOT34" i="221"/>
  <c r="AOU34" i="221"/>
  <c r="AOV34" i="221"/>
  <c r="AOW34" i="221"/>
  <c r="AOX34" i="221"/>
  <c r="AOY34" i="221"/>
  <c r="AOZ34" i="221"/>
  <c r="APA34" i="221"/>
  <c r="APB34" i="221"/>
  <c r="APC34" i="221"/>
  <c r="APD34" i="221"/>
  <c r="APE34" i="221"/>
  <c r="APF34" i="221"/>
  <c r="APG34" i="221"/>
  <c r="APH34" i="221"/>
  <c r="API34" i="221"/>
  <c r="APJ34" i="221"/>
  <c r="APK34" i="221"/>
  <c r="APL34" i="221"/>
  <c r="APM34" i="221"/>
  <c r="APN34" i="221"/>
  <c r="APO34" i="221"/>
  <c r="APP34" i="221"/>
  <c r="APQ34" i="221"/>
  <c r="APR34" i="221"/>
  <c r="APS34" i="221"/>
  <c r="APT34" i="221"/>
  <c r="APU34" i="221"/>
  <c r="APV34" i="221"/>
  <c r="APW34" i="221"/>
  <c r="APX34" i="221"/>
  <c r="APY34" i="221"/>
  <c r="APZ34" i="221"/>
  <c r="AQA34" i="221"/>
  <c r="AQB34" i="221"/>
  <c r="AQC34" i="221"/>
  <c r="AQD34" i="221"/>
  <c r="AQE34" i="221"/>
  <c r="AQF34" i="221"/>
  <c r="AQG34" i="221"/>
  <c r="AQH34" i="221"/>
  <c r="AQI34" i="221"/>
  <c r="AQJ34" i="221"/>
  <c r="AQK34" i="221"/>
  <c r="AQL34" i="221"/>
  <c r="AQM34" i="221"/>
  <c r="AQN34" i="221"/>
  <c r="AQO34" i="221"/>
  <c r="AQP34" i="221"/>
  <c r="AQQ34" i="221"/>
  <c r="AQR34" i="221"/>
  <c r="AQS34" i="221"/>
  <c r="AQT34" i="221"/>
  <c r="AQU34" i="221"/>
  <c r="AQV34" i="221"/>
  <c r="AQW34" i="221"/>
  <c r="AQX34" i="221"/>
  <c r="AQY34" i="221"/>
  <c r="AQZ34" i="221"/>
  <c r="ARA34" i="221"/>
  <c r="ARB34" i="221"/>
  <c r="ARC34" i="221"/>
  <c r="ARD34" i="221"/>
  <c r="ARE34" i="221"/>
  <c r="ARF34" i="221"/>
  <c r="ARG34" i="221"/>
  <c r="ARH34" i="221"/>
  <c r="ARI34" i="221"/>
  <c r="ARJ34" i="221"/>
  <c r="ARK34" i="221"/>
  <c r="ARL34" i="221"/>
  <c r="ARM34" i="221"/>
  <c r="ARN34" i="221"/>
  <c r="ARO34" i="221"/>
  <c r="ARP34" i="221"/>
  <c r="ARQ34" i="221"/>
  <c r="ARR34" i="221"/>
  <c r="ARS34" i="221"/>
  <c r="ART34" i="221"/>
  <c r="ARU34" i="221"/>
  <c r="ARV34" i="221"/>
  <c r="ARW34" i="221"/>
  <c r="ARX34" i="221"/>
  <c r="ARY34" i="221"/>
  <c r="ARZ34" i="221"/>
  <c r="ASA34" i="221"/>
  <c r="ASB34" i="221"/>
  <c r="ASC34" i="221"/>
  <c r="ASD34" i="221"/>
  <c r="ASE34" i="221"/>
  <c r="ASF34" i="221"/>
  <c r="ASG34" i="221"/>
  <c r="ASH34" i="221"/>
  <c r="ASI34" i="221"/>
  <c r="ASJ34" i="221"/>
  <c r="ASK34" i="221"/>
  <c r="ASL34" i="221"/>
  <c r="ASM34" i="221"/>
  <c r="ASN34" i="221"/>
  <c r="ASO34" i="221"/>
  <c r="ASP34" i="221"/>
  <c r="ASQ34" i="221"/>
  <c r="ASR34" i="221"/>
  <c r="ASS34" i="221"/>
  <c r="AST34" i="221"/>
  <c r="ASU34" i="221"/>
  <c r="ASV34" i="221"/>
  <c r="ASW34" i="221"/>
  <c r="ASX34" i="221"/>
  <c r="ASY34" i="221"/>
  <c r="ASZ34" i="221"/>
  <c r="ATA34" i="221"/>
  <c r="ATB34" i="221"/>
  <c r="ATC34" i="221"/>
  <c r="ATD34" i="221"/>
  <c r="ATE34" i="221"/>
  <c r="ATF34" i="221"/>
  <c r="ATG34" i="221"/>
  <c r="ATH34" i="221"/>
  <c r="ATI34" i="221"/>
  <c r="ATJ34" i="221"/>
  <c r="ATK34" i="221"/>
  <c r="ATL34" i="221"/>
  <c r="ATM34" i="221"/>
  <c r="ATN34" i="221"/>
  <c r="ATO34" i="221"/>
  <c r="ATP34" i="221"/>
  <c r="ATQ34" i="221"/>
  <c r="ATR34" i="221"/>
  <c r="ATS34" i="221"/>
  <c r="ATT34" i="221"/>
  <c r="ATU34" i="221"/>
  <c r="ATV34" i="221"/>
  <c r="ATW34" i="221"/>
  <c r="ATX34" i="221"/>
  <c r="ATY34" i="221"/>
  <c r="ATZ34" i="221"/>
  <c r="AUA34" i="221"/>
  <c r="AUB34" i="221"/>
  <c r="AUC34" i="221"/>
  <c r="AUD34" i="221"/>
  <c r="AUE34" i="221"/>
  <c r="AUF34" i="221"/>
  <c r="AUG34" i="221"/>
  <c r="AUH34" i="221"/>
  <c r="AUI34" i="221"/>
  <c r="AUJ34" i="221"/>
  <c r="AUK34" i="221"/>
  <c r="AUL34" i="221"/>
  <c r="AUM34" i="221"/>
  <c r="AUN34" i="221"/>
  <c r="AUO34" i="221"/>
  <c r="AUP34" i="221"/>
  <c r="AUQ34" i="221"/>
  <c r="AUR34" i="221"/>
  <c r="AUS34" i="221"/>
  <c r="AUT34" i="221"/>
  <c r="AUU34" i="221"/>
  <c r="AUV34" i="221"/>
  <c r="AUW34" i="221"/>
  <c r="AUX34" i="221"/>
  <c r="AUY34" i="221"/>
  <c r="AUZ34" i="221"/>
  <c r="AVA34" i="221"/>
  <c r="AVB34" i="221"/>
  <c r="AVC34" i="221"/>
  <c r="AVD34" i="221"/>
  <c r="AVE34" i="221"/>
  <c r="AVF34" i="221"/>
  <c r="AVG34" i="221"/>
  <c r="AVH34" i="221"/>
  <c r="AVI34" i="221"/>
  <c r="AVJ34" i="221"/>
  <c r="AVK34" i="221"/>
  <c r="AVL34" i="221"/>
  <c r="AVM34" i="221"/>
  <c r="AVN34" i="221"/>
  <c r="AVO34" i="221"/>
  <c r="AVP34" i="221"/>
  <c r="AVQ34" i="221"/>
  <c r="AVR34" i="221"/>
  <c r="AVS34" i="221"/>
  <c r="AVT34" i="221"/>
  <c r="AVU34" i="221"/>
  <c r="AVV34" i="221"/>
  <c r="AVW34" i="221"/>
  <c r="AVX34" i="221"/>
  <c r="AVY34" i="221"/>
  <c r="AVZ34" i="221"/>
  <c r="AWA34" i="221"/>
  <c r="AWB34" i="221"/>
  <c r="AWC34" i="221"/>
  <c r="AWD34" i="221"/>
  <c r="AWE34" i="221"/>
  <c r="AWF34" i="221"/>
  <c r="AWG34" i="221"/>
  <c r="AWH34" i="221"/>
  <c r="AWI34" i="221"/>
  <c r="AWJ34" i="221"/>
  <c r="AWK34" i="221"/>
  <c r="AWL34" i="221"/>
  <c r="AWM34" i="221"/>
  <c r="AWN34" i="221"/>
  <c r="AWO34" i="221"/>
  <c r="AWP34" i="221"/>
  <c r="AWQ34" i="221"/>
  <c r="AWR34" i="221"/>
  <c r="AWS34" i="221"/>
  <c r="AWT34" i="221"/>
  <c r="AWU34" i="221"/>
  <c r="AWV34" i="221"/>
  <c r="AWW34" i="221"/>
  <c r="AWX34" i="221"/>
  <c r="AWY34" i="221"/>
  <c r="AWZ34" i="221"/>
  <c r="AXA34" i="221"/>
  <c r="AXB34" i="221"/>
  <c r="AXC34" i="221"/>
  <c r="AXD34" i="221"/>
  <c r="AXE34" i="221"/>
  <c r="AXF34" i="221"/>
  <c r="AXG34" i="221"/>
  <c r="AXH34" i="221"/>
  <c r="AXI34" i="221"/>
  <c r="AXJ34" i="221"/>
  <c r="AXK34" i="221"/>
  <c r="AXL34" i="221"/>
  <c r="AXM34" i="221"/>
  <c r="AXN34" i="221"/>
  <c r="AXO34" i="221"/>
  <c r="AXP34" i="221"/>
  <c r="AXQ34" i="221"/>
  <c r="AXR34" i="221"/>
  <c r="AXS34" i="221"/>
  <c r="AXT34" i="221"/>
  <c r="AXU34" i="221"/>
  <c r="AXV34" i="221"/>
  <c r="AXW34" i="221"/>
  <c r="AXX34" i="221"/>
  <c r="AXY34" i="221"/>
  <c r="AXZ34" i="221"/>
  <c r="AYA34" i="221"/>
  <c r="AYB34" i="221"/>
  <c r="AYC34" i="221"/>
  <c r="AYD34" i="221"/>
  <c r="AYE34" i="221"/>
  <c r="AYF34" i="221"/>
  <c r="AYG34" i="221"/>
  <c r="AYH34" i="221"/>
  <c r="AYI34" i="221"/>
  <c r="AYJ34" i="221"/>
  <c r="AYK34" i="221"/>
  <c r="AYL34" i="221"/>
  <c r="AYM34" i="221"/>
  <c r="AYN34" i="221"/>
  <c r="AYO34" i="221"/>
  <c r="AYP34" i="221"/>
  <c r="AYQ34" i="221"/>
  <c r="AYR34" i="221"/>
  <c r="AYS34" i="221"/>
  <c r="AYT34" i="221"/>
  <c r="AYU34" i="221"/>
  <c r="AYV34" i="221"/>
  <c r="AYW34" i="221"/>
  <c r="AYX34" i="221"/>
  <c r="AYY34" i="221"/>
  <c r="AYZ34" i="221"/>
  <c r="AZA34" i="221"/>
  <c r="AZB34" i="221"/>
  <c r="AZC34" i="221"/>
  <c r="AZD34" i="221"/>
  <c r="AZE34" i="221"/>
  <c r="AZF34" i="221"/>
  <c r="AZG34" i="221"/>
  <c r="AZH34" i="221"/>
  <c r="AZI34" i="221"/>
  <c r="AZJ34" i="221"/>
  <c r="AZK34" i="221"/>
  <c r="AZL34" i="221"/>
  <c r="AZM34" i="221"/>
  <c r="AZN34" i="221"/>
  <c r="AZO34" i="221"/>
  <c r="AZP34" i="221"/>
  <c r="AZQ34" i="221"/>
  <c r="AZR34" i="221"/>
  <c r="AZS34" i="221"/>
  <c r="AZT34" i="221"/>
  <c r="AZU34" i="221"/>
  <c r="AZV34" i="221"/>
  <c r="AZW34" i="221"/>
  <c r="AZX34" i="221"/>
  <c r="AZY34" i="221"/>
  <c r="AZZ34" i="221"/>
  <c r="BAA34" i="221"/>
  <c r="BAB34" i="221"/>
  <c r="BAC34" i="221"/>
  <c r="BAD34" i="221"/>
  <c r="BAE34" i="221"/>
  <c r="BAF34" i="221"/>
  <c r="BAG34" i="221"/>
  <c r="BAH34" i="221"/>
  <c r="BAI34" i="221"/>
  <c r="BAJ34" i="221"/>
  <c r="BAK34" i="221"/>
  <c r="BAL34" i="221"/>
  <c r="BAM34" i="221"/>
  <c r="BAN34" i="221"/>
  <c r="BAO34" i="221"/>
  <c r="BAP34" i="221"/>
  <c r="BAQ34" i="221"/>
  <c r="BAR34" i="221"/>
  <c r="BAS34" i="221"/>
  <c r="BAT34" i="221"/>
  <c r="BAU34" i="221"/>
  <c r="BAV34" i="221"/>
  <c r="BAW34" i="221"/>
  <c r="BAX34" i="221"/>
  <c r="BAY34" i="221"/>
  <c r="BAZ34" i="221"/>
  <c r="BBA34" i="221"/>
  <c r="BBB34" i="221"/>
  <c r="BBC34" i="221"/>
  <c r="BBD34" i="221"/>
  <c r="BBE34" i="221"/>
  <c r="BBF34" i="221"/>
  <c r="BBG34" i="221"/>
  <c r="BBH34" i="221"/>
  <c r="BBI34" i="221"/>
  <c r="BBJ34" i="221"/>
  <c r="BBK34" i="221"/>
  <c r="BBL34" i="221"/>
  <c r="BBM34" i="221"/>
  <c r="BBN34" i="221"/>
  <c r="BBO34" i="221"/>
  <c r="BBP34" i="221"/>
  <c r="BBQ34" i="221"/>
  <c r="BBR34" i="221"/>
  <c r="BBS34" i="221"/>
  <c r="BBT34" i="221"/>
  <c r="BBU34" i="221"/>
  <c r="BBV34" i="221"/>
  <c r="BBW34" i="221"/>
  <c r="BBX34" i="221"/>
  <c r="BBY34" i="221"/>
  <c r="BBZ34" i="221"/>
  <c r="BCA34" i="221"/>
  <c r="BCB34" i="221"/>
  <c r="BCC34" i="221"/>
  <c r="BCD34" i="221"/>
  <c r="BCE34" i="221"/>
  <c r="BCF34" i="221"/>
  <c r="BCG34" i="221"/>
  <c r="BCH34" i="221"/>
  <c r="BCI34" i="221"/>
  <c r="BCJ34" i="221"/>
  <c r="BCK34" i="221"/>
  <c r="BCL34" i="221"/>
  <c r="BCM34" i="221"/>
  <c r="BCN34" i="221"/>
  <c r="BCO34" i="221"/>
  <c r="BCP34" i="221"/>
  <c r="BCQ34" i="221"/>
  <c r="BCR34" i="221"/>
  <c r="BCS34" i="221"/>
  <c r="BCT34" i="221"/>
  <c r="BCU34" i="221"/>
  <c r="BCV34" i="221"/>
  <c r="BCW34" i="221"/>
  <c r="BCX34" i="221"/>
  <c r="BCY34" i="221"/>
  <c r="BCZ34" i="221"/>
  <c r="BDA34" i="221"/>
  <c r="BDB34" i="221"/>
  <c r="BDC34" i="221"/>
  <c r="BDD34" i="221"/>
  <c r="BDE34" i="221"/>
  <c r="BDF34" i="221"/>
  <c r="BDG34" i="221"/>
  <c r="BDH34" i="221"/>
  <c r="BDI34" i="221"/>
  <c r="BDJ34" i="221"/>
  <c r="BDK34" i="221"/>
  <c r="BDL34" i="221"/>
  <c r="BDM34" i="221"/>
  <c r="BDN34" i="221"/>
  <c r="BDO34" i="221"/>
  <c r="BDP34" i="221"/>
  <c r="BDQ34" i="221"/>
  <c r="BDR34" i="221"/>
  <c r="BDS34" i="221"/>
  <c r="BDT34" i="221"/>
  <c r="BDU34" i="221"/>
  <c r="BDV34" i="221"/>
  <c r="BDW34" i="221"/>
  <c r="BDX34" i="221"/>
  <c r="BDY34" i="221"/>
  <c r="BDZ34" i="221"/>
  <c r="BEA34" i="221"/>
  <c r="BEB34" i="221"/>
  <c r="BEC34" i="221"/>
  <c r="BED34" i="221"/>
  <c r="BEE34" i="221"/>
  <c r="BEF34" i="221"/>
  <c r="BEG34" i="221"/>
  <c r="BEH34" i="221"/>
  <c r="BEI34" i="221"/>
  <c r="BEJ34" i="221"/>
  <c r="BEK34" i="221"/>
  <c r="BEL34" i="221"/>
  <c r="BEM34" i="221"/>
  <c r="BEN34" i="221"/>
  <c r="BEO34" i="221"/>
  <c r="BEP34" i="221"/>
  <c r="BEQ34" i="221"/>
  <c r="BER34" i="221"/>
  <c r="BES34" i="221"/>
  <c r="BET34" i="221"/>
  <c r="BEU34" i="221"/>
  <c r="BEV34" i="221"/>
  <c r="BEW34" i="221"/>
  <c r="BEX34" i="221"/>
  <c r="BEY34" i="221"/>
  <c r="BEZ34" i="221"/>
  <c r="BFA34" i="221"/>
  <c r="BFB34" i="221"/>
  <c r="BFC34" i="221"/>
  <c r="BFD34" i="221"/>
  <c r="BFE34" i="221"/>
  <c r="BFF34" i="221"/>
  <c r="BFG34" i="221"/>
  <c r="BFH34" i="221"/>
  <c r="BFI34" i="221"/>
  <c r="BFJ34" i="221"/>
  <c r="BFK34" i="221"/>
  <c r="BFL34" i="221"/>
  <c r="BFM34" i="221"/>
  <c r="BFN34" i="221"/>
  <c r="BFO34" i="221"/>
  <c r="BFP34" i="221"/>
  <c r="BFQ34" i="221"/>
  <c r="BFR34" i="221"/>
  <c r="BFS34" i="221"/>
  <c r="BFT34" i="221"/>
  <c r="BFU34" i="221"/>
  <c r="BFV34" i="221"/>
  <c r="BFW34" i="221"/>
  <c r="BFX34" i="221"/>
  <c r="BFY34" i="221"/>
  <c r="BFZ34" i="221"/>
  <c r="BGA34" i="221"/>
  <c r="BGB34" i="221"/>
  <c r="BGC34" i="221"/>
  <c r="BGD34" i="221"/>
  <c r="BGE34" i="221"/>
  <c r="BGF34" i="221"/>
  <c r="BGG34" i="221"/>
  <c r="BGH34" i="221"/>
  <c r="BGI34" i="221"/>
  <c r="BGJ34" i="221"/>
  <c r="BGK34" i="221"/>
  <c r="BGL34" i="221"/>
  <c r="BGM34" i="221"/>
  <c r="BGN34" i="221"/>
  <c r="BGO34" i="221"/>
  <c r="BGP34" i="221"/>
  <c r="BGQ34" i="221"/>
  <c r="BGR34" i="221"/>
  <c r="BGS34" i="221"/>
  <c r="BGT34" i="221"/>
  <c r="BGU34" i="221"/>
  <c r="BGV34" i="221"/>
  <c r="BGW34" i="221"/>
  <c r="BGX34" i="221"/>
  <c r="BGY34" i="221"/>
  <c r="BGZ34" i="221"/>
  <c r="BHA34" i="221"/>
  <c r="BHB34" i="221"/>
  <c r="BHC34" i="221"/>
  <c r="BHD34" i="221"/>
  <c r="BHE34" i="221"/>
  <c r="BHF34" i="221"/>
  <c r="BHG34" i="221"/>
  <c r="BHH34" i="221"/>
  <c r="BHI34" i="221"/>
  <c r="BHJ34" i="221"/>
  <c r="BHK34" i="221"/>
  <c r="BHL34" i="221"/>
  <c r="BHM34" i="221"/>
  <c r="BHN34" i="221"/>
  <c r="BHO34" i="221"/>
  <c r="BHP34" i="221"/>
  <c r="BHQ34" i="221"/>
  <c r="BHR34" i="221"/>
  <c r="BHS34" i="221"/>
  <c r="BHT34" i="221"/>
  <c r="BHU34" i="221"/>
  <c r="BHV34" i="221"/>
  <c r="BHW34" i="221"/>
  <c r="BHX34" i="221"/>
  <c r="BHY34" i="221"/>
  <c r="BHZ34" i="221"/>
  <c r="BIA34" i="221"/>
  <c r="BIB34" i="221"/>
  <c r="BIC34" i="221"/>
  <c r="BID34" i="221"/>
  <c r="BIE34" i="221"/>
  <c r="BIF34" i="221"/>
  <c r="BIG34" i="221"/>
  <c r="BIH34" i="221"/>
  <c r="BII34" i="221"/>
  <c r="BIJ34" i="221"/>
  <c r="BIK34" i="221"/>
  <c r="BIL34" i="221"/>
  <c r="BIM34" i="221"/>
  <c r="BIN34" i="221"/>
  <c r="BIO34" i="221"/>
  <c r="BIP34" i="221"/>
  <c r="BIQ34" i="221"/>
  <c r="BIR34" i="221"/>
  <c r="BIS34" i="221"/>
  <c r="BIT34" i="221"/>
  <c r="BIU34" i="221"/>
  <c r="BIV34" i="221"/>
  <c r="BIW34" i="221"/>
  <c r="BIX34" i="221"/>
  <c r="BIY34" i="221"/>
  <c r="BIZ34" i="221"/>
  <c r="BJA34" i="221"/>
  <c r="BJB34" i="221"/>
  <c r="BJC34" i="221"/>
  <c r="BJD34" i="221"/>
  <c r="BJE34" i="221"/>
  <c r="BJF34" i="221"/>
  <c r="BJG34" i="221"/>
  <c r="BJH34" i="221"/>
  <c r="BJI34" i="221"/>
  <c r="BJJ34" i="221"/>
  <c r="BJK34" i="221"/>
  <c r="BJL34" i="221"/>
  <c r="BJM34" i="221"/>
  <c r="BJN34" i="221"/>
  <c r="BJO34" i="221"/>
  <c r="BJP34" i="221"/>
  <c r="BJQ34" i="221"/>
  <c r="BJR34" i="221"/>
  <c r="BJS34" i="221"/>
  <c r="BJT34" i="221"/>
  <c r="BJU34" i="221"/>
  <c r="BJV34" i="221"/>
  <c r="BJW34" i="221"/>
  <c r="BJX34" i="221"/>
  <c r="BJY34" i="221"/>
  <c r="BJZ34" i="221"/>
  <c r="BKA34" i="221"/>
  <c r="BKB34" i="221"/>
  <c r="BKC34" i="221"/>
  <c r="BKD34" i="221"/>
  <c r="BKE34" i="221"/>
  <c r="BKF34" i="221"/>
  <c r="BKG34" i="221"/>
  <c r="BKH34" i="221"/>
  <c r="BKI34" i="221"/>
  <c r="BKJ34" i="221"/>
  <c r="BKK34" i="221"/>
  <c r="BKL34" i="221"/>
  <c r="BKM34" i="221"/>
  <c r="BKN34" i="221"/>
  <c r="BKO34" i="221"/>
  <c r="BKP34" i="221"/>
  <c r="BKQ34" i="221"/>
  <c r="BKR34" i="221"/>
  <c r="BKS34" i="221"/>
  <c r="BKT34" i="221"/>
  <c r="BKU34" i="221"/>
  <c r="BKV34" i="221"/>
  <c r="BKW34" i="221"/>
  <c r="BKX34" i="221"/>
  <c r="BKY34" i="221"/>
  <c r="BKZ34" i="221"/>
  <c r="BLA34" i="221"/>
  <c r="BLB34" i="221"/>
  <c r="BLC34" i="221"/>
  <c r="BLD34" i="221"/>
  <c r="BLE34" i="221"/>
  <c r="BLF34" i="221"/>
  <c r="BLG34" i="221"/>
  <c r="BLH34" i="221"/>
  <c r="BLI34" i="221"/>
  <c r="BLJ34" i="221"/>
  <c r="BLK34" i="221"/>
  <c r="BLL34" i="221"/>
  <c r="BLM34" i="221"/>
  <c r="BLN34" i="221"/>
  <c r="BLO34" i="221"/>
  <c r="BLP34" i="221"/>
  <c r="BLQ34" i="221"/>
  <c r="BLR34" i="221"/>
  <c r="BLS34" i="221"/>
  <c r="BLT34" i="221"/>
  <c r="BLU34" i="221"/>
  <c r="BLV34" i="221"/>
  <c r="BLW34" i="221"/>
  <c r="BLX34" i="221"/>
  <c r="BLY34" i="221"/>
  <c r="BLZ34" i="221"/>
  <c r="BMA34" i="221"/>
  <c r="BMB34" i="221"/>
  <c r="BMC34" i="221"/>
  <c r="BMD34" i="221"/>
  <c r="BME34" i="221"/>
  <c r="BMF34" i="221"/>
  <c r="BMG34" i="221"/>
  <c r="BMH34" i="221"/>
  <c r="BMI34" i="221"/>
  <c r="BMJ34" i="221"/>
  <c r="BMK34" i="221"/>
  <c r="BML34" i="221"/>
  <c r="BMM34" i="221"/>
  <c r="BMN34" i="221"/>
  <c r="BMO34" i="221"/>
  <c r="BMP34" i="221"/>
  <c r="BMQ34" i="221"/>
  <c r="BMR34" i="221"/>
  <c r="BMS34" i="221"/>
  <c r="BMT34" i="221"/>
  <c r="BMU34" i="221"/>
  <c r="BMV34" i="221"/>
  <c r="BMW34" i="221"/>
  <c r="BMX34" i="221"/>
  <c r="BMY34" i="221"/>
  <c r="BMZ34" i="221"/>
  <c r="BNA34" i="221"/>
  <c r="BNB34" i="221"/>
  <c r="BNC34" i="221"/>
  <c r="BND34" i="221"/>
  <c r="BNE34" i="221"/>
  <c r="BNF34" i="221"/>
  <c r="BNG34" i="221"/>
  <c r="BNH34" i="221"/>
  <c r="BNI34" i="221"/>
  <c r="BNJ34" i="221"/>
  <c r="BNK34" i="221"/>
  <c r="BNL34" i="221"/>
  <c r="BNM34" i="221"/>
  <c r="BNN34" i="221"/>
  <c r="BNO34" i="221"/>
  <c r="BNP34" i="221"/>
  <c r="BNQ34" i="221"/>
  <c r="BNR34" i="221"/>
  <c r="BNS34" i="221"/>
  <c r="BNT34" i="221"/>
  <c r="BNU34" i="221"/>
  <c r="BNV34" i="221"/>
  <c r="BNW34" i="221"/>
  <c r="BNX34" i="221"/>
  <c r="BNY34" i="221"/>
  <c r="BNZ34" i="221"/>
  <c r="BOA34" i="221"/>
  <c r="BOB34" i="221"/>
  <c r="BOC34" i="221"/>
  <c r="BOD34" i="221"/>
  <c r="BOE34" i="221"/>
  <c r="BOF34" i="221"/>
  <c r="BOG34" i="221"/>
  <c r="BOH34" i="221"/>
  <c r="BOI34" i="221"/>
  <c r="BOJ34" i="221"/>
  <c r="BOK34" i="221"/>
  <c r="BOL34" i="221"/>
  <c r="BOM34" i="221"/>
  <c r="BON34" i="221"/>
  <c r="BOO34" i="221"/>
  <c r="BOP34" i="221"/>
  <c r="BOQ34" i="221"/>
  <c r="BOR34" i="221"/>
  <c r="BOS34" i="221"/>
  <c r="BOT34" i="221"/>
  <c r="BOU34" i="221"/>
  <c r="BOV34" i="221"/>
  <c r="BOW34" i="221"/>
  <c r="BOX34" i="221"/>
  <c r="BOY34" i="221"/>
  <c r="BOZ34" i="221"/>
  <c r="BPA34" i="221"/>
  <c r="BPB34" i="221"/>
  <c r="BPC34" i="221"/>
  <c r="BPD34" i="221"/>
  <c r="BPE34" i="221"/>
  <c r="BPF34" i="221"/>
  <c r="BPG34" i="221"/>
  <c r="BPH34" i="221"/>
  <c r="BPI34" i="221"/>
  <c r="BPJ34" i="221"/>
  <c r="BPK34" i="221"/>
  <c r="BPL34" i="221"/>
  <c r="BPM34" i="221"/>
  <c r="BPN34" i="221"/>
  <c r="BPO34" i="221"/>
  <c r="BPP34" i="221"/>
  <c r="BPQ34" i="221"/>
  <c r="BPR34" i="221"/>
  <c r="BPS34" i="221"/>
  <c r="BPT34" i="221"/>
  <c r="BPU34" i="221"/>
  <c r="BPV34" i="221"/>
  <c r="BPW34" i="221"/>
  <c r="BPX34" i="221"/>
  <c r="BPY34" i="221"/>
  <c r="BPZ34" i="221"/>
  <c r="BQA34" i="221"/>
  <c r="BQB34" i="221"/>
  <c r="BQC34" i="221"/>
  <c r="BQD34" i="221"/>
  <c r="BQE34" i="221"/>
  <c r="BQF34" i="221"/>
  <c r="BQG34" i="221"/>
  <c r="BQH34" i="221"/>
  <c r="BQI34" i="221"/>
  <c r="BQJ34" i="221"/>
  <c r="BQK34" i="221"/>
  <c r="BQL34" i="221"/>
  <c r="BQM34" i="221"/>
  <c r="BQN34" i="221"/>
  <c r="BQO34" i="221"/>
  <c r="BQP34" i="221"/>
  <c r="BQQ34" i="221"/>
  <c r="BQR34" i="221"/>
  <c r="BQS34" i="221"/>
  <c r="BQT34" i="221"/>
  <c r="BQU34" i="221"/>
  <c r="BQV34" i="221"/>
  <c r="BQW34" i="221"/>
  <c r="BQX34" i="221"/>
  <c r="BQY34" i="221"/>
  <c r="BQZ34" i="221"/>
  <c r="BRA34" i="221"/>
  <c r="BRB34" i="221"/>
  <c r="BRC34" i="221"/>
  <c r="BRD34" i="221"/>
  <c r="BRE34" i="221"/>
  <c r="BRF34" i="221"/>
  <c r="BRG34" i="221"/>
  <c r="BRH34" i="221"/>
  <c r="BRI34" i="221"/>
  <c r="BRJ34" i="221"/>
  <c r="BRK34" i="221"/>
  <c r="BRL34" i="221"/>
  <c r="BRM34" i="221"/>
  <c r="BRN34" i="221"/>
  <c r="BRO34" i="221"/>
  <c r="BRP34" i="221"/>
  <c r="BRQ34" i="221"/>
  <c r="BRR34" i="221"/>
  <c r="BRS34" i="221"/>
  <c r="BRT34" i="221"/>
  <c r="BRU34" i="221"/>
  <c r="BRV34" i="221"/>
  <c r="BRW34" i="221"/>
  <c r="BRX34" i="221"/>
  <c r="BRY34" i="221"/>
  <c r="BRZ34" i="221"/>
  <c r="BSA34" i="221"/>
  <c r="BSB34" i="221"/>
  <c r="BSC34" i="221"/>
  <c r="BSD34" i="221"/>
  <c r="BSE34" i="221"/>
  <c r="BSF34" i="221"/>
  <c r="BSG34" i="221"/>
  <c r="BSH34" i="221"/>
  <c r="BSI34" i="221"/>
  <c r="BSJ34" i="221"/>
  <c r="BSK34" i="221"/>
  <c r="BSL34" i="221"/>
  <c r="BSM34" i="221"/>
  <c r="BSN34" i="221"/>
  <c r="BSO34" i="221"/>
  <c r="BSP34" i="221"/>
  <c r="BSQ34" i="221"/>
  <c r="BSR34" i="221"/>
  <c r="BSS34" i="221"/>
  <c r="BST34" i="221"/>
  <c r="BSU34" i="221"/>
  <c r="BSV34" i="221"/>
  <c r="BSW34" i="221"/>
  <c r="BSX34" i="221"/>
  <c r="BSY34" i="221"/>
  <c r="BSZ34" i="221"/>
  <c r="BTA34" i="221"/>
  <c r="BTB34" i="221"/>
  <c r="BTC34" i="221"/>
  <c r="BTD34" i="221"/>
  <c r="BTE34" i="221"/>
  <c r="BTF34" i="221"/>
  <c r="BTG34" i="221"/>
  <c r="BTH34" i="221"/>
  <c r="BTI34" i="221"/>
  <c r="BTJ34" i="221"/>
  <c r="BTK34" i="221"/>
  <c r="BTL34" i="221"/>
  <c r="BTM34" i="221"/>
  <c r="BTN34" i="221"/>
  <c r="BTO34" i="221"/>
  <c r="BTP34" i="221"/>
  <c r="BTQ34" i="221"/>
  <c r="BTR34" i="221"/>
  <c r="BTS34" i="221"/>
  <c r="BTT34" i="221"/>
  <c r="BTU34" i="221"/>
  <c r="BTV34" i="221"/>
  <c r="BTW34" i="221"/>
  <c r="BTX34" i="221"/>
  <c r="BTY34" i="221"/>
  <c r="BTZ34" i="221"/>
  <c r="BUA34" i="221"/>
  <c r="BUB34" i="221"/>
  <c r="BUC34" i="221"/>
  <c r="BUD34" i="221"/>
  <c r="BUE34" i="221"/>
  <c r="BUF34" i="221"/>
  <c r="BUG34" i="221"/>
  <c r="BUH34" i="221"/>
  <c r="BUI34" i="221"/>
  <c r="BUJ34" i="221"/>
  <c r="BUK34" i="221"/>
  <c r="BUL34" i="221"/>
  <c r="BUM34" i="221"/>
  <c r="BUN34" i="221"/>
  <c r="BUO34" i="221"/>
  <c r="BUP34" i="221"/>
  <c r="BUQ34" i="221"/>
  <c r="BUR34" i="221"/>
  <c r="BUS34" i="221"/>
  <c r="BUT34" i="221"/>
  <c r="BUU34" i="221"/>
  <c r="BUV34" i="221"/>
  <c r="BUW34" i="221"/>
  <c r="BUX34" i="221"/>
  <c r="BUY34" i="221"/>
  <c r="BUZ34" i="221"/>
  <c r="BVA34" i="221"/>
  <c r="BVB34" i="221"/>
  <c r="BVC34" i="221"/>
  <c r="BVD34" i="221"/>
  <c r="BVE34" i="221"/>
  <c r="BVF34" i="221"/>
  <c r="BVG34" i="221"/>
  <c r="BVH34" i="221"/>
  <c r="BVI34" i="221"/>
  <c r="BVJ34" i="221"/>
  <c r="BVK34" i="221"/>
  <c r="BVL34" i="221"/>
  <c r="BVM34" i="221"/>
  <c r="BVN34" i="221"/>
  <c r="BVO34" i="221"/>
  <c r="BVP34" i="221"/>
  <c r="BVQ34" i="221"/>
  <c r="BVR34" i="221"/>
  <c r="BVS34" i="221"/>
  <c r="BVT34" i="221"/>
  <c r="BVU34" i="221"/>
  <c r="BVV34" i="221"/>
  <c r="BVW34" i="221"/>
  <c r="BVX34" i="221"/>
  <c r="BVY34" i="221"/>
  <c r="BVZ34" i="221"/>
  <c r="BWA34" i="221"/>
  <c r="BWB34" i="221"/>
  <c r="BWC34" i="221"/>
  <c r="BWD34" i="221"/>
  <c r="BWE34" i="221"/>
  <c r="BWF34" i="221"/>
  <c r="BWG34" i="221"/>
  <c r="BWH34" i="221"/>
  <c r="BWI34" i="221"/>
  <c r="BWJ34" i="221"/>
  <c r="BWK34" i="221"/>
  <c r="BWL34" i="221"/>
  <c r="BWM34" i="221"/>
  <c r="BWN34" i="221"/>
  <c r="BWO34" i="221"/>
  <c r="BWP34" i="221"/>
  <c r="BWQ34" i="221"/>
  <c r="BWR34" i="221"/>
  <c r="BWS34" i="221"/>
  <c r="BWT34" i="221"/>
  <c r="BWU34" i="221"/>
  <c r="BWV34" i="221"/>
  <c r="BWW34" i="221"/>
  <c r="BWX34" i="221"/>
  <c r="BWY34" i="221"/>
  <c r="BWZ34" i="221"/>
  <c r="BXA34" i="221"/>
  <c r="BXB34" i="221"/>
  <c r="BXC34" i="221"/>
  <c r="BXD34" i="221"/>
  <c r="BXE34" i="221"/>
  <c r="BXF34" i="221"/>
  <c r="BXG34" i="221"/>
  <c r="BXH34" i="221"/>
  <c r="BXI34" i="221"/>
  <c r="BXJ34" i="221"/>
  <c r="BXK34" i="221"/>
  <c r="BXL34" i="221"/>
  <c r="BXM34" i="221"/>
  <c r="BXN34" i="221"/>
  <c r="BXO34" i="221"/>
  <c r="BXP34" i="221"/>
  <c r="BXQ34" i="221"/>
  <c r="BXR34" i="221"/>
  <c r="BXS34" i="221"/>
  <c r="BXT34" i="221"/>
  <c r="BXU34" i="221"/>
  <c r="BXV34" i="221"/>
  <c r="BXW34" i="221"/>
  <c r="BXX34" i="221"/>
  <c r="BXY34" i="221"/>
  <c r="BXZ34" i="221"/>
  <c r="BYA34" i="221"/>
  <c r="BYB34" i="221"/>
  <c r="BYC34" i="221"/>
  <c r="BYD34" i="221"/>
  <c r="BYE34" i="221"/>
  <c r="BYF34" i="221"/>
  <c r="BYG34" i="221"/>
  <c r="BYH34" i="221"/>
  <c r="BYI34" i="221"/>
  <c r="BYJ34" i="221"/>
  <c r="BYK34" i="221"/>
  <c r="BYL34" i="221"/>
  <c r="BYM34" i="221"/>
  <c r="BYN34" i="221"/>
  <c r="BYO34" i="221"/>
  <c r="BYP34" i="221"/>
  <c r="BYQ34" i="221"/>
  <c r="BYR34" i="221"/>
  <c r="BYS34" i="221"/>
  <c r="BYT34" i="221"/>
  <c r="BYU34" i="221"/>
  <c r="BYV34" i="221"/>
  <c r="BYW34" i="221"/>
  <c r="BYX34" i="221"/>
  <c r="BYY34" i="221"/>
  <c r="BYZ34" i="221"/>
  <c r="BZA34" i="221"/>
  <c r="BZB34" i="221"/>
  <c r="BZC34" i="221"/>
  <c r="BZD34" i="221"/>
  <c r="BZE34" i="221"/>
  <c r="BZF34" i="221"/>
  <c r="BZG34" i="221"/>
  <c r="BZH34" i="221"/>
  <c r="BZI34" i="221"/>
  <c r="BZJ34" i="221"/>
  <c r="BZK34" i="221"/>
  <c r="BZL34" i="221"/>
  <c r="BZM34" i="221"/>
  <c r="BZN34" i="221"/>
  <c r="BZO34" i="221"/>
  <c r="BZP34" i="221"/>
  <c r="BZQ34" i="221"/>
  <c r="BZR34" i="221"/>
  <c r="BZS34" i="221"/>
  <c r="BZT34" i="221"/>
  <c r="BZU34" i="221"/>
  <c r="BZV34" i="221"/>
  <c r="BZW34" i="221"/>
  <c r="BZX34" i="221"/>
  <c r="BZY34" i="221"/>
  <c r="BZZ34" i="221"/>
  <c r="CAA34" i="221"/>
  <c r="CAB34" i="221"/>
  <c r="CAC34" i="221"/>
  <c r="CAD34" i="221"/>
  <c r="CAE34" i="221"/>
  <c r="CAF34" i="221"/>
  <c r="CAG34" i="221"/>
  <c r="CAH34" i="221"/>
  <c r="CAI34" i="221"/>
  <c r="CAJ34" i="221"/>
  <c r="CAK34" i="221"/>
  <c r="CAL34" i="221"/>
  <c r="CAM34" i="221"/>
  <c r="CAN34" i="221"/>
  <c r="CAO34" i="221"/>
  <c r="CAP34" i="221"/>
  <c r="CAQ34" i="221"/>
  <c r="CAR34" i="221"/>
  <c r="CAS34" i="221"/>
  <c r="CAT34" i="221"/>
  <c r="CAU34" i="221"/>
  <c r="CAV34" i="221"/>
  <c r="CAW34" i="221"/>
  <c r="CAX34" i="221"/>
  <c r="CAY34" i="221"/>
  <c r="CAZ34" i="221"/>
  <c r="CBA34" i="221"/>
  <c r="CBB34" i="221"/>
  <c r="CBC34" i="221"/>
  <c r="CBD34" i="221"/>
  <c r="CBE34" i="221"/>
  <c r="CBF34" i="221"/>
  <c r="CBG34" i="221"/>
  <c r="CBH34" i="221"/>
  <c r="CBI34" i="221"/>
  <c r="CBJ34" i="221"/>
  <c r="CBK34" i="221"/>
  <c r="CBL34" i="221"/>
  <c r="CBM34" i="221"/>
  <c r="CBN34" i="221"/>
  <c r="CBO34" i="221"/>
  <c r="CBP34" i="221"/>
  <c r="CBQ34" i="221"/>
  <c r="CBR34" i="221"/>
  <c r="CBS34" i="221"/>
  <c r="CBT34" i="221"/>
  <c r="CBU34" i="221"/>
  <c r="CBV34" i="221"/>
  <c r="CBW34" i="221"/>
  <c r="CBX34" i="221"/>
  <c r="CBY34" i="221"/>
  <c r="CBZ34" i="221"/>
  <c r="CCA34" i="221"/>
  <c r="CCB34" i="221"/>
  <c r="CCC34" i="221"/>
  <c r="CCD34" i="221"/>
  <c r="CCE34" i="221"/>
  <c r="CCF34" i="221"/>
  <c r="CCG34" i="221"/>
  <c r="CCH34" i="221"/>
  <c r="CCI34" i="221"/>
  <c r="CCJ34" i="221"/>
  <c r="CCK34" i="221"/>
  <c r="CCL34" i="221"/>
  <c r="CCM34" i="221"/>
  <c r="CCN34" i="221"/>
  <c r="CCO34" i="221"/>
  <c r="CCP34" i="221"/>
  <c r="CCQ34" i="221"/>
  <c r="CCR34" i="221"/>
  <c r="CCS34" i="221"/>
  <c r="CCT34" i="221"/>
  <c r="CCU34" i="221"/>
  <c r="CCV34" i="221"/>
  <c r="CCW34" i="221"/>
  <c r="CCX34" i="221"/>
  <c r="CCY34" i="221"/>
  <c r="CCZ34" i="221"/>
  <c r="CDA34" i="221"/>
  <c r="CDB34" i="221"/>
  <c r="CDC34" i="221"/>
  <c r="CDD34" i="221"/>
  <c r="CDE34" i="221"/>
  <c r="CDF34" i="221"/>
  <c r="CDG34" i="221"/>
  <c r="CDH34" i="221"/>
  <c r="CDI34" i="221"/>
  <c r="CDJ34" i="221"/>
  <c r="CDK34" i="221"/>
  <c r="CDL34" i="221"/>
  <c r="CDM34" i="221"/>
  <c r="CDN34" i="221"/>
  <c r="CDO34" i="221"/>
  <c r="CDP34" i="221"/>
  <c r="CDQ34" i="221"/>
  <c r="CDR34" i="221"/>
  <c r="CDS34" i="221"/>
  <c r="CDT34" i="221"/>
  <c r="CDU34" i="221"/>
  <c r="CDV34" i="221"/>
  <c r="CDW34" i="221"/>
  <c r="CDX34" i="221"/>
  <c r="CDY34" i="221"/>
  <c r="CDZ34" i="221"/>
  <c r="CEA34" i="221"/>
  <c r="CEB34" i="221"/>
  <c r="CEC34" i="221"/>
  <c r="CED34" i="221"/>
  <c r="CEE34" i="221"/>
  <c r="CEF34" i="221"/>
  <c r="CEG34" i="221"/>
  <c r="CEH34" i="221"/>
  <c r="CEI34" i="221"/>
  <c r="CEJ34" i="221"/>
  <c r="CEK34" i="221"/>
  <c r="CEL34" i="221"/>
  <c r="CEM34" i="221"/>
  <c r="CEN34" i="221"/>
  <c r="CEO34" i="221"/>
  <c r="CEP34" i="221"/>
  <c r="CEQ34" i="221"/>
  <c r="CER34" i="221"/>
  <c r="CES34" i="221"/>
  <c r="CET34" i="221"/>
  <c r="CEU34" i="221"/>
  <c r="CEV34" i="221"/>
  <c r="CEW34" i="221"/>
  <c r="CEX34" i="221"/>
  <c r="CEY34" i="221"/>
  <c r="CEZ34" i="221"/>
  <c r="CFA34" i="221"/>
  <c r="CFB34" i="221"/>
  <c r="CFC34" i="221"/>
  <c r="CFD34" i="221"/>
  <c r="CFE34" i="221"/>
  <c r="CFF34" i="221"/>
  <c r="CFG34" i="221"/>
  <c r="CFH34" i="221"/>
  <c r="CFI34" i="221"/>
  <c r="CFJ34" i="221"/>
  <c r="CFK34" i="221"/>
  <c r="CFL34" i="221"/>
  <c r="CFM34" i="221"/>
  <c r="CFN34" i="221"/>
  <c r="CFO34" i="221"/>
  <c r="CFP34" i="221"/>
  <c r="CFQ34" i="221"/>
  <c r="CFR34" i="221"/>
  <c r="CFS34" i="221"/>
  <c r="CFT34" i="221"/>
  <c r="CFU34" i="221"/>
  <c r="CFV34" i="221"/>
  <c r="CFW34" i="221"/>
  <c r="CFX34" i="221"/>
  <c r="CFY34" i="221"/>
  <c r="CFZ34" i="221"/>
  <c r="CGA34" i="221"/>
  <c r="CGB34" i="221"/>
  <c r="CGC34" i="221"/>
  <c r="CGD34" i="221"/>
  <c r="CGE34" i="221"/>
  <c r="CGF34" i="221"/>
  <c r="CGG34" i="221"/>
  <c r="CGH34" i="221"/>
  <c r="CGI34" i="221"/>
  <c r="CGJ34" i="221"/>
  <c r="CGK34" i="221"/>
  <c r="CGL34" i="221"/>
  <c r="CGM34" i="221"/>
  <c r="CGN34" i="221"/>
  <c r="CGO34" i="221"/>
  <c r="CGP34" i="221"/>
  <c r="CGQ34" i="221"/>
  <c r="CGR34" i="221"/>
  <c r="CGS34" i="221"/>
  <c r="CGT34" i="221"/>
  <c r="CGU34" i="221"/>
  <c r="CGV34" i="221"/>
  <c r="CGW34" i="221"/>
  <c r="CGX34" i="221"/>
  <c r="CGY34" i="221"/>
  <c r="CGZ34" i="221"/>
  <c r="CHA34" i="221"/>
  <c r="CHB34" i="221"/>
  <c r="CHC34" i="221"/>
  <c r="CHD34" i="221"/>
  <c r="CHE34" i="221"/>
  <c r="CHF34" i="221"/>
  <c r="CHG34" i="221"/>
  <c r="CHH34" i="221"/>
  <c r="CHI34" i="221"/>
  <c r="CHJ34" i="221"/>
  <c r="CHK34" i="221"/>
  <c r="CHL34" i="221"/>
  <c r="CHM34" i="221"/>
  <c r="CHN34" i="221"/>
  <c r="CHO34" i="221"/>
  <c r="CHP34" i="221"/>
  <c r="CHQ34" i="221"/>
  <c r="CHR34" i="221"/>
  <c r="CHS34" i="221"/>
  <c r="CHT34" i="221"/>
  <c r="CHU34" i="221"/>
  <c r="CHV34" i="221"/>
  <c r="CHW34" i="221"/>
  <c r="CHX34" i="221"/>
  <c r="CHY34" i="221"/>
  <c r="CHZ34" i="221"/>
  <c r="CIA34" i="221"/>
  <c r="CIB34" i="221"/>
  <c r="CIC34" i="221"/>
  <c r="CID34" i="221"/>
  <c r="CIE34" i="221"/>
  <c r="CIF34" i="221"/>
  <c r="CIG34" i="221"/>
  <c r="CIH34" i="221"/>
  <c r="CII34" i="221"/>
  <c r="CIJ34" i="221"/>
  <c r="CIK34" i="221"/>
  <c r="CIL34" i="221"/>
  <c r="CIM34" i="221"/>
  <c r="CIN34" i="221"/>
  <c r="CIO34" i="221"/>
  <c r="CIP34" i="221"/>
  <c r="CIQ34" i="221"/>
  <c r="CIR34" i="221"/>
  <c r="CIS34" i="221"/>
  <c r="CIT34" i="221"/>
  <c r="CIU34" i="221"/>
  <c r="CIV34" i="221"/>
  <c r="CIW34" i="221"/>
  <c r="CIX34" i="221"/>
  <c r="CIY34" i="221"/>
  <c r="CIZ34" i="221"/>
  <c r="CJA34" i="221"/>
  <c r="CJB34" i="221"/>
  <c r="CJC34" i="221"/>
  <c r="CJD34" i="221"/>
  <c r="CJE34" i="221"/>
  <c r="CJF34" i="221"/>
  <c r="CJG34" i="221"/>
  <c r="CJH34" i="221"/>
  <c r="CJI34" i="221"/>
  <c r="CJJ34" i="221"/>
  <c r="CJK34" i="221"/>
  <c r="CJL34" i="221"/>
  <c r="CJM34" i="221"/>
  <c r="CJN34" i="221"/>
  <c r="CJO34" i="221"/>
  <c r="CJP34" i="221"/>
  <c r="CJQ34" i="221"/>
  <c r="CJR34" i="221"/>
  <c r="CJS34" i="221"/>
  <c r="CJT34" i="221"/>
  <c r="CJU34" i="221"/>
  <c r="CJV34" i="221"/>
  <c r="CJW34" i="221"/>
  <c r="CJX34" i="221"/>
  <c r="CJY34" i="221"/>
  <c r="CJZ34" i="221"/>
  <c r="CKA34" i="221"/>
  <c r="CKB34" i="221"/>
  <c r="CKC34" i="221"/>
  <c r="CKD34" i="221"/>
  <c r="CKE34" i="221"/>
  <c r="CKF34" i="221"/>
  <c r="CKG34" i="221"/>
  <c r="CKH34" i="221"/>
  <c r="CKI34" i="221"/>
  <c r="CKJ34" i="221"/>
  <c r="CKK34" i="221"/>
  <c r="CKL34" i="221"/>
  <c r="CKM34" i="221"/>
  <c r="CKN34" i="221"/>
  <c r="CKO34" i="221"/>
  <c r="CKP34" i="221"/>
  <c r="CKQ34" i="221"/>
  <c r="CKR34" i="221"/>
  <c r="CKS34" i="221"/>
  <c r="CKT34" i="221"/>
  <c r="CKU34" i="221"/>
  <c r="CKV34" i="221"/>
  <c r="CKW34" i="221"/>
  <c r="CKX34" i="221"/>
  <c r="CKY34" i="221"/>
  <c r="CKZ34" i="221"/>
  <c r="CLA34" i="221"/>
  <c r="CLB34" i="221"/>
  <c r="CLC34" i="221"/>
  <c r="CLD34" i="221"/>
  <c r="CLE34" i="221"/>
  <c r="CLF34" i="221"/>
  <c r="CLG34" i="221"/>
  <c r="CLH34" i="221"/>
  <c r="CLI34" i="221"/>
  <c r="CLJ34" i="221"/>
  <c r="CLK34" i="221"/>
  <c r="CLL34" i="221"/>
  <c r="CLM34" i="221"/>
  <c r="CLN34" i="221"/>
  <c r="CLO34" i="221"/>
  <c r="CLP34" i="221"/>
  <c r="CLQ34" i="221"/>
  <c r="CLR34" i="221"/>
  <c r="CLS34" i="221"/>
  <c r="CLT34" i="221"/>
  <c r="CLU34" i="221"/>
  <c r="CLV34" i="221"/>
  <c r="CLW34" i="221"/>
  <c r="CLX34" i="221"/>
  <c r="CLY34" i="221"/>
  <c r="CLZ34" i="221"/>
  <c r="CMA34" i="221"/>
  <c r="CMB34" i="221"/>
  <c r="CMC34" i="221"/>
  <c r="CMD34" i="221"/>
  <c r="CME34" i="221"/>
  <c r="CMF34" i="221"/>
  <c r="CMG34" i="221"/>
  <c r="CMH34" i="221"/>
  <c r="CMI34" i="221"/>
  <c r="CMJ34" i="221"/>
  <c r="CMK34" i="221"/>
  <c r="CML34" i="221"/>
  <c r="CMM34" i="221"/>
  <c r="CMN34" i="221"/>
  <c r="CMO34" i="221"/>
  <c r="CMP34" i="221"/>
  <c r="CMQ34" i="221"/>
  <c r="CMR34" i="221"/>
  <c r="CMS34" i="221"/>
  <c r="CMT34" i="221"/>
  <c r="CMU34" i="221"/>
  <c r="CMV34" i="221"/>
  <c r="CMW34" i="221"/>
  <c r="CMX34" i="221"/>
  <c r="CMY34" i="221"/>
  <c r="CMZ34" i="221"/>
  <c r="CNA34" i="221"/>
  <c r="CNB34" i="221"/>
  <c r="CNC34" i="221"/>
  <c r="CND34" i="221"/>
  <c r="CNE34" i="221"/>
  <c r="CNF34" i="221"/>
  <c r="CNG34" i="221"/>
  <c r="CNH34" i="221"/>
  <c r="CNI34" i="221"/>
  <c r="CNJ34" i="221"/>
  <c r="CNK34" i="221"/>
  <c r="CNL34" i="221"/>
  <c r="CNM34" i="221"/>
  <c r="CNN34" i="221"/>
  <c r="CNO34" i="221"/>
  <c r="CNP34" i="221"/>
  <c r="CNQ34" i="221"/>
  <c r="CNR34" i="221"/>
  <c r="CNS34" i="221"/>
  <c r="CNT34" i="221"/>
  <c r="CNU34" i="221"/>
  <c r="CNV34" i="221"/>
  <c r="CNW34" i="221"/>
  <c r="CNX34" i="221"/>
  <c r="CNY34" i="221"/>
  <c r="CNZ34" i="221"/>
  <c r="COA34" i="221"/>
  <c r="COB34" i="221"/>
  <c r="COC34" i="221"/>
  <c r="COD34" i="221"/>
  <c r="COE34" i="221"/>
  <c r="COF34" i="221"/>
  <c r="COG34" i="221"/>
  <c r="COH34" i="221"/>
  <c r="COI34" i="221"/>
  <c r="COJ34" i="221"/>
  <c r="COK34" i="221"/>
  <c r="COL34" i="221"/>
  <c r="COM34" i="221"/>
  <c r="CON34" i="221"/>
  <c r="COO34" i="221"/>
  <c r="COP34" i="221"/>
  <c r="COQ34" i="221"/>
  <c r="COR34" i="221"/>
  <c r="COS34" i="221"/>
  <c r="COT34" i="221"/>
  <c r="COU34" i="221"/>
  <c r="COV34" i="221"/>
  <c r="COW34" i="221"/>
  <c r="COX34" i="221"/>
  <c r="COY34" i="221"/>
  <c r="COZ34" i="221"/>
  <c r="CPA34" i="221"/>
  <c r="CPB34" i="221"/>
  <c r="CPC34" i="221"/>
  <c r="CPD34" i="221"/>
  <c r="CPE34" i="221"/>
  <c r="CPF34" i="221"/>
  <c r="CPG34" i="221"/>
  <c r="CPH34" i="221"/>
  <c r="CPI34" i="221"/>
  <c r="CPJ34" i="221"/>
  <c r="CPK34" i="221"/>
  <c r="CPL34" i="221"/>
  <c r="CPM34" i="221"/>
  <c r="CPN34" i="221"/>
  <c r="CPO34" i="221"/>
  <c r="CPP34" i="221"/>
  <c r="CPQ34" i="221"/>
  <c r="CPR34" i="221"/>
  <c r="CPS34" i="221"/>
  <c r="CPT34" i="221"/>
  <c r="CPU34" i="221"/>
  <c r="CPV34" i="221"/>
  <c r="CPW34" i="221"/>
  <c r="CPX34" i="221"/>
  <c r="CPY34" i="221"/>
  <c r="CPZ34" i="221"/>
  <c r="CQA34" i="221"/>
  <c r="CQB34" i="221"/>
  <c r="CQC34" i="221"/>
  <c r="CQD34" i="221"/>
  <c r="CQE34" i="221"/>
  <c r="CQF34" i="221"/>
  <c r="CQG34" i="221"/>
  <c r="CQH34" i="221"/>
  <c r="CQI34" i="221"/>
  <c r="CQJ34" i="221"/>
  <c r="CQK34" i="221"/>
  <c r="CQL34" i="221"/>
  <c r="CQM34" i="221"/>
  <c r="CQN34" i="221"/>
  <c r="CQO34" i="221"/>
  <c r="CQP34" i="221"/>
  <c r="CQQ34" i="221"/>
  <c r="CQR34" i="221"/>
  <c r="CQS34" i="221"/>
  <c r="CQT34" i="221"/>
  <c r="CQU34" i="221"/>
  <c r="CQV34" i="221"/>
  <c r="CQW34" i="221"/>
  <c r="CQX34" i="221"/>
  <c r="CQY34" i="221"/>
  <c r="CQZ34" i="221"/>
  <c r="CRA34" i="221"/>
  <c r="CRB34" i="221"/>
  <c r="CRC34" i="221"/>
  <c r="CRD34" i="221"/>
  <c r="CRE34" i="221"/>
  <c r="CRF34" i="221"/>
  <c r="CRG34" i="221"/>
  <c r="CRH34" i="221"/>
  <c r="CRI34" i="221"/>
  <c r="CRJ34" i="221"/>
  <c r="CRK34" i="221"/>
  <c r="CRL34" i="221"/>
  <c r="CRM34" i="221"/>
  <c r="CRN34" i="221"/>
  <c r="CRO34" i="221"/>
  <c r="CRP34" i="221"/>
  <c r="CRQ34" i="221"/>
  <c r="CRR34" i="221"/>
  <c r="CRS34" i="221"/>
  <c r="CRT34" i="221"/>
  <c r="CRU34" i="221"/>
  <c r="CRV34" i="221"/>
  <c r="CRW34" i="221"/>
  <c r="CRX34" i="221"/>
  <c r="CRY34" i="221"/>
  <c r="CRZ34" i="221"/>
  <c r="CSA34" i="221"/>
  <c r="CSB34" i="221"/>
  <c r="CSC34" i="221"/>
  <c r="CSD34" i="221"/>
  <c r="CSE34" i="221"/>
  <c r="CSF34" i="221"/>
  <c r="CSG34" i="221"/>
  <c r="CSH34" i="221"/>
  <c r="CSI34" i="221"/>
  <c r="CSJ34" i="221"/>
  <c r="CSK34" i="221"/>
  <c r="CSL34" i="221"/>
  <c r="CSM34" i="221"/>
  <c r="CSN34" i="221"/>
  <c r="CSO34" i="221"/>
  <c r="CSP34" i="221"/>
  <c r="CSQ34" i="221"/>
  <c r="CSR34" i="221"/>
  <c r="CSS34" i="221"/>
  <c r="CST34" i="221"/>
  <c r="CSU34" i="221"/>
  <c r="CSV34" i="221"/>
  <c r="CSW34" i="221"/>
  <c r="CSX34" i="221"/>
  <c r="CSY34" i="221"/>
  <c r="CSZ34" i="221"/>
  <c r="CTA34" i="221"/>
  <c r="CTB34" i="221"/>
  <c r="CTC34" i="221"/>
  <c r="CTD34" i="221"/>
  <c r="CTE34" i="221"/>
  <c r="CTF34" i="221"/>
  <c r="CTG34" i="221"/>
  <c r="CTH34" i="221"/>
  <c r="CTI34" i="221"/>
  <c r="CTJ34" i="221"/>
  <c r="CTK34" i="221"/>
  <c r="CTL34" i="221"/>
  <c r="CTM34" i="221"/>
  <c r="CTN34" i="221"/>
  <c r="CTO34" i="221"/>
  <c r="CTP34" i="221"/>
  <c r="CTQ34" i="221"/>
  <c r="CTR34" i="221"/>
  <c r="CTS34" i="221"/>
  <c r="CTT34" i="221"/>
  <c r="CTU34" i="221"/>
  <c r="CTV34" i="221"/>
  <c r="CTW34" i="221"/>
  <c r="CTX34" i="221"/>
  <c r="CTY34" i="221"/>
  <c r="CTZ34" i="221"/>
  <c r="CUA34" i="221"/>
  <c r="CUB34" i="221"/>
  <c r="CUC34" i="221"/>
  <c r="CUD34" i="221"/>
  <c r="CUE34" i="221"/>
  <c r="CUF34" i="221"/>
  <c r="CUG34" i="221"/>
  <c r="CUH34" i="221"/>
  <c r="CUI34" i="221"/>
  <c r="CUJ34" i="221"/>
  <c r="CUK34" i="221"/>
  <c r="CUL34" i="221"/>
  <c r="CUM34" i="221"/>
  <c r="CUN34" i="221"/>
  <c r="CUO34" i="221"/>
  <c r="CUP34" i="221"/>
  <c r="CUQ34" i="221"/>
  <c r="CUR34" i="221"/>
  <c r="CUS34" i="221"/>
  <c r="CUT34" i="221"/>
  <c r="CUU34" i="221"/>
  <c r="CUV34" i="221"/>
  <c r="CUW34" i="221"/>
  <c r="CUX34" i="221"/>
  <c r="CUY34" i="221"/>
  <c r="CUZ34" i="221"/>
  <c r="CVA34" i="221"/>
  <c r="CVB34" i="221"/>
  <c r="CVC34" i="221"/>
  <c r="CVD34" i="221"/>
  <c r="CVE34" i="221"/>
  <c r="CVF34" i="221"/>
  <c r="CVG34" i="221"/>
  <c r="CVH34" i="221"/>
  <c r="CVI34" i="221"/>
  <c r="CVJ34" i="221"/>
  <c r="CVK34" i="221"/>
  <c r="CVL34" i="221"/>
  <c r="CVM34" i="221"/>
  <c r="CVN34" i="221"/>
  <c r="CVO34" i="221"/>
  <c r="CVP34" i="221"/>
  <c r="CVQ34" i="221"/>
  <c r="CVR34" i="221"/>
  <c r="CVS34" i="221"/>
  <c r="CVT34" i="221"/>
  <c r="CVU34" i="221"/>
  <c r="CVV34" i="221"/>
  <c r="CVW34" i="221"/>
  <c r="CVX34" i="221"/>
  <c r="CVY34" i="221"/>
  <c r="CVZ34" i="221"/>
  <c r="CWA34" i="221"/>
  <c r="CWB34" i="221"/>
  <c r="CWC34" i="221"/>
  <c r="CWD34" i="221"/>
  <c r="CWE34" i="221"/>
  <c r="CWF34" i="221"/>
  <c r="CWG34" i="221"/>
  <c r="CWH34" i="221"/>
  <c r="CWI34" i="221"/>
  <c r="CWJ34" i="221"/>
  <c r="CWK34" i="221"/>
  <c r="CWL34" i="221"/>
  <c r="CWM34" i="221"/>
  <c r="CWN34" i="221"/>
  <c r="CWO34" i="221"/>
  <c r="CWP34" i="221"/>
  <c r="CWQ34" i="221"/>
  <c r="CWR34" i="221"/>
  <c r="CWS34" i="221"/>
  <c r="CWT34" i="221"/>
  <c r="CWU34" i="221"/>
  <c r="CWV34" i="221"/>
  <c r="CWW34" i="221"/>
  <c r="CWX34" i="221"/>
  <c r="CWY34" i="221"/>
  <c r="CWZ34" i="221"/>
  <c r="CXA34" i="221"/>
  <c r="CXB34" i="221"/>
  <c r="CXC34" i="221"/>
  <c r="CXD34" i="221"/>
  <c r="CXE34" i="221"/>
  <c r="CXF34" i="221"/>
  <c r="CXG34" i="221"/>
  <c r="CXH34" i="221"/>
  <c r="CXI34" i="221"/>
  <c r="CXJ34" i="221"/>
  <c r="CXK34" i="221"/>
  <c r="CXL34" i="221"/>
  <c r="CXM34" i="221"/>
  <c r="CXN34" i="221"/>
  <c r="CXO34" i="221"/>
  <c r="CXP34" i="221"/>
  <c r="CXQ34" i="221"/>
  <c r="CXR34" i="221"/>
  <c r="CXS34" i="221"/>
  <c r="CXT34" i="221"/>
  <c r="CXU34" i="221"/>
  <c r="CXV34" i="221"/>
  <c r="CXW34" i="221"/>
  <c r="CXX34" i="221"/>
  <c r="CXY34" i="221"/>
  <c r="CXZ34" i="221"/>
  <c r="CYA34" i="221"/>
  <c r="CYB34" i="221"/>
  <c r="CYC34" i="221"/>
  <c r="CYD34" i="221"/>
  <c r="CYE34" i="221"/>
  <c r="CYF34" i="221"/>
  <c r="CYG34" i="221"/>
  <c r="CYH34" i="221"/>
  <c r="CYI34" i="221"/>
  <c r="CYJ34" i="221"/>
  <c r="CYK34" i="221"/>
  <c r="CYL34" i="221"/>
  <c r="CYM34" i="221"/>
  <c r="CYN34" i="221"/>
  <c r="CYO34" i="221"/>
  <c r="CYP34" i="221"/>
  <c r="CYQ34" i="221"/>
  <c r="CYR34" i="221"/>
  <c r="CYS34" i="221"/>
  <c r="CYT34" i="221"/>
  <c r="CYU34" i="221"/>
  <c r="CYV34" i="221"/>
  <c r="CYW34" i="221"/>
  <c r="CYX34" i="221"/>
  <c r="CYY34" i="221"/>
  <c r="CYZ34" i="221"/>
  <c r="CZA34" i="221"/>
  <c r="CZB34" i="221"/>
  <c r="CZC34" i="221"/>
  <c r="CZD34" i="221"/>
  <c r="CZE34" i="221"/>
  <c r="CZF34" i="221"/>
  <c r="CZG34" i="221"/>
  <c r="CZH34" i="221"/>
  <c r="CZI34" i="221"/>
  <c r="CZJ34" i="221"/>
  <c r="CZK34" i="221"/>
  <c r="CZL34" i="221"/>
  <c r="CZM34" i="221"/>
  <c r="CZN34" i="221"/>
  <c r="CZO34" i="221"/>
  <c r="CZP34" i="221"/>
  <c r="CZQ34" i="221"/>
  <c r="CZR34" i="221"/>
  <c r="CZS34" i="221"/>
  <c r="CZT34" i="221"/>
  <c r="CZU34" i="221"/>
  <c r="CZV34" i="221"/>
  <c r="CZW34" i="221"/>
  <c r="CZX34" i="221"/>
  <c r="CZY34" i="221"/>
  <c r="CZZ34" i="221"/>
  <c r="DAA34" i="221"/>
  <c r="DAB34" i="221"/>
  <c r="DAC34" i="221"/>
  <c r="DAD34" i="221"/>
  <c r="DAE34" i="221"/>
  <c r="DAF34" i="221"/>
  <c r="DAG34" i="221"/>
  <c r="DAH34" i="221"/>
  <c r="DAI34" i="221"/>
  <c r="DAJ34" i="221"/>
  <c r="DAK34" i="221"/>
  <c r="DAL34" i="221"/>
  <c r="DAM34" i="221"/>
  <c r="DAN34" i="221"/>
  <c r="DAO34" i="221"/>
  <c r="DAP34" i="221"/>
  <c r="DAQ34" i="221"/>
  <c r="DAR34" i="221"/>
  <c r="DAS34" i="221"/>
  <c r="DAT34" i="221"/>
  <c r="DAU34" i="221"/>
  <c r="DAV34" i="221"/>
  <c r="DAW34" i="221"/>
  <c r="DAX34" i="221"/>
  <c r="DAY34" i="221"/>
  <c r="DAZ34" i="221"/>
  <c r="DBA34" i="221"/>
  <c r="DBB34" i="221"/>
  <c r="DBC34" i="221"/>
  <c r="DBD34" i="221"/>
  <c r="DBE34" i="221"/>
  <c r="DBF34" i="221"/>
  <c r="DBG34" i="221"/>
  <c r="DBH34" i="221"/>
  <c r="DBI34" i="221"/>
  <c r="DBJ34" i="221"/>
  <c r="DBK34" i="221"/>
  <c r="DBL34" i="221"/>
  <c r="DBM34" i="221"/>
  <c r="DBN34" i="221"/>
  <c r="DBO34" i="221"/>
  <c r="DBP34" i="221"/>
  <c r="DBQ34" i="221"/>
  <c r="DBR34" i="221"/>
  <c r="DBS34" i="221"/>
  <c r="DBT34" i="221"/>
  <c r="DBU34" i="221"/>
  <c r="DBV34" i="221"/>
  <c r="DBW34" i="221"/>
  <c r="DBX34" i="221"/>
  <c r="DBY34" i="221"/>
  <c r="DBZ34" i="221"/>
  <c r="DCA34" i="221"/>
  <c r="DCB34" i="221"/>
  <c r="DCC34" i="221"/>
  <c r="DCD34" i="221"/>
  <c r="DCE34" i="221"/>
  <c r="DCF34" i="221"/>
  <c r="DCG34" i="221"/>
  <c r="DCH34" i="221"/>
  <c r="DCI34" i="221"/>
  <c r="DCJ34" i="221"/>
  <c r="DCK34" i="221"/>
  <c r="DCL34" i="221"/>
  <c r="DCM34" i="221"/>
  <c r="DCN34" i="221"/>
  <c r="DCO34" i="221"/>
  <c r="DCP34" i="221"/>
  <c r="DCQ34" i="221"/>
  <c r="DCR34" i="221"/>
  <c r="DCS34" i="221"/>
  <c r="DCT34" i="221"/>
  <c r="DCU34" i="221"/>
  <c r="DCV34" i="221"/>
  <c r="DCW34" i="221"/>
  <c r="DCX34" i="221"/>
  <c r="DCY34" i="221"/>
  <c r="DCZ34" i="221"/>
  <c r="DDA34" i="221"/>
  <c r="DDB34" i="221"/>
  <c r="DDC34" i="221"/>
  <c r="DDD34" i="221"/>
  <c r="DDE34" i="221"/>
  <c r="DDF34" i="221"/>
  <c r="DDG34" i="221"/>
  <c r="DDH34" i="221"/>
  <c r="DDI34" i="221"/>
  <c r="DDJ34" i="221"/>
  <c r="DDK34" i="221"/>
  <c r="DDL34" i="221"/>
  <c r="DDM34" i="221"/>
  <c r="DDN34" i="221"/>
  <c r="DDO34" i="221"/>
  <c r="DDP34" i="221"/>
  <c r="DDQ34" i="221"/>
  <c r="DDR34" i="221"/>
  <c r="DDS34" i="221"/>
  <c r="DDT34" i="221"/>
  <c r="DDU34" i="221"/>
  <c r="DDV34" i="221"/>
  <c r="DDW34" i="221"/>
  <c r="DDX34" i="221"/>
  <c r="DDY34" i="221"/>
  <c r="DDZ34" i="221"/>
  <c r="DEA34" i="221"/>
  <c r="DEB34" i="221"/>
  <c r="DEC34" i="221"/>
  <c r="DED34" i="221"/>
  <c r="DEE34" i="221"/>
  <c r="DEF34" i="221"/>
  <c r="DEG34" i="221"/>
  <c r="DEH34" i="221"/>
  <c r="DEI34" i="221"/>
  <c r="DEJ34" i="221"/>
  <c r="DEK34" i="221"/>
  <c r="DEL34" i="221"/>
  <c r="DEM34" i="221"/>
  <c r="DEN34" i="221"/>
  <c r="DEO34" i="221"/>
  <c r="DEP34" i="221"/>
  <c r="DEQ34" i="221"/>
  <c r="DER34" i="221"/>
  <c r="DES34" i="221"/>
  <c r="DET34" i="221"/>
  <c r="DEU34" i="221"/>
  <c r="DEV34" i="221"/>
  <c r="DEW34" i="221"/>
  <c r="DEX34" i="221"/>
  <c r="DEY34" i="221"/>
  <c r="DEZ34" i="221"/>
  <c r="DFA34" i="221"/>
  <c r="DFB34" i="221"/>
  <c r="DFC34" i="221"/>
  <c r="DFD34" i="221"/>
  <c r="DFE34" i="221"/>
  <c r="DFF34" i="221"/>
  <c r="DFG34" i="221"/>
  <c r="DFH34" i="221"/>
  <c r="DFI34" i="221"/>
  <c r="DFJ34" i="221"/>
  <c r="DFK34" i="221"/>
  <c r="DFL34" i="221"/>
  <c r="DFM34" i="221"/>
  <c r="DFN34" i="221"/>
  <c r="DFO34" i="221"/>
  <c r="DFP34" i="221"/>
  <c r="DFQ34" i="221"/>
  <c r="DFR34" i="221"/>
  <c r="DFS34" i="221"/>
  <c r="DFT34" i="221"/>
  <c r="DFU34" i="221"/>
  <c r="DFV34" i="221"/>
  <c r="DFW34" i="221"/>
  <c r="DFX34" i="221"/>
  <c r="DFY34" i="221"/>
  <c r="DFZ34" i="221"/>
  <c r="DGA34" i="221"/>
  <c r="DGB34" i="221"/>
  <c r="DGC34" i="221"/>
  <c r="DGD34" i="221"/>
  <c r="DGE34" i="221"/>
  <c r="DGF34" i="221"/>
  <c r="DGG34" i="221"/>
  <c r="DGH34" i="221"/>
  <c r="DGI34" i="221"/>
  <c r="DGJ34" i="221"/>
  <c r="DGK34" i="221"/>
  <c r="DGL34" i="221"/>
  <c r="DGM34" i="221"/>
  <c r="DGN34" i="221"/>
  <c r="DGO34" i="221"/>
  <c r="DGP34" i="221"/>
  <c r="DGQ34" i="221"/>
  <c r="DGR34" i="221"/>
  <c r="DGS34" i="221"/>
  <c r="DGT34" i="221"/>
  <c r="DGU34" i="221"/>
  <c r="DGV34" i="221"/>
  <c r="DGW34" i="221"/>
  <c r="DGX34" i="221"/>
  <c r="DGY34" i="221"/>
  <c r="DGZ34" i="221"/>
  <c r="DHA34" i="221"/>
  <c r="DHB34" i="221"/>
  <c r="DHC34" i="221"/>
  <c r="DHD34" i="221"/>
  <c r="DHE34" i="221"/>
  <c r="DHF34" i="221"/>
  <c r="DHG34" i="221"/>
  <c r="DHH34" i="221"/>
  <c r="DHI34" i="221"/>
  <c r="DHJ34" i="221"/>
  <c r="DHK34" i="221"/>
  <c r="DHL34" i="221"/>
  <c r="DHM34" i="221"/>
  <c r="DHN34" i="221"/>
  <c r="DHO34" i="221"/>
  <c r="DHP34" i="221"/>
  <c r="DHQ34" i="221"/>
  <c r="DHR34" i="221"/>
  <c r="DHS34" i="221"/>
  <c r="DHT34" i="221"/>
  <c r="DHU34" i="221"/>
  <c r="DHV34" i="221"/>
  <c r="DHW34" i="221"/>
  <c r="DHX34" i="221"/>
  <c r="DHY34" i="221"/>
  <c r="DHZ34" i="221"/>
  <c r="DIA34" i="221"/>
  <c r="DIB34" i="221"/>
  <c r="DIC34" i="221"/>
  <c r="DID34" i="221"/>
  <c r="DIE34" i="221"/>
  <c r="DIF34" i="221"/>
  <c r="DIG34" i="221"/>
  <c r="DIH34" i="221"/>
  <c r="DII34" i="221"/>
  <c r="DIJ34" i="221"/>
  <c r="DIK34" i="221"/>
  <c r="DIL34" i="221"/>
  <c r="DIM34" i="221"/>
  <c r="DIN34" i="221"/>
  <c r="DIO34" i="221"/>
  <c r="DIP34" i="221"/>
  <c r="DIQ34" i="221"/>
  <c r="DIR34" i="221"/>
  <c r="DIS34" i="221"/>
  <c r="DIT34" i="221"/>
  <c r="DIU34" i="221"/>
  <c r="DIV34" i="221"/>
  <c r="DIW34" i="221"/>
  <c r="DIX34" i="221"/>
  <c r="DIY34" i="221"/>
  <c r="DIZ34" i="221"/>
  <c r="DJA34" i="221"/>
  <c r="DJB34" i="221"/>
  <c r="DJC34" i="221"/>
  <c r="DJD34" i="221"/>
  <c r="DJE34" i="221"/>
  <c r="DJF34" i="221"/>
  <c r="DJG34" i="221"/>
  <c r="DJH34" i="221"/>
  <c r="DJI34" i="221"/>
  <c r="DJJ34" i="221"/>
  <c r="DJK34" i="221"/>
  <c r="DJL34" i="221"/>
  <c r="DJM34" i="221"/>
  <c r="DJN34" i="221"/>
  <c r="DJO34" i="221"/>
  <c r="DJP34" i="221"/>
  <c r="DJQ34" i="221"/>
  <c r="DJR34" i="221"/>
  <c r="DJS34" i="221"/>
  <c r="DJT34" i="221"/>
  <c r="DJU34" i="221"/>
  <c r="DJV34" i="221"/>
  <c r="DJW34" i="221"/>
  <c r="DJX34" i="221"/>
  <c r="DJY34" i="221"/>
  <c r="DJZ34" i="221"/>
  <c r="DKA34" i="221"/>
  <c r="DKB34" i="221"/>
  <c r="DKC34" i="221"/>
  <c r="DKD34" i="221"/>
  <c r="DKE34" i="221"/>
  <c r="DKF34" i="221"/>
  <c r="DKG34" i="221"/>
  <c r="DKH34" i="221"/>
  <c r="DKI34" i="221"/>
  <c r="DKJ34" i="221"/>
  <c r="DKK34" i="221"/>
  <c r="DKL34" i="221"/>
  <c r="DKM34" i="221"/>
  <c r="DKN34" i="221"/>
  <c r="DKO34" i="221"/>
  <c r="DKP34" i="221"/>
  <c r="DKQ34" i="221"/>
  <c r="DKR34" i="221"/>
  <c r="DKS34" i="221"/>
  <c r="DKT34" i="221"/>
  <c r="DKU34" i="221"/>
  <c r="DKV34" i="221"/>
  <c r="DKW34" i="221"/>
  <c r="DKX34" i="221"/>
  <c r="DKY34" i="221"/>
  <c r="DKZ34" i="221"/>
  <c r="DLA34" i="221"/>
  <c r="DLB34" i="221"/>
  <c r="DLC34" i="221"/>
  <c r="DLD34" i="221"/>
  <c r="DLE34" i="221"/>
  <c r="DLF34" i="221"/>
  <c r="DLG34" i="221"/>
  <c r="DLH34" i="221"/>
  <c r="DLI34" i="221"/>
  <c r="DLJ34" i="221"/>
  <c r="DLK34" i="221"/>
  <c r="DLL34" i="221"/>
  <c r="DLM34" i="221"/>
  <c r="DLN34" i="221"/>
  <c r="DLO34" i="221"/>
  <c r="DLP34" i="221"/>
  <c r="DLQ34" i="221"/>
  <c r="DLR34" i="221"/>
  <c r="DLS34" i="221"/>
  <c r="DLT34" i="221"/>
  <c r="DLU34" i="221"/>
  <c r="DLV34" i="221"/>
  <c r="DLW34" i="221"/>
  <c r="DLX34" i="221"/>
  <c r="DLY34" i="221"/>
  <c r="DLZ34" i="221"/>
  <c r="DMA34" i="221"/>
  <c r="DMB34" i="221"/>
  <c r="DMC34" i="221"/>
  <c r="DMD34" i="221"/>
  <c r="DME34" i="221"/>
  <c r="DMF34" i="221"/>
  <c r="DMG34" i="221"/>
  <c r="DMH34" i="221"/>
  <c r="DMI34" i="221"/>
  <c r="DMJ34" i="221"/>
  <c r="DMK34" i="221"/>
  <c r="DML34" i="221"/>
  <c r="DMM34" i="221"/>
  <c r="DMN34" i="221"/>
  <c r="DMO34" i="221"/>
  <c r="DMP34" i="221"/>
  <c r="DMQ34" i="221"/>
  <c r="DMR34" i="221"/>
  <c r="DMS34" i="221"/>
  <c r="DMT34" i="221"/>
  <c r="DMU34" i="221"/>
  <c r="DMV34" i="221"/>
  <c r="DMW34" i="221"/>
  <c r="DMX34" i="221"/>
  <c r="DMY34" i="221"/>
  <c r="DMZ34" i="221"/>
  <c r="DNA34" i="221"/>
  <c r="DNB34" i="221"/>
  <c r="DNC34" i="221"/>
  <c r="DND34" i="221"/>
  <c r="DNE34" i="221"/>
  <c r="DNF34" i="221"/>
  <c r="DNG34" i="221"/>
  <c r="DNH34" i="221"/>
  <c r="DNI34" i="221"/>
  <c r="DNJ34" i="221"/>
  <c r="DNK34" i="221"/>
  <c r="DNL34" i="221"/>
  <c r="DNM34" i="221"/>
  <c r="DNN34" i="221"/>
  <c r="DNO34" i="221"/>
  <c r="DNP34" i="221"/>
  <c r="DNQ34" i="221"/>
  <c r="DNR34" i="221"/>
  <c r="DNS34" i="221"/>
  <c r="DNT34" i="221"/>
  <c r="DNU34" i="221"/>
  <c r="DNV34" i="221"/>
  <c r="DNW34" i="221"/>
  <c r="DNX34" i="221"/>
  <c r="DNY34" i="221"/>
  <c r="DNZ34" i="221"/>
  <c r="DOA34" i="221"/>
  <c r="DOB34" i="221"/>
  <c r="DOC34" i="221"/>
  <c r="DOD34" i="221"/>
  <c r="DOE34" i="221"/>
  <c r="DOF34" i="221"/>
  <c r="DOG34" i="221"/>
  <c r="DOH34" i="221"/>
  <c r="DOI34" i="221"/>
  <c r="DOJ34" i="221"/>
  <c r="DOK34" i="221"/>
  <c r="DOL34" i="221"/>
  <c r="DOM34" i="221"/>
  <c r="DON34" i="221"/>
  <c r="DOO34" i="221"/>
  <c r="DOP34" i="221"/>
  <c r="DOQ34" i="221"/>
  <c r="DOR34" i="221"/>
  <c r="DOS34" i="221"/>
  <c r="DOT34" i="221"/>
  <c r="DOU34" i="221"/>
  <c r="DOV34" i="221"/>
  <c r="DOW34" i="221"/>
  <c r="DOX34" i="221"/>
  <c r="DOY34" i="221"/>
  <c r="DOZ34" i="221"/>
  <c r="DPA34" i="221"/>
  <c r="DPB34" i="221"/>
  <c r="DPC34" i="221"/>
  <c r="DPD34" i="221"/>
  <c r="DPE34" i="221"/>
  <c r="DPF34" i="221"/>
  <c r="DPG34" i="221"/>
  <c r="DPH34" i="221"/>
  <c r="DPI34" i="221"/>
  <c r="DPJ34" i="221"/>
  <c r="DPK34" i="221"/>
  <c r="DPL34" i="221"/>
  <c r="DPM34" i="221"/>
  <c r="DPN34" i="221"/>
  <c r="DPO34" i="221"/>
  <c r="DPP34" i="221"/>
  <c r="DPQ34" i="221"/>
  <c r="DPR34" i="221"/>
  <c r="DPS34" i="221"/>
  <c r="DPT34" i="221"/>
  <c r="DPU34" i="221"/>
  <c r="DPV34" i="221"/>
  <c r="DPW34" i="221"/>
  <c r="DPX34" i="221"/>
  <c r="DPY34" i="221"/>
  <c r="DPZ34" i="221"/>
  <c r="DQA34" i="221"/>
  <c r="DQB34" i="221"/>
  <c r="DQC34" i="221"/>
  <c r="DQD34" i="221"/>
  <c r="DQE34" i="221"/>
  <c r="DQF34" i="221"/>
  <c r="DQG34" i="221"/>
  <c r="DQH34" i="221"/>
  <c r="DQI34" i="221"/>
  <c r="DQJ34" i="221"/>
  <c r="DQK34" i="221"/>
  <c r="DQL34" i="221"/>
  <c r="DQM34" i="221"/>
  <c r="DQN34" i="221"/>
  <c r="DQO34" i="221"/>
  <c r="DQP34" i="221"/>
  <c r="DQQ34" i="221"/>
  <c r="DQR34" i="221"/>
  <c r="DQS34" i="221"/>
  <c r="DQT34" i="221"/>
  <c r="DQU34" i="221"/>
  <c r="DQV34" i="221"/>
  <c r="DQW34" i="221"/>
  <c r="DQX34" i="221"/>
  <c r="DQY34" i="221"/>
  <c r="DQZ34" i="221"/>
  <c r="DRA34" i="221"/>
  <c r="DRB34" i="221"/>
  <c r="DRC34" i="221"/>
  <c r="DRD34" i="221"/>
  <c r="DRE34" i="221"/>
  <c r="DRF34" i="221"/>
  <c r="DRG34" i="221"/>
  <c r="DRH34" i="221"/>
  <c r="DRI34" i="221"/>
  <c r="DRJ34" i="221"/>
  <c r="DRK34" i="221"/>
  <c r="DRL34" i="221"/>
  <c r="DRM34" i="221"/>
  <c r="DRN34" i="221"/>
  <c r="DRO34" i="221"/>
  <c r="DRP34" i="221"/>
  <c r="DRQ34" i="221"/>
  <c r="DRR34" i="221"/>
  <c r="DRS34" i="221"/>
  <c r="DRT34" i="221"/>
  <c r="DRU34" i="221"/>
  <c r="DRV34" i="221"/>
  <c r="DRW34" i="221"/>
  <c r="DRX34" i="221"/>
  <c r="DRY34" i="221"/>
  <c r="DRZ34" i="221"/>
  <c r="DSA34" i="221"/>
  <c r="DSB34" i="221"/>
  <c r="DSC34" i="221"/>
  <c r="DSD34" i="221"/>
  <c r="DSE34" i="221"/>
  <c r="DSF34" i="221"/>
  <c r="DSG34" i="221"/>
  <c r="DSH34" i="221"/>
  <c r="DSI34" i="221"/>
  <c r="DSJ34" i="221"/>
  <c r="DSK34" i="221"/>
  <c r="DSL34" i="221"/>
  <c r="DSM34" i="221"/>
  <c r="DSN34" i="221"/>
  <c r="DSO34" i="221"/>
  <c r="DSP34" i="221"/>
  <c r="DSQ34" i="221"/>
  <c r="DSR34" i="221"/>
  <c r="DSS34" i="221"/>
  <c r="DST34" i="221"/>
  <c r="DSU34" i="221"/>
  <c r="DSV34" i="221"/>
  <c r="DSW34" i="221"/>
  <c r="DSX34" i="221"/>
  <c r="DSY34" i="221"/>
  <c r="DSZ34" i="221"/>
  <c r="DTA34" i="221"/>
  <c r="DTB34" i="221"/>
  <c r="DTC34" i="221"/>
  <c r="DTD34" i="221"/>
  <c r="DTE34" i="221"/>
  <c r="DTF34" i="221"/>
  <c r="DTG34" i="221"/>
  <c r="DTH34" i="221"/>
  <c r="DTI34" i="221"/>
  <c r="DTJ34" i="221"/>
  <c r="DTK34" i="221"/>
  <c r="DTL34" i="221"/>
  <c r="DTM34" i="221"/>
  <c r="DTN34" i="221"/>
  <c r="DTO34" i="221"/>
  <c r="DTP34" i="221"/>
  <c r="DTQ34" i="221"/>
  <c r="DTR34" i="221"/>
  <c r="DTS34" i="221"/>
  <c r="DTT34" i="221"/>
  <c r="DTU34" i="221"/>
  <c r="DTV34" i="221"/>
  <c r="DTW34" i="221"/>
  <c r="DTX34" i="221"/>
  <c r="DTY34" i="221"/>
  <c r="DTZ34" i="221"/>
  <c r="DUA34" i="221"/>
  <c r="DUB34" i="221"/>
  <c r="DUC34" i="221"/>
  <c r="DUD34" i="221"/>
  <c r="DUE34" i="221"/>
  <c r="DUF34" i="221"/>
  <c r="DUG34" i="221"/>
  <c r="DUH34" i="221"/>
  <c r="DUI34" i="221"/>
  <c r="DUJ34" i="221"/>
  <c r="DUK34" i="221"/>
  <c r="DUL34" i="221"/>
  <c r="DUM34" i="221"/>
  <c r="DUN34" i="221"/>
  <c r="DUO34" i="221"/>
  <c r="DUP34" i="221"/>
  <c r="DUQ34" i="221"/>
  <c r="DUR34" i="221"/>
  <c r="DUS34" i="221"/>
  <c r="DUT34" i="221"/>
  <c r="DUU34" i="221"/>
  <c r="DUV34" i="221"/>
  <c r="DUW34" i="221"/>
  <c r="DUX34" i="221"/>
  <c r="DUY34" i="221"/>
  <c r="DUZ34" i="221"/>
  <c r="DVA34" i="221"/>
  <c r="DVB34" i="221"/>
  <c r="DVC34" i="221"/>
  <c r="DVD34" i="221"/>
  <c r="DVE34" i="221"/>
  <c r="DVF34" i="221"/>
  <c r="DVG34" i="221"/>
  <c r="DVH34" i="221"/>
  <c r="DVI34" i="221"/>
  <c r="DVJ34" i="221"/>
  <c r="DVK34" i="221"/>
  <c r="DVL34" i="221"/>
  <c r="DVM34" i="221"/>
  <c r="DVN34" i="221"/>
  <c r="DVO34" i="221"/>
  <c r="DVP34" i="221"/>
  <c r="DVQ34" i="221"/>
  <c r="DVR34" i="221"/>
  <c r="DVS34" i="221"/>
  <c r="DVT34" i="221"/>
  <c r="DVU34" i="221"/>
  <c r="DVV34" i="221"/>
  <c r="DVW34" i="221"/>
  <c r="DVX34" i="221"/>
  <c r="DVY34" i="221"/>
  <c r="DVZ34" i="221"/>
  <c r="DWA34" i="221"/>
  <c r="DWB34" i="221"/>
  <c r="DWC34" i="221"/>
  <c r="DWD34" i="221"/>
  <c r="DWE34" i="221"/>
  <c r="DWF34" i="221"/>
  <c r="DWG34" i="221"/>
  <c r="DWH34" i="221"/>
  <c r="DWI34" i="221"/>
  <c r="DWJ34" i="221"/>
  <c r="DWK34" i="221"/>
  <c r="DWL34" i="221"/>
  <c r="DWM34" i="221"/>
  <c r="DWN34" i="221"/>
  <c r="DWO34" i="221"/>
  <c r="DWP34" i="221"/>
  <c r="DWQ34" i="221"/>
  <c r="DWR34" i="221"/>
  <c r="DWS34" i="221"/>
  <c r="DWT34" i="221"/>
  <c r="DWU34" i="221"/>
  <c r="DWV34" i="221"/>
  <c r="DWW34" i="221"/>
  <c r="DWX34" i="221"/>
  <c r="DWY34" i="221"/>
  <c r="DWZ34" i="221"/>
  <c r="DXA34" i="221"/>
  <c r="DXB34" i="221"/>
  <c r="DXC34" i="221"/>
  <c r="DXD34" i="221"/>
  <c r="DXE34" i="221"/>
  <c r="DXF34" i="221"/>
  <c r="DXG34" i="221"/>
  <c r="DXH34" i="221"/>
  <c r="DXI34" i="221"/>
  <c r="DXJ34" i="221"/>
  <c r="DXK34" i="221"/>
  <c r="DXL34" i="221"/>
  <c r="DXM34" i="221"/>
  <c r="DXN34" i="221"/>
  <c r="DXO34" i="221"/>
  <c r="DXP34" i="221"/>
  <c r="DXQ34" i="221"/>
  <c r="DXR34" i="221"/>
  <c r="DXS34" i="221"/>
  <c r="DXT34" i="221"/>
  <c r="DXU34" i="221"/>
  <c r="DXV34" i="221"/>
  <c r="DXW34" i="221"/>
  <c r="DXX34" i="221"/>
  <c r="DXY34" i="221"/>
  <c r="DXZ34" i="221"/>
  <c r="DYA34" i="221"/>
  <c r="DYB34" i="221"/>
  <c r="DYC34" i="221"/>
  <c r="DYD34" i="221"/>
  <c r="DYE34" i="221"/>
  <c r="DYF34" i="221"/>
  <c r="DYG34" i="221"/>
  <c r="DYH34" i="221"/>
  <c r="DYI34" i="221"/>
  <c r="DYJ34" i="221"/>
  <c r="DYK34" i="221"/>
  <c r="DYL34" i="221"/>
  <c r="DYM34" i="221"/>
  <c r="DYN34" i="221"/>
  <c r="DYO34" i="221"/>
  <c r="DYP34" i="221"/>
  <c r="DYQ34" i="221"/>
  <c r="DYR34" i="221"/>
  <c r="DYS34" i="221"/>
  <c r="DYT34" i="221"/>
  <c r="DYU34" i="221"/>
  <c r="DYV34" i="221"/>
  <c r="DYW34" i="221"/>
  <c r="DYX34" i="221"/>
  <c r="DYY34" i="221"/>
  <c r="DYZ34" i="221"/>
  <c r="DZA34" i="221"/>
  <c r="DZB34" i="221"/>
  <c r="DZC34" i="221"/>
  <c r="DZD34" i="221"/>
  <c r="DZE34" i="221"/>
  <c r="DZF34" i="221"/>
  <c r="DZG34" i="221"/>
  <c r="DZH34" i="221"/>
  <c r="DZI34" i="221"/>
  <c r="DZJ34" i="221"/>
  <c r="DZK34" i="221"/>
  <c r="DZL34" i="221"/>
  <c r="DZM34" i="221"/>
  <c r="DZN34" i="221"/>
  <c r="DZO34" i="221"/>
  <c r="DZP34" i="221"/>
  <c r="DZQ34" i="221"/>
  <c r="DZR34" i="221"/>
  <c r="DZS34" i="221"/>
  <c r="DZT34" i="221"/>
  <c r="DZU34" i="221"/>
  <c r="DZV34" i="221"/>
  <c r="DZW34" i="221"/>
  <c r="DZX34" i="221"/>
  <c r="DZY34" i="221"/>
  <c r="DZZ34" i="221"/>
  <c r="EAA34" i="221"/>
  <c r="EAB34" i="221"/>
  <c r="EAC34" i="221"/>
  <c r="EAD34" i="221"/>
  <c r="EAE34" i="221"/>
  <c r="EAF34" i="221"/>
  <c r="EAG34" i="221"/>
  <c r="EAH34" i="221"/>
  <c r="EAI34" i="221"/>
  <c r="EAJ34" i="221"/>
  <c r="EAK34" i="221"/>
  <c r="EAL34" i="221"/>
  <c r="EAM34" i="221"/>
  <c r="EAN34" i="221"/>
  <c r="EAO34" i="221"/>
  <c r="EAP34" i="221"/>
  <c r="EAQ34" i="221"/>
  <c r="EAR34" i="221"/>
  <c r="EAS34" i="221"/>
  <c r="EAT34" i="221"/>
  <c r="EAU34" i="221"/>
  <c r="EAV34" i="221"/>
  <c r="EAW34" i="221"/>
  <c r="EAX34" i="221"/>
  <c r="EAY34" i="221"/>
  <c r="EAZ34" i="221"/>
  <c r="EBA34" i="221"/>
  <c r="EBB34" i="221"/>
  <c r="EBC34" i="221"/>
  <c r="EBD34" i="221"/>
  <c r="EBE34" i="221"/>
  <c r="EBF34" i="221"/>
  <c r="EBG34" i="221"/>
  <c r="EBH34" i="221"/>
  <c r="EBI34" i="221"/>
  <c r="EBJ34" i="221"/>
  <c r="EBK34" i="221"/>
  <c r="EBL34" i="221"/>
  <c r="EBM34" i="221"/>
  <c r="EBN34" i="221"/>
  <c r="EBO34" i="221"/>
  <c r="EBP34" i="221"/>
  <c r="EBQ34" i="221"/>
  <c r="EBR34" i="221"/>
  <c r="EBS34" i="221"/>
  <c r="EBT34" i="221"/>
  <c r="EBU34" i="221"/>
  <c r="EBV34" i="221"/>
  <c r="EBW34" i="221"/>
  <c r="EBX34" i="221"/>
  <c r="EBY34" i="221"/>
  <c r="EBZ34" i="221"/>
  <c r="ECA34" i="221"/>
  <c r="ECB34" i="221"/>
  <c r="ECC34" i="221"/>
  <c r="ECD34" i="221"/>
  <c r="ECE34" i="221"/>
  <c r="ECF34" i="221"/>
  <c r="ECG34" i="221"/>
  <c r="ECH34" i="221"/>
  <c r="ECI34" i="221"/>
  <c r="ECJ34" i="221"/>
  <c r="ECK34" i="221"/>
  <c r="ECL34" i="221"/>
  <c r="ECM34" i="221"/>
  <c r="ECN34" i="221"/>
  <c r="ECO34" i="221"/>
  <c r="ECP34" i="221"/>
  <c r="ECQ34" i="221"/>
  <c r="ECR34" i="221"/>
  <c r="ECS34" i="221"/>
  <c r="ECT34" i="221"/>
  <c r="ECU34" i="221"/>
  <c r="ECV34" i="221"/>
  <c r="ECW34" i="221"/>
  <c r="ECX34" i="221"/>
  <c r="ECY34" i="221"/>
  <c r="ECZ34" i="221"/>
  <c r="EDA34" i="221"/>
  <c r="EDB34" i="221"/>
  <c r="EDC34" i="221"/>
  <c r="EDD34" i="221"/>
  <c r="EDE34" i="221"/>
  <c r="EDF34" i="221"/>
  <c r="EDG34" i="221"/>
  <c r="EDH34" i="221"/>
  <c r="EDI34" i="221"/>
  <c r="EDJ34" i="221"/>
  <c r="EDK34" i="221"/>
  <c r="EDL34" i="221"/>
  <c r="EDM34" i="221"/>
  <c r="EDN34" i="221"/>
  <c r="EDO34" i="221"/>
  <c r="EDP34" i="221"/>
  <c r="EDQ34" i="221"/>
  <c r="EDR34" i="221"/>
  <c r="EDS34" i="221"/>
  <c r="EDT34" i="221"/>
  <c r="EDU34" i="221"/>
  <c r="EDV34" i="221"/>
  <c r="EDW34" i="221"/>
  <c r="EDX34" i="221"/>
  <c r="EDY34" i="221"/>
  <c r="EDZ34" i="221"/>
  <c r="EEA34" i="221"/>
  <c r="EEB34" i="221"/>
  <c r="EEC34" i="221"/>
  <c r="EED34" i="221"/>
  <c r="EEE34" i="221"/>
  <c r="EEF34" i="221"/>
  <c r="EEG34" i="221"/>
  <c r="EEH34" i="221"/>
  <c r="EEI34" i="221"/>
  <c r="EEJ34" i="221"/>
  <c r="EEK34" i="221"/>
  <c r="EEL34" i="221"/>
  <c r="EEM34" i="221"/>
  <c r="EEN34" i="221"/>
  <c r="EEO34" i="221"/>
  <c r="EEP34" i="221"/>
  <c r="EEQ34" i="221"/>
  <c r="EER34" i="221"/>
  <c r="EES34" i="221"/>
  <c r="EET34" i="221"/>
  <c r="EEU34" i="221"/>
  <c r="EEV34" i="221"/>
  <c r="EEW34" i="221"/>
  <c r="EEX34" i="221"/>
  <c r="EEY34" i="221"/>
  <c r="EEZ34" i="221"/>
  <c r="EFA34" i="221"/>
  <c r="EFB34" i="221"/>
  <c r="EFC34" i="221"/>
  <c r="EFD34" i="221"/>
  <c r="EFE34" i="221"/>
  <c r="EFF34" i="221"/>
  <c r="EFG34" i="221"/>
  <c r="EFH34" i="221"/>
  <c r="EFI34" i="221"/>
  <c r="EFJ34" i="221"/>
  <c r="EFK34" i="221"/>
  <c r="EFL34" i="221"/>
  <c r="EFM34" i="221"/>
  <c r="EFN34" i="221"/>
  <c r="EFO34" i="221"/>
  <c r="EFP34" i="221"/>
  <c r="EFQ34" i="221"/>
  <c r="EFR34" i="221"/>
  <c r="EFS34" i="221"/>
  <c r="EFT34" i="221"/>
  <c r="EFU34" i="221"/>
  <c r="EFV34" i="221"/>
  <c r="EFW34" i="221"/>
  <c r="EFX34" i="221"/>
  <c r="EFY34" i="221"/>
  <c r="EFZ34" i="221"/>
  <c r="EGA34" i="221"/>
  <c r="EGB34" i="221"/>
  <c r="EGC34" i="221"/>
  <c r="EGD34" i="221"/>
  <c r="EGE34" i="221"/>
  <c r="EGF34" i="221"/>
  <c r="EGG34" i="221"/>
  <c r="EGH34" i="221"/>
  <c r="EGI34" i="221"/>
  <c r="EGJ34" i="221"/>
  <c r="EGK34" i="221"/>
  <c r="EGL34" i="221"/>
  <c r="EGM34" i="221"/>
  <c r="EGN34" i="221"/>
  <c r="EGO34" i="221"/>
  <c r="EGP34" i="221"/>
  <c r="EGQ34" i="221"/>
  <c r="EGR34" i="221"/>
  <c r="EGS34" i="221"/>
  <c r="EGT34" i="221"/>
  <c r="EGU34" i="221"/>
  <c r="EGV34" i="221"/>
  <c r="EGW34" i="221"/>
  <c r="EGX34" i="221"/>
  <c r="EGY34" i="221"/>
  <c r="EGZ34" i="221"/>
  <c r="EHA34" i="221"/>
  <c r="EHB34" i="221"/>
  <c r="EHC34" i="221"/>
  <c r="EHD34" i="221"/>
  <c r="EHE34" i="221"/>
  <c r="EHF34" i="221"/>
  <c r="EHG34" i="221"/>
  <c r="EHH34" i="221"/>
  <c r="EHI34" i="221"/>
  <c r="EHJ34" i="221"/>
  <c r="EHK34" i="221"/>
  <c r="EHL34" i="221"/>
  <c r="EHM34" i="221"/>
  <c r="EHN34" i="221"/>
  <c r="EHO34" i="221"/>
  <c r="EHP34" i="221"/>
  <c r="EHQ34" i="221"/>
  <c r="EHR34" i="221"/>
  <c r="EHS34" i="221"/>
  <c r="EHT34" i="221"/>
  <c r="EHU34" i="221"/>
  <c r="EHV34" i="221"/>
  <c r="EHW34" i="221"/>
  <c r="EHX34" i="221"/>
  <c r="EHY34" i="221"/>
  <c r="EHZ34" i="221"/>
  <c r="EIA34" i="221"/>
  <c r="EIB34" i="221"/>
  <c r="EIC34" i="221"/>
  <c r="EID34" i="221"/>
  <c r="EIE34" i="221"/>
  <c r="EIF34" i="221"/>
  <c r="EIG34" i="221"/>
  <c r="EIH34" i="221"/>
  <c r="EII34" i="221"/>
  <c r="EIJ34" i="221"/>
  <c r="EIK34" i="221"/>
  <c r="EIL34" i="221"/>
  <c r="EIM34" i="221"/>
  <c r="EIN34" i="221"/>
  <c r="EIO34" i="221"/>
  <c r="EIP34" i="221"/>
  <c r="EIQ34" i="221"/>
  <c r="EIR34" i="221"/>
  <c r="EIS34" i="221"/>
  <c r="EIT34" i="221"/>
  <c r="EIU34" i="221"/>
  <c r="EIV34" i="221"/>
  <c r="EIW34" i="221"/>
  <c r="EIX34" i="221"/>
  <c r="EIY34" i="221"/>
  <c r="EIZ34" i="221"/>
  <c r="EJA34" i="221"/>
  <c r="EJB34" i="221"/>
  <c r="EJC34" i="221"/>
  <c r="EJD34" i="221"/>
  <c r="EJE34" i="221"/>
  <c r="EJF34" i="221"/>
  <c r="EJG34" i="221"/>
  <c r="EJH34" i="221"/>
  <c r="EJI34" i="221"/>
  <c r="EJJ34" i="221"/>
  <c r="EJK34" i="221"/>
  <c r="EJL34" i="221"/>
  <c r="EJM34" i="221"/>
  <c r="EJN34" i="221"/>
  <c r="EJO34" i="221"/>
  <c r="EJP34" i="221"/>
  <c r="EJQ34" i="221"/>
  <c r="EJR34" i="221"/>
  <c r="EJS34" i="221"/>
  <c r="EJT34" i="221"/>
  <c r="EJU34" i="221"/>
  <c r="EJV34" i="221"/>
  <c r="EJW34" i="221"/>
  <c r="EJX34" i="221"/>
  <c r="EJY34" i="221"/>
  <c r="EJZ34" i="221"/>
  <c r="EKA34" i="221"/>
  <c r="EKB34" i="221"/>
  <c r="EKC34" i="221"/>
  <c r="EKD34" i="221"/>
  <c r="EKE34" i="221"/>
  <c r="EKF34" i="221"/>
  <c r="EKG34" i="221"/>
  <c r="EKH34" i="221"/>
  <c r="EKI34" i="221"/>
  <c r="EKJ34" i="221"/>
  <c r="EKK34" i="221"/>
  <c r="EKL34" i="221"/>
  <c r="EKM34" i="221"/>
  <c r="EKN34" i="221"/>
  <c r="EKO34" i="221"/>
  <c r="EKP34" i="221"/>
  <c r="EKQ34" i="221"/>
  <c r="EKR34" i="221"/>
  <c r="EKS34" i="221"/>
  <c r="EKT34" i="221"/>
  <c r="EKU34" i="221"/>
  <c r="EKV34" i="221"/>
  <c r="EKW34" i="221"/>
  <c r="EKX34" i="221"/>
  <c r="EKY34" i="221"/>
  <c r="EKZ34" i="221"/>
  <c r="ELA34" i="221"/>
  <c r="ELB34" i="221"/>
  <c r="ELC34" i="221"/>
  <c r="ELD34" i="221"/>
  <c r="ELE34" i="221"/>
  <c r="ELF34" i="221"/>
  <c r="ELG34" i="221"/>
  <c r="ELH34" i="221"/>
  <c r="ELI34" i="221"/>
  <c r="ELJ34" i="221"/>
  <c r="ELK34" i="221"/>
  <c r="ELL34" i="221"/>
  <c r="ELM34" i="221"/>
  <c r="ELN34" i="221"/>
  <c r="ELO34" i="221"/>
  <c r="ELP34" i="221"/>
  <c r="ELQ34" i="221"/>
  <c r="ELR34" i="221"/>
  <c r="ELS34" i="221"/>
  <c r="ELT34" i="221"/>
  <c r="ELU34" i="221"/>
  <c r="ELV34" i="221"/>
  <c r="ELW34" i="221"/>
  <c r="ELX34" i="221"/>
  <c r="ELY34" i="221"/>
  <c r="ELZ34" i="221"/>
  <c r="EMA34" i="221"/>
  <c r="EMB34" i="221"/>
  <c r="EMC34" i="221"/>
  <c r="EMD34" i="221"/>
  <c r="EME34" i="221"/>
  <c r="EMF34" i="221"/>
  <c r="EMG34" i="221"/>
  <c r="EMH34" i="221"/>
  <c r="EMI34" i="221"/>
  <c r="EMJ34" i="221"/>
  <c r="EMK34" i="221"/>
  <c r="EML34" i="221"/>
  <c r="EMM34" i="221"/>
  <c r="EMN34" i="221"/>
  <c r="EMO34" i="221"/>
  <c r="EMP34" i="221"/>
  <c r="EMQ34" i="221"/>
  <c r="EMR34" i="221"/>
  <c r="EMS34" i="221"/>
  <c r="EMT34" i="221"/>
  <c r="EMU34" i="221"/>
  <c r="EMV34" i="221"/>
  <c r="EMW34" i="221"/>
  <c r="EMX34" i="221"/>
  <c r="EMY34" i="221"/>
  <c r="EMZ34" i="221"/>
  <c r="ENA34" i="221"/>
  <c r="ENB34" i="221"/>
  <c r="ENC34" i="221"/>
  <c r="END34" i="221"/>
  <c r="ENE34" i="221"/>
  <c r="ENF34" i="221"/>
  <c r="ENG34" i="221"/>
  <c r="ENH34" i="221"/>
  <c r="ENI34" i="221"/>
  <c r="ENJ34" i="221"/>
  <c r="ENK34" i="221"/>
  <c r="ENL34" i="221"/>
  <c r="ENM34" i="221"/>
  <c r="ENN34" i="221"/>
  <c r="ENO34" i="221"/>
  <c r="ENP34" i="221"/>
  <c r="ENQ34" i="221"/>
  <c r="ENR34" i="221"/>
  <c r="ENS34" i="221"/>
  <c r="ENT34" i="221"/>
  <c r="ENU34" i="221"/>
  <c r="ENV34" i="221"/>
  <c r="ENW34" i="221"/>
  <c r="ENX34" i="221"/>
  <c r="ENY34" i="221"/>
  <c r="ENZ34" i="221"/>
  <c r="EOA34" i="221"/>
  <c r="EOB34" i="221"/>
  <c r="EOC34" i="221"/>
  <c r="EOD34" i="221"/>
  <c r="EOE34" i="221"/>
  <c r="EOF34" i="221"/>
  <c r="EOG34" i="221"/>
  <c r="EOH34" i="221"/>
  <c r="EOI34" i="221"/>
  <c r="EOJ34" i="221"/>
  <c r="EOK34" i="221"/>
  <c r="EOL34" i="221"/>
  <c r="EOM34" i="221"/>
  <c r="EON34" i="221"/>
  <c r="EOO34" i="221"/>
  <c r="EOP34" i="221"/>
  <c r="EOQ34" i="221"/>
  <c r="EOR34" i="221"/>
  <c r="EOS34" i="221"/>
  <c r="EOT34" i="221"/>
  <c r="EOU34" i="221"/>
  <c r="EOV34" i="221"/>
  <c r="EOW34" i="221"/>
  <c r="EOX34" i="221"/>
  <c r="EOY34" i="221"/>
  <c r="EOZ34" i="221"/>
  <c r="EPA34" i="221"/>
  <c r="EPB34" i="221"/>
  <c r="EPC34" i="221"/>
  <c r="EPD34" i="221"/>
  <c r="EPE34" i="221"/>
  <c r="EPF34" i="221"/>
  <c r="EPG34" i="221"/>
  <c r="EPH34" i="221"/>
  <c r="EPI34" i="221"/>
  <c r="EPJ34" i="221"/>
  <c r="EPK34" i="221"/>
  <c r="EPL34" i="221"/>
  <c r="EPM34" i="221"/>
  <c r="EPN34" i="221"/>
  <c r="EPO34" i="221"/>
  <c r="EPP34" i="221"/>
  <c r="EPQ34" i="221"/>
  <c r="EPR34" i="221"/>
  <c r="EPS34" i="221"/>
  <c r="EPT34" i="221"/>
  <c r="EPU34" i="221"/>
  <c r="EPV34" i="221"/>
  <c r="EPW34" i="221"/>
  <c r="EPX34" i="221"/>
  <c r="EPY34" i="221"/>
  <c r="EPZ34" i="221"/>
  <c r="EQA34" i="221"/>
  <c r="EQB34" i="221"/>
  <c r="EQC34" i="221"/>
  <c r="EQD34" i="221"/>
  <c r="EQE34" i="221"/>
  <c r="EQF34" i="221"/>
  <c r="EQG34" i="221"/>
  <c r="EQH34" i="221"/>
  <c r="EQI34" i="221"/>
  <c r="EQJ34" i="221"/>
  <c r="EQK34" i="221"/>
  <c r="EQL34" i="221"/>
  <c r="EQM34" i="221"/>
  <c r="EQN34" i="221"/>
  <c r="EQO34" i="221"/>
  <c r="EQP34" i="221"/>
  <c r="EQQ34" i="221"/>
  <c r="EQR34" i="221"/>
  <c r="EQS34" i="221"/>
  <c r="EQT34" i="221"/>
  <c r="EQU34" i="221"/>
  <c r="EQV34" i="221"/>
  <c r="EQW34" i="221"/>
  <c r="EQX34" i="221"/>
  <c r="EQY34" i="221"/>
  <c r="EQZ34" i="221"/>
  <c r="ERA34" i="221"/>
  <c r="ERB34" i="221"/>
  <c r="ERC34" i="221"/>
  <c r="ERD34" i="221"/>
  <c r="ERE34" i="221"/>
  <c r="ERF34" i="221"/>
  <c r="ERG34" i="221"/>
  <c r="ERH34" i="221"/>
  <c r="ERI34" i="221"/>
  <c r="ERJ34" i="221"/>
  <c r="ERK34" i="221"/>
  <c r="ERL34" i="221"/>
  <c r="ERM34" i="221"/>
  <c r="ERN34" i="221"/>
  <c r="ERO34" i="221"/>
  <c r="ERP34" i="221"/>
  <c r="ERQ34" i="221"/>
  <c r="ERR34" i="221"/>
  <c r="ERS34" i="221"/>
  <c r="ERT34" i="221"/>
  <c r="ERU34" i="221"/>
  <c r="ERV34" i="221"/>
  <c r="ERW34" i="221"/>
  <c r="ERX34" i="221"/>
  <c r="ERY34" i="221"/>
  <c r="ERZ34" i="221"/>
  <c r="ESA34" i="221"/>
  <c r="ESB34" i="221"/>
  <c r="ESC34" i="221"/>
  <c r="ESD34" i="221"/>
  <c r="ESE34" i="221"/>
  <c r="ESF34" i="221"/>
  <c r="ESG34" i="221"/>
  <c r="ESH34" i="221"/>
  <c r="ESI34" i="221"/>
  <c r="ESJ34" i="221"/>
  <c r="ESK34" i="221"/>
  <c r="ESL34" i="221"/>
  <c r="ESM34" i="221"/>
  <c r="ESN34" i="221"/>
  <c r="ESO34" i="221"/>
  <c r="ESP34" i="221"/>
  <c r="ESQ34" i="221"/>
  <c r="ESR34" i="221"/>
  <c r="ESS34" i="221"/>
  <c r="EST34" i="221"/>
  <c r="ESU34" i="221"/>
  <c r="ESV34" i="221"/>
  <c r="ESW34" i="221"/>
  <c r="ESX34" i="221"/>
  <c r="ESY34" i="221"/>
  <c r="ESZ34" i="221"/>
  <c r="ETA34" i="221"/>
  <c r="ETB34" i="221"/>
  <c r="ETC34" i="221"/>
  <c r="ETD34" i="221"/>
  <c r="ETE34" i="221"/>
  <c r="ETF34" i="221"/>
  <c r="ETG34" i="221"/>
  <c r="ETH34" i="221"/>
  <c r="ETI34" i="221"/>
  <c r="ETJ34" i="221"/>
  <c r="ETK34" i="221"/>
  <c r="ETL34" i="221"/>
  <c r="ETM34" i="221"/>
  <c r="ETN34" i="221"/>
  <c r="ETO34" i="221"/>
  <c r="ETP34" i="221"/>
  <c r="ETQ34" i="221"/>
  <c r="ETR34" i="221"/>
  <c r="ETS34" i="221"/>
  <c r="ETT34" i="221"/>
  <c r="ETU34" i="221"/>
  <c r="ETV34" i="221"/>
  <c r="ETW34" i="221"/>
  <c r="ETX34" i="221"/>
  <c r="ETY34" i="221"/>
  <c r="ETZ34" i="221"/>
  <c r="EUA34" i="221"/>
  <c r="EUB34" i="221"/>
  <c r="EUC34" i="221"/>
  <c r="EUD34" i="221"/>
  <c r="EUE34" i="221"/>
  <c r="EUF34" i="221"/>
  <c r="EUG34" i="221"/>
  <c r="EUH34" i="221"/>
  <c r="EUI34" i="221"/>
  <c r="EUJ34" i="221"/>
  <c r="EUK34" i="221"/>
  <c r="EUL34" i="221"/>
  <c r="EUM34" i="221"/>
  <c r="EUN34" i="221"/>
  <c r="EUO34" i="221"/>
  <c r="EUP34" i="221"/>
  <c r="EUQ34" i="221"/>
  <c r="EUR34" i="221"/>
  <c r="EUS34" i="221"/>
  <c r="EUT34" i="221"/>
  <c r="EUU34" i="221"/>
  <c r="EUV34" i="221"/>
  <c r="EUW34" i="221"/>
  <c r="EUX34" i="221"/>
  <c r="EUY34" i="221"/>
  <c r="EUZ34" i="221"/>
  <c r="EVA34" i="221"/>
  <c r="EVB34" i="221"/>
  <c r="EVC34" i="221"/>
  <c r="EVD34" i="221"/>
  <c r="EVE34" i="221"/>
  <c r="EVF34" i="221"/>
  <c r="EVG34" i="221"/>
  <c r="EVH34" i="221"/>
  <c r="EVI34" i="221"/>
  <c r="EVJ34" i="221"/>
  <c r="EVK34" i="221"/>
  <c r="EVL34" i="221"/>
  <c r="EVM34" i="221"/>
  <c r="EVN34" i="221"/>
  <c r="EVO34" i="221"/>
  <c r="EVP34" i="221"/>
  <c r="EVQ34" i="221"/>
  <c r="EVR34" i="221"/>
  <c r="EVS34" i="221"/>
  <c r="EVT34" i="221"/>
  <c r="EVU34" i="221"/>
  <c r="EVV34" i="221"/>
  <c r="EVW34" i="221"/>
  <c r="EVX34" i="221"/>
  <c r="EVY34" i="221"/>
  <c r="EVZ34" i="221"/>
  <c r="EWA34" i="221"/>
  <c r="EWB34" i="221"/>
  <c r="EWC34" i="221"/>
  <c r="EWD34" i="221"/>
  <c r="EWE34" i="221"/>
  <c r="EWF34" i="221"/>
  <c r="EWG34" i="221"/>
  <c r="EWH34" i="221"/>
  <c r="EWI34" i="221"/>
  <c r="EWJ34" i="221"/>
  <c r="EWK34" i="221"/>
  <c r="EWL34" i="221"/>
  <c r="EWM34" i="221"/>
  <c r="EWN34" i="221"/>
  <c r="EWO34" i="221"/>
  <c r="EWP34" i="221"/>
  <c r="EWQ34" i="221"/>
  <c r="EWR34" i="221"/>
  <c r="EWS34" i="221"/>
  <c r="EWT34" i="221"/>
  <c r="EWU34" i="221"/>
  <c r="EWV34" i="221"/>
  <c r="EWW34" i="221"/>
  <c r="EWX34" i="221"/>
  <c r="EWY34" i="221"/>
  <c r="EWZ34" i="221"/>
  <c r="EXA34" i="221"/>
  <c r="EXB34" i="221"/>
  <c r="EXC34" i="221"/>
  <c r="EXD34" i="221"/>
  <c r="EXE34" i="221"/>
  <c r="EXF34" i="221"/>
  <c r="EXG34" i="221"/>
  <c r="EXH34" i="221"/>
  <c r="EXI34" i="221"/>
  <c r="EXJ34" i="221"/>
  <c r="EXK34" i="221"/>
  <c r="EXL34" i="221"/>
  <c r="EXM34" i="221"/>
  <c r="EXN34" i="221"/>
  <c r="EXO34" i="221"/>
  <c r="EXP34" i="221"/>
  <c r="EXQ34" i="221"/>
  <c r="EXR34" i="221"/>
  <c r="EXS34" i="221"/>
  <c r="EXT34" i="221"/>
  <c r="EXU34" i="221"/>
  <c r="EXV34" i="221"/>
  <c r="EXW34" i="221"/>
  <c r="EXX34" i="221"/>
  <c r="EXY34" i="221"/>
  <c r="EXZ34" i="221"/>
  <c r="EYA34" i="221"/>
  <c r="EYB34" i="221"/>
  <c r="EYC34" i="221"/>
  <c r="EYD34" i="221"/>
  <c r="EYE34" i="221"/>
  <c r="EYF34" i="221"/>
  <c r="EYG34" i="221"/>
  <c r="EYH34" i="221"/>
  <c r="EYI34" i="221"/>
  <c r="EYJ34" i="221"/>
  <c r="EYK34" i="221"/>
  <c r="EYL34" i="221"/>
  <c r="EYM34" i="221"/>
  <c r="EYN34" i="221"/>
  <c r="EYO34" i="221"/>
  <c r="EYP34" i="221"/>
  <c r="EYQ34" i="221"/>
  <c r="EYR34" i="221"/>
  <c r="EYS34" i="221"/>
  <c r="EYT34" i="221"/>
  <c r="EYU34" i="221"/>
  <c r="EYV34" i="221"/>
  <c r="EYW34" i="221"/>
  <c r="EYX34" i="221"/>
  <c r="EYY34" i="221"/>
  <c r="EYZ34" i="221"/>
  <c r="EZA34" i="221"/>
  <c r="EZB34" i="221"/>
  <c r="EZC34" i="221"/>
  <c r="EZD34" i="221"/>
  <c r="EZE34" i="221"/>
  <c r="EZF34" i="221"/>
  <c r="EZG34" i="221"/>
  <c r="EZH34" i="221"/>
  <c r="EZI34" i="221"/>
  <c r="EZJ34" i="221"/>
  <c r="EZK34" i="221"/>
  <c r="EZL34" i="221"/>
  <c r="EZM34" i="221"/>
  <c r="EZN34" i="221"/>
  <c r="EZO34" i="221"/>
  <c r="EZP34" i="221"/>
  <c r="EZQ34" i="221"/>
  <c r="EZR34" i="221"/>
  <c r="EZS34" i="221"/>
  <c r="EZT34" i="221"/>
  <c r="EZU34" i="221"/>
  <c r="EZV34" i="221"/>
  <c r="EZW34" i="221"/>
  <c r="EZX34" i="221"/>
  <c r="EZY34" i="221"/>
  <c r="EZZ34" i="221"/>
  <c r="FAA34" i="221"/>
  <c r="FAB34" i="221"/>
  <c r="FAC34" i="221"/>
  <c r="FAD34" i="221"/>
  <c r="FAE34" i="221"/>
  <c r="FAF34" i="221"/>
  <c r="FAG34" i="221"/>
  <c r="FAH34" i="221"/>
  <c r="FAI34" i="221"/>
  <c r="FAJ34" i="221"/>
  <c r="FAK34" i="221"/>
  <c r="FAL34" i="221"/>
  <c r="FAM34" i="221"/>
  <c r="FAN34" i="221"/>
  <c r="FAO34" i="221"/>
  <c r="FAP34" i="221"/>
  <c r="FAQ34" i="221"/>
  <c r="FAR34" i="221"/>
  <c r="FAS34" i="221"/>
  <c r="FAT34" i="221"/>
  <c r="FAU34" i="221"/>
  <c r="FAV34" i="221"/>
  <c r="FAW34" i="221"/>
  <c r="FAX34" i="221"/>
  <c r="FAY34" i="221"/>
  <c r="FAZ34" i="221"/>
  <c r="FBA34" i="221"/>
  <c r="FBB34" i="221"/>
  <c r="FBC34" i="221"/>
  <c r="FBD34" i="221"/>
  <c r="FBE34" i="221"/>
  <c r="FBF34" i="221"/>
  <c r="FBG34" i="221"/>
  <c r="FBH34" i="221"/>
  <c r="FBI34" i="221"/>
  <c r="FBJ34" i="221"/>
  <c r="FBK34" i="221"/>
  <c r="FBL34" i="221"/>
  <c r="FBM34" i="221"/>
  <c r="FBN34" i="221"/>
  <c r="FBO34" i="221"/>
  <c r="FBP34" i="221"/>
  <c r="FBQ34" i="221"/>
  <c r="FBR34" i="221"/>
  <c r="FBS34" i="221"/>
  <c r="FBT34" i="221"/>
  <c r="FBU34" i="221"/>
  <c r="FBV34" i="221"/>
  <c r="FBW34" i="221"/>
  <c r="FBX34" i="221"/>
  <c r="FBY34" i="221"/>
  <c r="FBZ34" i="221"/>
  <c r="FCA34" i="221"/>
  <c r="FCB34" i="221"/>
  <c r="FCC34" i="221"/>
  <c r="FCD34" i="221"/>
  <c r="FCE34" i="221"/>
  <c r="FCF34" i="221"/>
  <c r="FCG34" i="221"/>
  <c r="FCH34" i="221"/>
  <c r="FCI34" i="221"/>
  <c r="FCJ34" i="221"/>
  <c r="FCK34" i="221"/>
  <c r="FCL34" i="221"/>
  <c r="FCM34" i="221"/>
  <c r="FCN34" i="221"/>
  <c r="FCO34" i="221"/>
  <c r="FCP34" i="221"/>
  <c r="FCQ34" i="221"/>
  <c r="FCR34" i="221"/>
  <c r="FCS34" i="221"/>
  <c r="FCT34" i="221"/>
  <c r="FCU34" i="221"/>
  <c r="FCV34" i="221"/>
  <c r="FCW34" i="221"/>
  <c r="FCX34" i="221"/>
  <c r="FCY34" i="221"/>
  <c r="FCZ34" i="221"/>
  <c r="FDA34" i="221"/>
  <c r="FDB34" i="221"/>
  <c r="FDC34" i="221"/>
  <c r="FDD34" i="221"/>
  <c r="FDE34" i="221"/>
  <c r="FDF34" i="221"/>
  <c r="FDG34" i="221"/>
  <c r="FDH34" i="221"/>
  <c r="FDI34" i="221"/>
  <c r="FDJ34" i="221"/>
  <c r="FDK34" i="221"/>
  <c r="FDL34" i="221"/>
  <c r="FDM34" i="221"/>
  <c r="FDN34" i="221"/>
  <c r="FDO34" i="221"/>
  <c r="FDP34" i="221"/>
  <c r="FDQ34" i="221"/>
  <c r="FDR34" i="221"/>
  <c r="FDS34" i="221"/>
  <c r="FDT34" i="221"/>
  <c r="FDU34" i="221"/>
  <c r="FDV34" i="221"/>
  <c r="FDW34" i="221"/>
  <c r="FDX34" i="221"/>
  <c r="FDY34" i="221"/>
  <c r="FDZ34" i="221"/>
  <c r="FEA34" i="221"/>
  <c r="FEB34" i="221"/>
  <c r="FEC34" i="221"/>
  <c r="FED34" i="221"/>
  <c r="FEE34" i="221"/>
  <c r="FEF34" i="221"/>
  <c r="FEG34" i="221"/>
  <c r="FEH34" i="221"/>
  <c r="FEI34" i="221"/>
  <c r="FEJ34" i="221"/>
  <c r="FEK34" i="221"/>
  <c r="FEL34" i="221"/>
  <c r="FEM34" i="221"/>
  <c r="FEN34" i="221"/>
  <c r="FEO34" i="221"/>
  <c r="FEP34" i="221"/>
  <c r="FEQ34" i="221"/>
  <c r="FER34" i="221"/>
  <c r="FES34" i="221"/>
  <c r="FET34" i="221"/>
  <c r="FEU34" i="221"/>
  <c r="FEV34" i="221"/>
  <c r="FEW34" i="221"/>
  <c r="FEX34" i="221"/>
  <c r="FEY34" i="221"/>
  <c r="FEZ34" i="221"/>
  <c r="FFA34" i="221"/>
  <c r="FFB34" i="221"/>
  <c r="FFC34" i="221"/>
  <c r="FFD34" i="221"/>
  <c r="FFE34" i="221"/>
  <c r="FFF34" i="221"/>
  <c r="FFG34" i="221"/>
  <c r="FFH34" i="221"/>
  <c r="FFI34" i="221"/>
  <c r="FFJ34" i="221"/>
  <c r="FFK34" i="221"/>
  <c r="FFL34" i="221"/>
  <c r="FFM34" i="221"/>
  <c r="FFN34" i="221"/>
  <c r="FFO34" i="221"/>
  <c r="FFP34" i="221"/>
  <c r="FFQ34" i="221"/>
  <c r="FFR34" i="221"/>
  <c r="FFS34" i="221"/>
  <c r="FFT34" i="221"/>
  <c r="FFU34" i="221"/>
  <c r="FFV34" i="221"/>
  <c r="FFW34" i="221"/>
  <c r="FFX34" i="221"/>
  <c r="FFY34" i="221"/>
  <c r="FFZ34" i="221"/>
  <c r="FGA34" i="221"/>
  <c r="FGB34" i="221"/>
  <c r="FGC34" i="221"/>
  <c r="FGD34" i="221"/>
  <c r="FGE34" i="221"/>
  <c r="FGF34" i="221"/>
  <c r="FGG34" i="221"/>
  <c r="FGH34" i="221"/>
  <c r="FGI34" i="221"/>
  <c r="FGJ34" i="221"/>
  <c r="FGK34" i="221"/>
  <c r="FGL34" i="221"/>
  <c r="FGM34" i="221"/>
  <c r="FGN34" i="221"/>
  <c r="FGO34" i="221"/>
  <c r="FGP34" i="221"/>
  <c r="FGQ34" i="221"/>
  <c r="FGR34" i="221"/>
  <c r="FGS34" i="221"/>
  <c r="FGT34" i="221"/>
  <c r="FGU34" i="221"/>
  <c r="FGV34" i="221"/>
  <c r="FGW34" i="221"/>
  <c r="FGX34" i="221"/>
  <c r="FGY34" i="221"/>
  <c r="FGZ34" i="221"/>
  <c r="FHA34" i="221"/>
  <c r="FHB34" i="221"/>
  <c r="FHC34" i="221"/>
  <c r="FHD34" i="221"/>
  <c r="FHE34" i="221"/>
  <c r="FHF34" i="221"/>
  <c r="FHG34" i="221"/>
  <c r="FHH34" i="221"/>
  <c r="FHI34" i="221"/>
  <c r="FHJ34" i="221"/>
  <c r="FHK34" i="221"/>
  <c r="FHL34" i="221"/>
  <c r="FHM34" i="221"/>
  <c r="FHN34" i="221"/>
  <c r="FHO34" i="221"/>
  <c r="FHP34" i="221"/>
  <c r="FHQ34" i="221"/>
  <c r="FHR34" i="221"/>
  <c r="FHS34" i="221"/>
  <c r="FHT34" i="221"/>
  <c r="FHU34" i="221"/>
  <c r="FHV34" i="221"/>
  <c r="FHW34" i="221"/>
  <c r="FHX34" i="221"/>
  <c r="FHY34" i="221"/>
  <c r="FHZ34" i="221"/>
  <c r="FIA34" i="221"/>
  <c r="FIB34" i="221"/>
  <c r="FIC34" i="221"/>
  <c r="FID34" i="221"/>
  <c r="FIE34" i="221"/>
  <c r="FIF34" i="221"/>
  <c r="FIG34" i="221"/>
  <c r="FIH34" i="221"/>
  <c r="FII34" i="221"/>
  <c r="FIJ34" i="221"/>
  <c r="FIK34" i="221"/>
  <c r="FIL34" i="221"/>
  <c r="FIM34" i="221"/>
  <c r="FIN34" i="221"/>
  <c r="FIO34" i="221"/>
  <c r="FIP34" i="221"/>
  <c r="FIQ34" i="221"/>
  <c r="FIR34" i="221"/>
  <c r="FIS34" i="221"/>
  <c r="FIT34" i="221"/>
  <c r="FIU34" i="221"/>
  <c r="FIV34" i="221"/>
  <c r="FIW34" i="221"/>
  <c r="FIX34" i="221"/>
  <c r="FIY34" i="221"/>
  <c r="FIZ34" i="221"/>
  <c r="FJA34" i="221"/>
  <c r="FJB34" i="221"/>
  <c r="FJC34" i="221"/>
  <c r="FJD34" i="221"/>
  <c r="FJE34" i="221"/>
  <c r="FJF34" i="221"/>
  <c r="FJG34" i="221"/>
  <c r="FJH34" i="221"/>
  <c r="FJI34" i="221"/>
  <c r="FJJ34" i="221"/>
  <c r="FJK34" i="221"/>
  <c r="FJL34" i="221"/>
  <c r="FJM34" i="221"/>
  <c r="FJN34" i="221"/>
  <c r="FJO34" i="221"/>
  <c r="FJP34" i="221"/>
  <c r="FJQ34" i="221"/>
  <c r="FJR34" i="221"/>
  <c r="FJS34" i="221"/>
  <c r="FJT34" i="221"/>
  <c r="FJU34" i="221"/>
  <c r="FJV34" i="221"/>
  <c r="FJW34" i="221"/>
  <c r="FJX34" i="221"/>
  <c r="FJY34" i="221"/>
  <c r="FJZ34" i="221"/>
  <c r="FKA34" i="221"/>
  <c r="FKB34" i="221"/>
  <c r="FKC34" i="221"/>
  <c r="FKD34" i="221"/>
  <c r="FKE34" i="221"/>
  <c r="FKF34" i="221"/>
  <c r="FKG34" i="221"/>
  <c r="FKH34" i="221"/>
  <c r="FKI34" i="221"/>
  <c r="FKJ34" i="221"/>
  <c r="FKK34" i="221"/>
  <c r="FKL34" i="221"/>
  <c r="FKM34" i="221"/>
  <c r="FKN34" i="221"/>
  <c r="FKO34" i="221"/>
  <c r="FKP34" i="221"/>
  <c r="FKQ34" i="221"/>
  <c r="FKR34" i="221"/>
  <c r="FKS34" i="221"/>
  <c r="FKT34" i="221"/>
  <c r="FKU34" i="221"/>
  <c r="FKV34" i="221"/>
  <c r="FKW34" i="221"/>
  <c r="FKX34" i="221"/>
  <c r="FKY34" i="221"/>
  <c r="FKZ34" i="221"/>
  <c r="FLA34" i="221"/>
  <c r="FLB34" i="221"/>
  <c r="FLC34" i="221"/>
  <c r="FLD34" i="221"/>
  <c r="FLE34" i="221"/>
  <c r="FLF34" i="221"/>
  <c r="FLG34" i="221"/>
  <c r="FLH34" i="221"/>
  <c r="FLI34" i="221"/>
  <c r="FLJ34" i="221"/>
  <c r="FLK34" i="221"/>
  <c r="FLL34" i="221"/>
  <c r="FLM34" i="221"/>
  <c r="FLN34" i="221"/>
  <c r="FLO34" i="221"/>
  <c r="FLP34" i="221"/>
  <c r="FLQ34" i="221"/>
  <c r="FLR34" i="221"/>
  <c r="FLS34" i="221"/>
  <c r="FLT34" i="221"/>
  <c r="FLU34" i="221"/>
  <c r="FLV34" i="221"/>
  <c r="FLW34" i="221"/>
  <c r="FLX34" i="221"/>
  <c r="FLY34" i="221"/>
  <c r="FLZ34" i="221"/>
  <c r="FMA34" i="221"/>
  <c r="FMB34" i="221"/>
  <c r="FMC34" i="221"/>
  <c r="FMD34" i="221"/>
  <c r="FME34" i="221"/>
  <c r="FMF34" i="221"/>
  <c r="FMG34" i="221"/>
  <c r="FMH34" i="221"/>
  <c r="FMI34" i="221"/>
  <c r="FMJ34" i="221"/>
  <c r="FMK34" i="221"/>
  <c r="FML34" i="221"/>
  <c r="FMM34" i="221"/>
  <c r="FMN34" i="221"/>
  <c r="FMO34" i="221"/>
  <c r="FMP34" i="221"/>
  <c r="FMQ34" i="221"/>
  <c r="FMR34" i="221"/>
  <c r="FMS34" i="221"/>
  <c r="FMT34" i="221"/>
  <c r="FMU34" i="221"/>
  <c r="FMV34" i="221"/>
  <c r="FMW34" i="221"/>
  <c r="FMX34" i="221"/>
  <c r="FMY34" i="221"/>
  <c r="FMZ34" i="221"/>
  <c r="FNA34" i="221"/>
  <c r="FNB34" i="221"/>
  <c r="FNC34" i="221"/>
  <c r="FND34" i="221"/>
  <c r="FNE34" i="221"/>
  <c r="FNF34" i="221"/>
  <c r="FNG34" i="221"/>
  <c r="FNH34" i="221"/>
  <c r="FNI34" i="221"/>
  <c r="FNJ34" i="221"/>
  <c r="FNK34" i="221"/>
  <c r="FNL34" i="221"/>
  <c r="FNM34" i="221"/>
  <c r="FNN34" i="221"/>
  <c r="FNO34" i="221"/>
  <c r="FNP34" i="221"/>
  <c r="FNQ34" i="221"/>
  <c r="FNR34" i="221"/>
  <c r="FNS34" i="221"/>
  <c r="FNT34" i="221"/>
  <c r="FNU34" i="221"/>
  <c r="FNV34" i="221"/>
  <c r="FNW34" i="221"/>
  <c r="FNX34" i="221"/>
  <c r="FNY34" i="221"/>
  <c r="FNZ34" i="221"/>
  <c r="FOA34" i="221"/>
  <c r="FOB34" i="221"/>
  <c r="FOC34" i="221"/>
  <c r="FOD34" i="221"/>
  <c r="FOE34" i="221"/>
  <c r="FOF34" i="221"/>
  <c r="FOG34" i="221"/>
  <c r="FOH34" i="221"/>
  <c r="FOI34" i="221"/>
  <c r="FOJ34" i="221"/>
  <c r="FOK34" i="221"/>
  <c r="FOL34" i="221"/>
  <c r="FOM34" i="221"/>
  <c r="FON34" i="221"/>
  <c r="FOO34" i="221"/>
  <c r="FOP34" i="221"/>
  <c r="FOQ34" i="221"/>
  <c r="FOR34" i="221"/>
  <c r="FOS34" i="221"/>
  <c r="FOT34" i="221"/>
  <c r="FOU34" i="221"/>
  <c r="FOV34" i="221"/>
  <c r="FOW34" i="221"/>
  <c r="FOX34" i="221"/>
  <c r="FOY34" i="221"/>
  <c r="FOZ34" i="221"/>
  <c r="FPA34" i="221"/>
  <c r="FPB34" i="221"/>
  <c r="FPC34" i="221"/>
  <c r="FPD34" i="221"/>
  <c r="FPE34" i="221"/>
  <c r="FPF34" i="221"/>
  <c r="FPG34" i="221"/>
  <c r="FPH34" i="221"/>
  <c r="FPI34" i="221"/>
  <c r="FPJ34" i="221"/>
  <c r="FPK34" i="221"/>
  <c r="FPL34" i="221"/>
  <c r="FPM34" i="221"/>
  <c r="FPN34" i="221"/>
  <c r="FPO34" i="221"/>
  <c r="FPP34" i="221"/>
  <c r="FPQ34" i="221"/>
  <c r="FPR34" i="221"/>
  <c r="FPS34" i="221"/>
  <c r="FPT34" i="221"/>
  <c r="FPU34" i="221"/>
  <c r="FPV34" i="221"/>
  <c r="FPW34" i="221"/>
  <c r="FPX34" i="221"/>
  <c r="FPY34" i="221"/>
  <c r="FPZ34" i="221"/>
  <c r="FQA34" i="221"/>
  <c r="FQB34" i="221"/>
  <c r="FQC34" i="221"/>
  <c r="FQD34" i="221"/>
  <c r="FQE34" i="221"/>
  <c r="FQF34" i="221"/>
  <c r="FQG34" i="221"/>
  <c r="FQH34" i="221"/>
  <c r="FQI34" i="221"/>
  <c r="FQJ34" i="221"/>
  <c r="FQK34" i="221"/>
  <c r="FQL34" i="221"/>
  <c r="FQM34" i="221"/>
  <c r="FQN34" i="221"/>
  <c r="FQO34" i="221"/>
  <c r="FQP34" i="221"/>
  <c r="FQQ34" i="221"/>
  <c r="FQR34" i="221"/>
  <c r="FQS34" i="221"/>
  <c r="FQT34" i="221"/>
  <c r="FQU34" i="221"/>
  <c r="FQV34" i="221"/>
  <c r="FQW34" i="221"/>
  <c r="FQX34" i="221"/>
  <c r="FQY34" i="221"/>
  <c r="FQZ34" i="221"/>
  <c r="FRA34" i="221"/>
  <c r="FRB34" i="221"/>
  <c r="FRC34" i="221"/>
  <c r="FRD34" i="221"/>
  <c r="FRE34" i="221"/>
  <c r="FRF34" i="221"/>
  <c r="FRG34" i="221"/>
  <c r="FRH34" i="221"/>
  <c r="FRI34" i="221"/>
  <c r="FRJ34" i="221"/>
  <c r="FRK34" i="221"/>
  <c r="FRL34" i="221"/>
  <c r="FRM34" i="221"/>
  <c r="FRN34" i="221"/>
  <c r="FRO34" i="221"/>
  <c r="FRP34" i="221"/>
  <c r="FRQ34" i="221"/>
  <c r="FRR34" i="221"/>
  <c r="FRS34" i="221"/>
  <c r="FRT34" i="221"/>
  <c r="FRU34" i="221"/>
  <c r="FRV34" i="221"/>
  <c r="FRW34" i="221"/>
  <c r="FRX34" i="221"/>
  <c r="FRY34" i="221"/>
  <c r="FRZ34" i="221"/>
  <c r="FSA34" i="221"/>
  <c r="FSB34" i="221"/>
  <c r="FSC34" i="221"/>
  <c r="FSD34" i="221"/>
  <c r="FSE34" i="221"/>
  <c r="FSF34" i="221"/>
  <c r="FSG34" i="221"/>
  <c r="FSH34" i="221"/>
  <c r="FSI34" i="221"/>
  <c r="FSJ34" i="221"/>
  <c r="FSK34" i="221"/>
  <c r="FSL34" i="221"/>
  <c r="FSM34" i="221"/>
  <c r="FSN34" i="221"/>
  <c r="FSO34" i="221"/>
  <c r="FSP34" i="221"/>
  <c r="FSQ34" i="221"/>
  <c r="FSR34" i="221"/>
  <c r="FSS34" i="221"/>
  <c r="FST34" i="221"/>
  <c r="FSU34" i="221"/>
  <c r="FSV34" i="221"/>
  <c r="FSW34" i="221"/>
  <c r="FSX34" i="221"/>
  <c r="FSY34" i="221"/>
  <c r="FSZ34" i="221"/>
  <c r="FTA34" i="221"/>
  <c r="FTB34" i="221"/>
  <c r="FTC34" i="221"/>
  <c r="FTD34" i="221"/>
  <c r="FTE34" i="221"/>
  <c r="FTF34" i="221"/>
  <c r="FTG34" i="221"/>
  <c r="FTH34" i="221"/>
  <c r="FTI34" i="221"/>
  <c r="FTJ34" i="221"/>
  <c r="FTK34" i="221"/>
  <c r="FTL34" i="221"/>
  <c r="FTM34" i="221"/>
  <c r="FTN34" i="221"/>
  <c r="FTO34" i="221"/>
  <c r="FTP34" i="221"/>
  <c r="FTQ34" i="221"/>
  <c r="FTR34" i="221"/>
  <c r="FTS34" i="221"/>
  <c r="FTT34" i="221"/>
  <c r="FTU34" i="221"/>
  <c r="FTV34" i="221"/>
  <c r="FTW34" i="221"/>
  <c r="FTX34" i="221"/>
  <c r="FTY34" i="221"/>
  <c r="FTZ34" i="221"/>
  <c r="FUA34" i="221"/>
  <c r="FUB34" i="221"/>
  <c r="FUC34" i="221"/>
  <c r="FUD34" i="221"/>
  <c r="FUE34" i="221"/>
  <c r="FUF34" i="221"/>
  <c r="FUG34" i="221"/>
  <c r="FUH34" i="221"/>
  <c r="FUI34" i="221"/>
  <c r="FUJ34" i="221"/>
  <c r="FUK34" i="221"/>
  <c r="FUL34" i="221"/>
  <c r="FUM34" i="221"/>
  <c r="FUN34" i="221"/>
  <c r="FUO34" i="221"/>
  <c r="FUP34" i="221"/>
  <c r="FUQ34" i="221"/>
  <c r="FUR34" i="221"/>
  <c r="FUS34" i="221"/>
  <c r="FUT34" i="221"/>
  <c r="FUU34" i="221"/>
  <c r="FUV34" i="221"/>
  <c r="FUW34" i="221"/>
  <c r="FUX34" i="221"/>
  <c r="FUY34" i="221"/>
  <c r="FUZ34" i="221"/>
  <c r="FVA34" i="221"/>
  <c r="FVB34" i="221"/>
  <c r="FVC34" i="221"/>
  <c r="FVD34" i="221"/>
  <c r="FVE34" i="221"/>
  <c r="FVF34" i="221"/>
  <c r="FVG34" i="221"/>
  <c r="FVH34" i="221"/>
  <c r="FVI34" i="221"/>
  <c r="FVJ34" i="221"/>
  <c r="FVK34" i="221"/>
  <c r="FVL34" i="221"/>
  <c r="FVM34" i="221"/>
  <c r="FVN34" i="221"/>
  <c r="FVO34" i="221"/>
  <c r="FVP34" i="221"/>
  <c r="FVQ34" i="221"/>
  <c r="FVR34" i="221"/>
  <c r="FVS34" i="221"/>
  <c r="FVT34" i="221"/>
  <c r="FVU34" i="221"/>
  <c r="FVV34" i="221"/>
  <c r="FVW34" i="221"/>
  <c r="FVX34" i="221"/>
  <c r="FVY34" i="221"/>
  <c r="FVZ34" i="221"/>
  <c r="FWA34" i="221"/>
  <c r="FWB34" i="221"/>
  <c r="FWC34" i="221"/>
  <c r="FWD34" i="221"/>
  <c r="FWE34" i="221"/>
  <c r="FWF34" i="221"/>
  <c r="FWG34" i="221"/>
  <c r="FWH34" i="221"/>
  <c r="FWI34" i="221"/>
  <c r="FWJ34" i="221"/>
  <c r="FWK34" i="221"/>
  <c r="FWL34" i="221"/>
  <c r="FWM34" i="221"/>
  <c r="FWN34" i="221"/>
  <c r="FWO34" i="221"/>
  <c r="FWP34" i="221"/>
  <c r="FWQ34" i="221"/>
  <c r="FWR34" i="221"/>
  <c r="FWS34" i="221"/>
  <c r="FWT34" i="221"/>
  <c r="FWU34" i="221"/>
  <c r="FWV34" i="221"/>
  <c r="FWW34" i="221"/>
  <c r="FWX34" i="221"/>
  <c r="FWY34" i="221"/>
  <c r="FWZ34" i="221"/>
  <c r="FXA34" i="221"/>
  <c r="FXB34" i="221"/>
  <c r="FXC34" i="221"/>
  <c r="FXD34" i="221"/>
  <c r="FXE34" i="221"/>
  <c r="FXF34" i="221"/>
  <c r="FXG34" i="221"/>
  <c r="FXH34" i="221"/>
  <c r="FXI34" i="221"/>
  <c r="FXJ34" i="221"/>
  <c r="FXK34" i="221"/>
  <c r="FXL34" i="221"/>
  <c r="FXM34" i="221"/>
  <c r="FXN34" i="221"/>
  <c r="FXO34" i="221"/>
  <c r="FXP34" i="221"/>
  <c r="FXQ34" i="221"/>
  <c r="FXR34" i="221"/>
  <c r="FXS34" i="221"/>
  <c r="FXT34" i="221"/>
  <c r="FXU34" i="221"/>
  <c r="FXV34" i="221"/>
  <c r="FXW34" i="221"/>
  <c r="FXX34" i="221"/>
  <c r="FXY34" i="221"/>
  <c r="FXZ34" i="221"/>
  <c r="FYA34" i="221"/>
  <c r="FYB34" i="221"/>
  <c r="FYC34" i="221"/>
  <c r="FYD34" i="221"/>
  <c r="FYE34" i="221"/>
  <c r="FYF34" i="221"/>
  <c r="FYG34" i="221"/>
  <c r="FYH34" i="221"/>
  <c r="FYI34" i="221"/>
  <c r="FYJ34" i="221"/>
  <c r="FYK34" i="221"/>
  <c r="FYL34" i="221"/>
  <c r="FYM34" i="221"/>
  <c r="FYN34" i="221"/>
  <c r="FYO34" i="221"/>
  <c r="FYP34" i="221"/>
  <c r="FYQ34" i="221"/>
  <c r="FYR34" i="221"/>
  <c r="FYS34" i="221"/>
  <c r="FYT34" i="221"/>
  <c r="FYU34" i="221"/>
  <c r="FYV34" i="221"/>
  <c r="FYW34" i="221"/>
  <c r="FYX34" i="221"/>
  <c r="FYY34" i="221"/>
  <c r="FYZ34" i="221"/>
  <c r="FZA34" i="221"/>
  <c r="FZB34" i="221"/>
  <c r="FZC34" i="221"/>
  <c r="FZD34" i="221"/>
  <c r="FZE34" i="221"/>
  <c r="FZF34" i="221"/>
  <c r="FZG34" i="221"/>
  <c r="FZH34" i="221"/>
  <c r="FZI34" i="221"/>
  <c r="FZJ34" i="221"/>
  <c r="FZK34" i="221"/>
  <c r="FZL34" i="221"/>
  <c r="FZM34" i="221"/>
  <c r="FZN34" i="221"/>
  <c r="FZO34" i="221"/>
  <c r="FZP34" i="221"/>
  <c r="FZQ34" i="221"/>
  <c r="FZR34" i="221"/>
  <c r="FZS34" i="221"/>
  <c r="FZT34" i="221"/>
  <c r="FZU34" i="221"/>
  <c r="FZV34" i="221"/>
  <c r="FZW34" i="221"/>
  <c r="FZX34" i="221"/>
  <c r="FZY34" i="221"/>
  <c r="FZZ34" i="221"/>
  <c r="GAA34" i="221"/>
  <c r="GAB34" i="221"/>
  <c r="GAC34" i="221"/>
  <c r="GAD34" i="221"/>
  <c r="GAE34" i="221"/>
  <c r="GAF34" i="221"/>
  <c r="GAG34" i="221"/>
  <c r="GAH34" i="221"/>
  <c r="GAI34" i="221"/>
  <c r="GAJ34" i="221"/>
  <c r="GAK34" i="221"/>
  <c r="GAL34" i="221"/>
  <c r="GAM34" i="221"/>
  <c r="GAN34" i="221"/>
  <c r="GAO34" i="221"/>
  <c r="GAP34" i="221"/>
  <c r="GAQ34" i="221"/>
  <c r="GAR34" i="221"/>
  <c r="GAS34" i="221"/>
  <c r="GAT34" i="221"/>
  <c r="GAU34" i="221"/>
  <c r="GAV34" i="221"/>
  <c r="GAW34" i="221"/>
  <c r="GAX34" i="221"/>
  <c r="GAY34" i="221"/>
  <c r="GAZ34" i="221"/>
  <c r="GBA34" i="221"/>
  <c r="GBB34" i="221"/>
  <c r="GBC34" i="221"/>
  <c r="GBD34" i="221"/>
  <c r="GBE34" i="221"/>
  <c r="GBF34" i="221"/>
  <c r="GBG34" i="221"/>
  <c r="GBH34" i="221"/>
  <c r="GBI34" i="221"/>
  <c r="GBJ34" i="221"/>
  <c r="GBK34" i="221"/>
  <c r="GBL34" i="221"/>
  <c r="GBM34" i="221"/>
  <c r="GBN34" i="221"/>
  <c r="GBO34" i="221"/>
  <c r="GBP34" i="221"/>
  <c r="GBQ34" i="221"/>
  <c r="GBR34" i="221"/>
  <c r="GBS34" i="221"/>
  <c r="GBT34" i="221"/>
  <c r="GBU34" i="221"/>
  <c r="GBV34" i="221"/>
  <c r="GBW34" i="221"/>
  <c r="GBX34" i="221"/>
  <c r="GBY34" i="221"/>
  <c r="GBZ34" i="221"/>
  <c r="GCA34" i="221"/>
  <c r="GCB34" i="221"/>
  <c r="GCC34" i="221"/>
  <c r="GCD34" i="221"/>
  <c r="GCE34" i="221"/>
  <c r="GCF34" i="221"/>
  <c r="GCG34" i="221"/>
  <c r="GCH34" i="221"/>
  <c r="GCI34" i="221"/>
  <c r="GCJ34" i="221"/>
  <c r="GCK34" i="221"/>
  <c r="GCL34" i="221"/>
  <c r="GCM34" i="221"/>
  <c r="GCN34" i="221"/>
  <c r="GCO34" i="221"/>
  <c r="GCP34" i="221"/>
  <c r="GCQ34" i="221"/>
  <c r="GCR34" i="221"/>
  <c r="GCS34" i="221"/>
  <c r="GCT34" i="221"/>
  <c r="GCU34" i="221"/>
  <c r="GCV34" i="221"/>
  <c r="GCW34" i="221"/>
  <c r="GCX34" i="221"/>
  <c r="GCY34" i="221"/>
  <c r="GCZ34" i="221"/>
  <c r="GDA34" i="221"/>
  <c r="GDB34" i="221"/>
  <c r="GDC34" i="221"/>
  <c r="GDD34" i="221"/>
  <c r="GDE34" i="221"/>
  <c r="GDF34" i="221"/>
  <c r="GDG34" i="221"/>
  <c r="GDH34" i="221"/>
  <c r="GDI34" i="221"/>
  <c r="GDJ34" i="221"/>
  <c r="GDK34" i="221"/>
  <c r="GDL34" i="221"/>
  <c r="GDM34" i="221"/>
  <c r="GDN34" i="221"/>
  <c r="GDO34" i="221"/>
  <c r="GDP34" i="221"/>
  <c r="GDQ34" i="221"/>
  <c r="GDR34" i="221"/>
  <c r="GDS34" i="221"/>
  <c r="GDT34" i="221"/>
  <c r="GDU34" i="221"/>
  <c r="GDV34" i="221"/>
  <c r="GDW34" i="221"/>
  <c r="GDX34" i="221"/>
  <c r="GDY34" i="221"/>
  <c r="GDZ34" i="221"/>
  <c r="GEA34" i="221"/>
  <c r="GEB34" i="221"/>
  <c r="GEC34" i="221"/>
  <c r="GED34" i="221"/>
  <c r="GEE34" i="221"/>
  <c r="GEF34" i="221"/>
  <c r="GEG34" i="221"/>
  <c r="GEH34" i="221"/>
  <c r="GEI34" i="221"/>
  <c r="GEJ34" i="221"/>
  <c r="GEK34" i="221"/>
  <c r="GEL34" i="221"/>
  <c r="GEM34" i="221"/>
  <c r="GEN34" i="221"/>
  <c r="GEO34" i="221"/>
  <c r="GEP34" i="221"/>
  <c r="GEQ34" i="221"/>
  <c r="GER34" i="221"/>
  <c r="GES34" i="221"/>
  <c r="GET34" i="221"/>
  <c r="GEU34" i="221"/>
  <c r="GEV34" i="221"/>
  <c r="GEW34" i="221"/>
  <c r="GEX34" i="221"/>
  <c r="GEY34" i="221"/>
  <c r="GEZ34" i="221"/>
  <c r="GFA34" i="221"/>
  <c r="GFB34" i="221"/>
  <c r="GFC34" i="221"/>
  <c r="GFD34" i="221"/>
  <c r="GFE34" i="221"/>
  <c r="GFF34" i="221"/>
  <c r="GFG34" i="221"/>
  <c r="GFH34" i="221"/>
  <c r="GFI34" i="221"/>
  <c r="GFJ34" i="221"/>
  <c r="GFK34" i="221"/>
  <c r="GFL34" i="221"/>
  <c r="GFM34" i="221"/>
  <c r="GFN34" i="221"/>
  <c r="GFO34" i="221"/>
  <c r="GFP34" i="221"/>
  <c r="GFQ34" i="221"/>
  <c r="GFR34" i="221"/>
  <c r="GFS34" i="221"/>
  <c r="GFT34" i="221"/>
  <c r="GFU34" i="221"/>
  <c r="GFV34" i="221"/>
  <c r="GFW34" i="221"/>
  <c r="GFX34" i="221"/>
  <c r="GFY34" i="221"/>
  <c r="GFZ34" i="221"/>
  <c r="GGA34" i="221"/>
  <c r="GGB34" i="221"/>
  <c r="GGC34" i="221"/>
  <c r="GGD34" i="221"/>
  <c r="GGE34" i="221"/>
  <c r="GGF34" i="221"/>
  <c r="GGG34" i="221"/>
  <c r="GGH34" i="221"/>
  <c r="GGI34" i="221"/>
  <c r="GGJ34" i="221"/>
  <c r="GGK34" i="221"/>
  <c r="GGL34" i="221"/>
  <c r="GGM34" i="221"/>
  <c r="GGN34" i="221"/>
  <c r="GGO34" i="221"/>
  <c r="GGP34" i="221"/>
  <c r="GGQ34" i="221"/>
  <c r="GGR34" i="221"/>
  <c r="GGS34" i="221"/>
  <c r="GGT34" i="221"/>
  <c r="GGU34" i="221"/>
  <c r="GGV34" i="221"/>
  <c r="GGW34" i="221"/>
  <c r="GGX34" i="221"/>
  <c r="GGY34" i="221"/>
  <c r="GGZ34" i="221"/>
  <c r="GHA34" i="221"/>
  <c r="GHB34" i="221"/>
  <c r="GHC34" i="221"/>
  <c r="GHD34" i="221"/>
  <c r="GHE34" i="221"/>
  <c r="GHF34" i="221"/>
  <c r="GHG34" i="221"/>
  <c r="GHH34" i="221"/>
  <c r="GHI34" i="221"/>
  <c r="GHJ34" i="221"/>
  <c r="GHK34" i="221"/>
  <c r="GHL34" i="221"/>
  <c r="GHM34" i="221"/>
  <c r="GHN34" i="221"/>
  <c r="GHO34" i="221"/>
  <c r="GHP34" i="221"/>
  <c r="GHQ34" i="221"/>
  <c r="GHR34" i="221"/>
  <c r="GHS34" i="221"/>
  <c r="GHT34" i="221"/>
  <c r="GHU34" i="221"/>
  <c r="GHV34" i="221"/>
  <c r="GHW34" i="221"/>
  <c r="GHX34" i="221"/>
  <c r="GHY34" i="221"/>
  <c r="GHZ34" i="221"/>
  <c r="GIA34" i="221"/>
  <c r="GIB34" i="221"/>
  <c r="GIC34" i="221"/>
  <c r="GID34" i="221"/>
  <c r="GIE34" i="221"/>
  <c r="GIF34" i="221"/>
  <c r="GIG34" i="221"/>
  <c r="GIH34" i="221"/>
  <c r="GII34" i="221"/>
  <c r="GIJ34" i="221"/>
  <c r="GIK34" i="221"/>
  <c r="GIL34" i="221"/>
  <c r="GIM34" i="221"/>
  <c r="GIN34" i="221"/>
  <c r="GIO34" i="221"/>
  <c r="GIP34" i="221"/>
  <c r="GIQ34" i="221"/>
  <c r="GIR34" i="221"/>
  <c r="GIS34" i="221"/>
  <c r="GIT34" i="221"/>
  <c r="GIU34" i="221"/>
  <c r="GIV34" i="221"/>
  <c r="GIW34" i="221"/>
  <c r="GIX34" i="221"/>
  <c r="GIY34" i="221"/>
  <c r="GIZ34" i="221"/>
  <c r="GJA34" i="221"/>
  <c r="GJB34" i="221"/>
  <c r="GJC34" i="221"/>
  <c r="GJD34" i="221"/>
  <c r="GJE34" i="221"/>
  <c r="GJF34" i="221"/>
  <c r="GJG34" i="221"/>
  <c r="GJH34" i="221"/>
  <c r="GJI34" i="221"/>
  <c r="GJJ34" i="221"/>
  <c r="GJK34" i="221"/>
  <c r="GJL34" i="221"/>
  <c r="GJM34" i="221"/>
  <c r="GJN34" i="221"/>
  <c r="GJO34" i="221"/>
  <c r="GJP34" i="221"/>
  <c r="GJQ34" i="221"/>
  <c r="GJR34" i="221"/>
  <c r="GJS34" i="221"/>
  <c r="GJT34" i="221"/>
  <c r="GJU34" i="221"/>
  <c r="GJV34" i="221"/>
  <c r="GJW34" i="221"/>
  <c r="GJX34" i="221"/>
  <c r="GJY34" i="221"/>
  <c r="GJZ34" i="221"/>
  <c r="GKA34" i="221"/>
  <c r="GKB34" i="221"/>
  <c r="GKC34" i="221"/>
  <c r="GKD34" i="221"/>
  <c r="GKE34" i="221"/>
  <c r="GKF34" i="221"/>
  <c r="GKG34" i="221"/>
  <c r="GKH34" i="221"/>
  <c r="GKI34" i="221"/>
  <c r="GKJ34" i="221"/>
  <c r="GKK34" i="221"/>
  <c r="GKL34" i="221"/>
  <c r="GKM34" i="221"/>
  <c r="GKN34" i="221"/>
  <c r="GKO34" i="221"/>
  <c r="GKP34" i="221"/>
  <c r="GKQ34" i="221"/>
  <c r="GKR34" i="221"/>
  <c r="GKS34" i="221"/>
  <c r="GKT34" i="221"/>
  <c r="GKU34" i="221"/>
  <c r="GKV34" i="221"/>
  <c r="GKW34" i="221"/>
  <c r="GKX34" i="221"/>
  <c r="GKY34" i="221"/>
  <c r="GKZ34" i="221"/>
  <c r="GLA34" i="221"/>
  <c r="GLB34" i="221"/>
  <c r="GLC34" i="221"/>
  <c r="GLD34" i="221"/>
  <c r="GLE34" i="221"/>
  <c r="GLF34" i="221"/>
  <c r="GLG34" i="221"/>
  <c r="GLH34" i="221"/>
  <c r="GLI34" i="221"/>
  <c r="GLJ34" i="221"/>
  <c r="GLK34" i="221"/>
  <c r="GLL34" i="221"/>
  <c r="GLM34" i="221"/>
  <c r="GLN34" i="221"/>
  <c r="GLO34" i="221"/>
  <c r="GLP34" i="221"/>
  <c r="GLQ34" i="221"/>
  <c r="GLR34" i="221"/>
  <c r="GLS34" i="221"/>
  <c r="GLT34" i="221"/>
  <c r="GLU34" i="221"/>
  <c r="GLV34" i="221"/>
  <c r="GLW34" i="221"/>
  <c r="GLX34" i="221"/>
  <c r="GLY34" i="221"/>
  <c r="GLZ34" i="221"/>
  <c r="GMA34" i="221"/>
  <c r="GMB34" i="221"/>
  <c r="GMC34" i="221"/>
  <c r="GMD34" i="221"/>
  <c r="GME34" i="221"/>
  <c r="GMF34" i="221"/>
  <c r="GMG34" i="221"/>
  <c r="GMH34" i="221"/>
  <c r="GMI34" i="221"/>
  <c r="GMJ34" i="221"/>
  <c r="GMK34" i="221"/>
  <c r="GML34" i="221"/>
  <c r="GMM34" i="221"/>
  <c r="GMN34" i="221"/>
  <c r="GMO34" i="221"/>
  <c r="GMP34" i="221"/>
  <c r="GMQ34" i="221"/>
  <c r="GMR34" i="221"/>
  <c r="GMS34" i="221"/>
  <c r="GMT34" i="221"/>
  <c r="GMU34" i="221"/>
  <c r="GMV34" i="221"/>
  <c r="GMW34" i="221"/>
  <c r="GMX34" i="221"/>
  <c r="GMY34" i="221"/>
  <c r="GMZ34" i="221"/>
  <c r="GNA34" i="221"/>
  <c r="GNB34" i="221"/>
  <c r="GNC34" i="221"/>
  <c r="GND34" i="221"/>
  <c r="GNE34" i="221"/>
  <c r="GNF34" i="221"/>
  <c r="GNG34" i="221"/>
  <c r="GNH34" i="221"/>
  <c r="GNI34" i="221"/>
  <c r="GNJ34" i="221"/>
  <c r="GNK34" i="221"/>
  <c r="GNL34" i="221"/>
  <c r="GNM34" i="221"/>
  <c r="GNN34" i="221"/>
  <c r="GNO34" i="221"/>
  <c r="GNP34" i="221"/>
  <c r="GNQ34" i="221"/>
  <c r="GNR34" i="221"/>
  <c r="GNS34" i="221"/>
  <c r="GNT34" i="221"/>
  <c r="GNU34" i="221"/>
  <c r="GNV34" i="221"/>
  <c r="GNW34" i="221"/>
  <c r="GNX34" i="221"/>
  <c r="GNY34" i="221"/>
  <c r="GNZ34" i="221"/>
  <c r="GOA34" i="221"/>
  <c r="GOB34" i="221"/>
  <c r="GOC34" i="221"/>
  <c r="GOD34" i="221"/>
  <c r="GOE34" i="221"/>
  <c r="GOF34" i="221"/>
  <c r="GOG34" i="221"/>
  <c r="GOH34" i="221"/>
  <c r="GOI34" i="221"/>
  <c r="GOJ34" i="221"/>
  <c r="GOK34" i="221"/>
  <c r="GOL34" i="221"/>
  <c r="GOM34" i="221"/>
  <c r="GON34" i="221"/>
  <c r="GOO34" i="221"/>
  <c r="GOP34" i="221"/>
  <c r="GOQ34" i="221"/>
  <c r="GOR34" i="221"/>
  <c r="GOS34" i="221"/>
  <c r="GOT34" i="221"/>
  <c r="GOU34" i="221"/>
  <c r="GOV34" i="221"/>
  <c r="GOW34" i="221"/>
  <c r="GOX34" i="221"/>
  <c r="GOY34" i="221"/>
  <c r="GOZ34" i="221"/>
  <c r="GPA34" i="221"/>
  <c r="GPB34" i="221"/>
  <c r="GPC34" i="221"/>
  <c r="GPD34" i="221"/>
  <c r="GPE34" i="221"/>
  <c r="GPF34" i="221"/>
  <c r="GPG34" i="221"/>
  <c r="GPH34" i="221"/>
  <c r="GPI34" i="221"/>
  <c r="GPJ34" i="221"/>
  <c r="GPK34" i="221"/>
  <c r="GPL34" i="221"/>
  <c r="GPM34" i="221"/>
  <c r="GPN34" i="221"/>
  <c r="GPO34" i="221"/>
  <c r="GPP34" i="221"/>
  <c r="GPQ34" i="221"/>
  <c r="GPR34" i="221"/>
  <c r="GPS34" i="221"/>
  <c r="GPT34" i="221"/>
  <c r="GPU34" i="221"/>
  <c r="GPV34" i="221"/>
  <c r="GPW34" i="221"/>
  <c r="GPX34" i="221"/>
  <c r="GPY34" i="221"/>
  <c r="GPZ34" i="221"/>
  <c r="GQA34" i="221"/>
  <c r="GQB34" i="221"/>
  <c r="GQC34" i="221"/>
  <c r="GQD34" i="221"/>
  <c r="GQE34" i="221"/>
  <c r="GQF34" i="221"/>
  <c r="GQG34" i="221"/>
  <c r="GQH34" i="221"/>
  <c r="GQI34" i="221"/>
  <c r="GQJ34" i="221"/>
  <c r="GQK34" i="221"/>
  <c r="GQL34" i="221"/>
  <c r="GQM34" i="221"/>
  <c r="GQN34" i="221"/>
  <c r="GQO34" i="221"/>
  <c r="GQP34" i="221"/>
  <c r="GQQ34" i="221"/>
  <c r="GQR34" i="221"/>
  <c r="GQS34" i="221"/>
  <c r="GQT34" i="221"/>
  <c r="GQU34" i="221"/>
  <c r="GQV34" i="221"/>
  <c r="GQW34" i="221"/>
  <c r="GQX34" i="221"/>
  <c r="GQY34" i="221"/>
  <c r="GQZ34" i="221"/>
  <c r="GRA34" i="221"/>
  <c r="GRB34" i="221"/>
  <c r="GRC34" i="221"/>
  <c r="GRD34" i="221"/>
  <c r="GRE34" i="221"/>
  <c r="GRF34" i="221"/>
  <c r="GRG34" i="221"/>
  <c r="GRH34" i="221"/>
  <c r="GRI34" i="221"/>
  <c r="GRJ34" i="221"/>
  <c r="GRK34" i="221"/>
  <c r="GRL34" i="221"/>
  <c r="GRM34" i="221"/>
  <c r="GRN34" i="221"/>
  <c r="GRO34" i="221"/>
  <c r="GRP34" i="221"/>
  <c r="GRQ34" i="221"/>
  <c r="GRR34" i="221"/>
  <c r="GRS34" i="221"/>
  <c r="GRT34" i="221"/>
  <c r="GRU34" i="221"/>
  <c r="GRV34" i="221"/>
  <c r="GRW34" i="221"/>
  <c r="GRX34" i="221"/>
  <c r="GRY34" i="221"/>
  <c r="GRZ34" i="221"/>
  <c r="GSA34" i="221"/>
  <c r="GSB34" i="221"/>
  <c r="GSC34" i="221"/>
  <c r="GSD34" i="221"/>
  <c r="GSE34" i="221"/>
  <c r="GSF34" i="221"/>
  <c r="GSG34" i="221"/>
  <c r="GSH34" i="221"/>
  <c r="GSI34" i="221"/>
  <c r="GSJ34" i="221"/>
  <c r="GSK34" i="221"/>
  <c r="GSL34" i="221"/>
  <c r="GSM34" i="221"/>
  <c r="GSN34" i="221"/>
  <c r="GSO34" i="221"/>
  <c r="GSP34" i="221"/>
  <c r="GSQ34" i="221"/>
  <c r="GSR34" i="221"/>
  <c r="GSS34" i="221"/>
  <c r="GST34" i="221"/>
  <c r="GSU34" i="221"/>
  <c r="GSV34" i="221"/>
  <c r="GSW34" i="221"/>
  <c r="GSX34" i="221"/>
  <c r="GSY34" i="221"/>
  <c r="GSZ34" i="221"/>
  <c r="GTA34" i="221"/>
  <c r="GTB34" i="221"/>
  <c r="GTC34" i="221"/>
  <c r="GTD34" i="221"/>
  <c r="GTE34" i="221"/>
  <c r="GTF34" i="221"/>
  <c r="GTG34" i="221"/>
  <c r="GTH34" i="221"/>
  <c r="GTI34" i="221"/>
  <c r="GTJ34" i="221"/>
  <c r="GTK34" i="221"/>
  <c r="GTL34" i="221"/>
  <c r="GTM34" i="221"/>
  <c r="GTN34" i="221"/>
  <c r="GTO34" i="221"/>
  <c r="GTP34" i="221"/>
  <c r="GTQ34" i="221"/>
  <c r="GTR34" i="221"/>
  <c r="GTS34" i="221"/>
  <c r="GTT34" i="221"/>
  <c r="GTU34" i="221"/>
  <c r="GTV34" i="221"/>
  <c r="GTW34" i="221"/>
  <c r="GTX34" i="221"/>
  <c r="GTY34" i="221"/>
  <c r="GTZ34" i="221"/>
  <c r="GUA34" i="221"/>
  <c r="GUB34" i="221"/>
  <c r="GUC34" i="221"/>
  <c r="GUD34" i="221"/>
  <c r="GUE34" i="221"/>
  <c r="GUF34" i="221"/>
  <c r="GUG34" i="221"/>
  <c r="GUH34" i="221"/>
  <c r="GUI34" i="221"/>
  <c r="GUJ34" i="221"/>
  <c r="GUK34" i="221"/>
  <c r="GUL34" i="221"/>
  <c r="GUM34" i="221"/>
  <c r="GUN34" i="221"/>
  <c r="GUO34" i="221"/>
  <c r="GUP34" i="221"/>
  <c r="GUQ34" i="221"/>
  <c r="GUR34" i="221"/>
  <c r="GUS34" i="221"/>
  <c r="GUT34" i="221"/>
  <c r="GUU34" i="221"/>
  <c r="GUV34" i="221"/>
  <c r="GUW34" i="221"/>
  <c r="GUX34" i="221"/>
  <c r="GUY34" i="221"/>
  <c r="GUZ34" i="221"/>
  <c r="GVA34" i="221"/>
  <c r="GVB34" i="221"/>
  <c r="GVC34" i="221"/>
  <c r="GVD34" i="221"/>
  <c r="GVE34" i="221"/>
  <c r="GVF34" i="221"/>
  <c r="GVG34" i="221"/>
  <c r="GVH34" i="221"/>
  <c r="GVI34" i="221"/>
  <c r="GVJ34" i="221"/>
  <c r="GVK34" i="221"/>
  <c r="GVL34" i="221"/>
  <c r="GVM34" i="221"/>
  <c r="GVN34" i="221"/>
  <c r="GVO34" i="221"/>
  <c r="GVP34" i="221"/>
  <c r="GVQ34" i="221"/>
  <c r="GVR34" i="221"/>
  <c r="GVS34" i="221"/>
  <c r="GVT34" i="221"/>
  <c r="GVU34" i="221"/>
  <c r="GVV34" i="221"/>
  <c r="GVW34" i="221"/>
  <c r="GVX34" i="221"/>
  <c r="GVY34" i="221"/>
  <c r="GVZ34" i="221"/>
  <c r="GWA34" i="221"/>
  <c r="GWB34" i="221"/>
  <c r="GWC34" i="221"/>
  <c r="GWD34" i="221"/>
  <c r="GWE34" i="221"/>
  <c r="GWF34" i="221"/>
  <c r="GWG34" i="221"/>
  <c r="GWH34" i="221"/>
  <c r="GWI34" i="221"/>
  <c r="GWJ34" i="221"/>
  <c r="GWK34" i="221"/>
  <c r="GWL34" i="221"/>
  <c r="GWM34" i="221"/>
  <c r="GWN34" i="221"/>
  <c r="GWO34" i="221"/>
  <c r="GWP34" i="221"/>
  <c r="GWQ34" i="221"/>
  <c r="GWR34" i="221"/>
  <c r="GWS34" i="221"/>
  <c r="GWT34" i="221"/>
  <c r="GWU34" i="221"/>
  <c r="GWV34" i="221"/>
  <c r="GWW34" i="221"/>
  <c r="GWX34" i="221"/>
  <c r="GWY34" i="221"/>
  <c r="GWZ34" i="221"/>
  <c r="GXA34" i="221"/>
  <c r="GXB34" i="221"/>
  <c r="GXC34" i="221"/>
  <c r="GXD34" i="221"/>
  <c r="GXE34" i="221"/>
  <c r="GXF34" i="221"/>
  <c r="GXG34" i="221"/>
  <c r="GXH34" i="221"/>
  <c r="GXI34" i="221"/>
  <c r="GXJ34" i="221"/>
  <c r="GXK34" i="221"/>
  <c r="GXL34" i="221"/>
  <c r="GXM34" i="221"/>
  <c r="GXN34" i="221"/>
  <c r="GXO34" i="221"/>
  <c r="GXP34" i="221"/>
  <c r="GXQ34" i="221"/>
  <c r="GXR34" i="221"/>
  <c r="GXS34" i="221"/>
  <c r="GXT34" i="221"/>
  <c r="GXU34" i="221"/>
  <c r="GXV34" i="221"/>
  <c r="GXW34" i="221"/>
  <c r="GXX34" i="221"/>
  <c r="GXY34" i="221"/>
  <c r="GXZ34" i="221"/>
  <c r="GYA34" i="221"/>
  <c r="GYB34" i="221"/>
  <c r="GYC34" i="221"/>
  <c r="GYD34" i="221"/>
  <c r="GYE34" i="221"/>
  <c r="GYF34" i="221"/>
  <c r="GYG34" i="221"/>
  <c r="GYH34" i="221"/>
  <c r="GYI34" i="221"/>
  <c r="GYJ34" i="221"/>
  <c r="GYK34" i="221"/>
  <c r="GYL34" i="221"/>
  <c r="GYM34" i="221"/>
  <c r="GYN34" i="221"/>
  <c r="GYO34" i="221"/>
  <c r="GYP34" i="221"/>
  <c r="GYQ34" i="221"/>
  <c r="GYR34" i="221"/>
  <c r="GYS34" i="221"/>
  <c r="GYT34" i="221"/>
  <c r="GYU34" i="221"/>
  <c r="GYV34" i="221"/>
  <c r="GYW34" i="221"/>
  <c r="GYX34" i="221"/>
  <c r="GYY34" i="221"/>
  <c r="GYZ34" i="221"/>
  <c r="GZA34" i="221"/>
  <c r="GZB34" i="221"/>
  <c r="GZC34" i="221"/>
  <c r="GZD34" i="221"/>
  <c r="GZE34" i="221"/>
  <c r="GZF34" i="221"/>
  <c r="GZG34" i="221"/>
  <c r="GZH34" i="221"/>
  <c r="GZI34" i="221"/>
  <c r="GZJ34" i="221"/>
  <c r="GZK34" i="221"/>
  <c r="GZL34" i="221"/>
  <c r="GZM34" i="221"/>
  <c r="GZN34" i="221"/>
  <c r="GZO34" i="221"/>
  <c r="GZP34" i="221"/>
  <c r="GZQ34" i="221"/>
  <c r="GZR34" i="221"/>
  <c r="GZS34" i="221"/>
  <c r="GZT34" i="221"/>
  <c r="GZU34" i="221"/>
  <c r="GZV34" i="221"/>
  <c r="GZW34" i="221"/>
  <c r="GZX34" i="221"/>
  <c r="GZY34" i="221"/>
  <c r="GZZ34" i="221"/>
  <c r="HAA34" i="221"/>
  <c r="HAB34" i="221"/>
  <c r="HAC34" i="221"/>
  <c r="HAD34" i="221"/>
  <c r="HAE34" i="221"/>
  <c r="HAF34" i="221"/>
  <c r="HAG34" i="221"/>
  <c r="HAH34" i="221"/>
  <c r="HAI34" i="221"/>
  <c r="HAJ34" i="221"/>
  <c r="HAK34" i="221"/>
  <c r="HAL34" i="221"/>
  <c r="HAM34" i="221"/>
  <c r="HAN34" i="221"/>
  <c r="HAO34" i="221"/>
  <c r="HAP34" i="221"/>
  <c r="HAQ34" i="221"/>
  <c r="HAR34" i="221"/>
  <c r="HAS34" i="221"/>
  <c r="HAT34" i="221"/>
  <c r="HAU34" i="221"/>
  <c r="HAV34" i="221"/>
  <c r="HAW34" i="221"/>
  <c r="HAX34" i="221"/>
  <c r="HAY34" i="221"/>
  <c r="HAZ34" i="221"/>
  <c r="HBA34" i="221"/>
  <c r="HBB34" i="221"/>
  <c r="HBC34" i="221"/>
  <c r="HBD34" i="221"/>
  <c r="HBE34" i="221"/>
  <c r="HBF34" i="221"/>
  <c r="HBG34" i="221"/>
  <c r="HBH34" i="221"/>
  <c r="HBI34" i="221"/>
  <c r="HBJ34" i="221"/>
  <c r="HBK34" i="221"/>
  <c r="HBL34" i="221"/>
  <c r="HBM34" i="221"/>
  <c r="HBN34" i="221"/>
  <c r="HBO34" i="221"/>
  <c r="HBP34" i="221"/>
  <c r="HBQ34" i="221"/>
  <c r="HBR34" i="221"/>
  <c r="HBS34" i="221"/>
  <c r="HBT34" i="221"/>
  <c r="HBU34" i="221"/>
  <c r="HBV34" i="221"/>
  <c r="HBW34" i="221"/>
  <c r="HBX34" i="221"/>
  <c r="HBY34" i="221"/>
  <c r="HBZ34" i="221"/>
  <c r="HCA34" i="221"/>
  <c r="HCB34" i="221"/>
  <c r="HCC34" i="221"/>
  <c r="HCD34" i="221"/>
  <c r="HCE34" i="221"/>
  <c r="HCF34" i="221"/>
  <c r="HCG34" i="221"/>
  <c r="HCH34" i="221"/>
  <c r="HCI34" i="221"/>
  <c r="HCJ34" i="221"/>
  <c r="HCK34" i="221"/>
  <c r="HCL34" i="221"/>
  <c r="HCM34" i="221"/>
  <c r="HCN34" i="221"/>
  <c r="HCO34" i="221"/>
  <c r="HCP34" i="221"/>
  <c r="HCQ34" i="221"/>
  <c r="HCR34" i="221"/>
  <c r="HCS34" i="221"/>
  <c r="HCT34" i="221"/>
  <c r="HCU34" i="221"/>
  <c r="HCV34" i="221"/>
  <c r="HCW34" i="221"/>
  <c r="HCX34" i="221"/>
  <c r="HCY34" i="221"/>
  <c r="HCZ34" i="221"/>
  <c r="HDA34" i="221"/>
  <c r="HDB34" i="221"/>
  <c r="HDC34" i="221"/>
  <c r="HDD34" i="221"/>
  <c r="HDE34" i="221"/>
  <c r="HDF34" i="221"/>
  <c r="HDG34" i="221"/>
  <c r="HDH34" i="221"/>
  <c r="HDI34" i="221"/>
  <c r="HDJ34" i="221"/>
  <c r="HDK34" i="221"/>
  <c r="HDL34" i="221"/>
  <c r="HDM34" i="221"/>
  <c r="HDN34" i="221"/>
  <c r="HDO34" i="221"/>
  <c r="HDP34" i="221"/>
  <c r="HDQ34" i="221"/>
  <c r="HDR34" i="221"/>
  <c r="HDS34" i="221"/>
  <c r="HDT34" i="221"/>
  <c r="HDU34" i="221"/>
  <c r="HDV34" i="221"/>
  <c r="HDW34" i="221"/>
  <c r="HDX34" i="221"/>
  <c r="HDY34" i="221"/>
  <c r="HDZ34" i="221"/>
  <c r="HEA34" i="221"/>
  <c r="HEB34" i="221"/>
  <c r="HEC34" i="221"/>
  <c r="HED34" i="221"/>
  <c r="HEE34" i="221"/>
  <c r="HEF34" i="221"/>
  <c r="HEG34" i="221"/>
  <c r="HEH34" i="221"/>
  <c r="HEI34" i="221"/>
  <c r="HEJ34" i="221"/>
  <c r="HEK34" i="221"/>
  <c r="HEL34" i="221"/>
  <c r="HEM34" i="221"/>
  <c r="HEN34" i="221"/>
  <c r="HEO34" i="221"/>
  <c r="HEP34" i="221"/>
  <c r="HEQ34" i="221"/>
  <c r="HER34" i="221"/>
  <c r="HES34" i="221"/>
  <c r="HET34" i="221"/>
  <c r="HEU34" i="221"/>
  <c r="HEV34" i="221"/>
  <c r="HEW34" i="221"/>
  <c r="HEX34" i="221"/>
  <c r="HEY34" i="221"/>
  <c r="HEZ34" i="221"/>
  <c r="HFA34" i="221"/>
  <c r="HFB34" i="221"/>
  <c r="HFC34" i="221"/>
  <c r="HFD34" i="221"/>
  <c r="HFE34" i="221"/>
  <c r="HFF34" i="221"/>
  <c r="HFG34" i="221"/>
  <c r="HFH34" i="221"/>
  <c r="HFI34" i="221"/>
  <c r="HFJ34" i="221"/>
  <c r="HFK34" i="221"/>
  <c r="HFL34" i="221"/>
  <c r="HFM34" i="221"/>
  <c r="HFN34" i="221"/>
  <c r="HFO34" i="221"/>
  <c r="HFP34" i="221"/>
  <c r="HFQ34" i="221"/>
  <c r="HFR34" i="221"/>
  <c r="HFS34" i="221"/>
  <c r="HFT34" i="221"/>
  <c r="HFU34" i="221"/>
  <c r="HFV34" i="221"/>
  <c r="HFW34" i="221"/>
  <c r="HFX34" i="221"/>
  <c r="HFY34" i="221"/>
  <c r="HFZ34" i="221"/>
  <c r="HGA34" i="221"/>
  <c r="HGB34" i="221"/>
  <c r="HGC34" i="221"/>
  <c r="HGD34" i="221"/>
  <c r="HGE34" i="221"/>
  <c r="HGF34" i="221"/>
  <c r="HGG34" i="221"/>
  <c r="HGH34" i="221"/>
  <c r="HGI34" i="221"/>
  <c r="HGJ34" i="221"/>
  <c r="HGK34" i="221"/>
  <c r="HGL34" i="221"/>
  <c r="HGM34" i="221"/>
  <c r="HGN34" i="221"/>
  <c r="HGO34" i="221"/>
  <c r="HGP34" i="221"/>
  <c r="HGQ34" i="221"/>
  <c r="HGR34" i="221"/>
  <c r="HGS34" i="221"/>
  <c r="HGT34" i="221"/>
  <c r="HGU34" i="221"/>
  <c r="HGV34" i="221"/>
  <c r="HGW34" i="221"/>
  <c r="HGX34" i="221"/>
  <c r="HGY34" i="221"/>
  <c r="HGZ34" i="221"/>
  <c r="HHA34" i="221"/>
  <c r="HHB34" i="221"/>
  <c r="HHC34" i="221"/>
  <c r="HHD34" i="221"/>
  <c r="HHE34" i="221"/>
  <c r="HHF34" i="221"/>
  <c r="HHG34" i="221"/>
  <c r="HHH34" i="221"/>
  <c r="HHI34" i="221"/>
  <c r="HHJ34" i="221"/>
  <c r="HHK34" i="221"/>
  <c r="HHL34" i="221"/>
  <c r="HHM34" i="221"/>
  <c r="HHN34" i="221"/>
  <c r="HHO34" i="221"/>
  <c r="HHP34" i="221"/>
  <c r="HHQ34" i="221"/>
  <c r="HHR34" i="221"/>
  <c r="HHS34" i="221"/>
  <c r="HHT34" i="221"/>
  <c r="HHU34" i="221"/>
  <c r="HHV34" i="221"/>
  <c r="HHW34" i="221"/>
  <c r="HHX34" i="221"/>
  <c r="HHY34" i="221"/>
  <c r="HHZ34" i="221"/>
  <c r="HIA34" i="221"/>
  <c r="HIB34" i="221"/>
  <c r="HIC34" i="221"/>
  <c r="HID34" i="221"/>
  <c r="HIE34" i="221"/>
  <c r="HIF34" i="221"/>
  <c r="HIG34" i="221"/>
  <c r="HIH34" i="221"/>
  <c r="HII34" i="221"/>
  <c r="HIJ34" i="221"/>
  <c r="HIK34" i="221"/>
  <c r="HIL34" i="221"/>
  <c r="HIM34" i="221"/>
  <c r="HIN34" i="221"/>
  <c r="HIO34" i="221"/>
  <c r="HIP34" i="221"/>
  <c r="HIQ34" i="221"/>
  <c r="HIR34" i="221"/>
  <c r="HIS34" i="221"/>
  <c r="HIT34" i="221"/>
  <c r="HIU34" i="221"/>
  <c r="HIV34" i="221"/>
  <c r="HIW34" i="221"/>
  <c r="HIX34" i="221"/>
  <c r="HIY34" i="221"/>
  <c r="HIZ34" i="221"/>
  <c r="HJA34" i="221"/>
  <c r="HJB34" i="221"/>
  <c r="HJC34" i="221"/>
  <c r="HJD34" i="221"/>
  <c r="HJE34" i="221"/>
  <c r="HJF34" i="221"/>
  <c r="HJG34" i="221"/>
  <c r="HJH34" i="221"/>
  <c r="HJI34" i="221"/>
  <c r="HJJ34" i="221"/>
  <c r="HJK34" i="221"/>
  <c r="HJL34" i="221"/>
  <c r="HJM34" i="221"/>
  <c r="HJN34" i="221"/>
  <c r="HJO34" i="221"/>
  <c r="HJP34" i="221"/>
  <c r="HJQ34" i="221"/>
  <c r="HJR34" i="221"/>
  <c r="HJS34" i="221"/>
  <c r="HJT34" i="221"/>
  <c r="HJU34" i="221"/>
  <c r="HJV34" i="221"/>
  <c r="HJW34" i="221"/>
  <c r="HJX34" i="221"/>
  <c r="HJY34" i="221"/>
  <c r="HJZ34" i="221"/>
  <c r="HKA34" i="221"/>
  <c r="HKB34" i="221"/>
  <c r="HKC34" i="221"/>
  <c r="HKD34" i="221"/>
  <c r="HKE34" i="221"/>
  <c r="HKF34" i="221"/>
  <c r="HKG34" i="221"/>
  <c r="HKH34" i="221"/>
  <c r="HKI34" i="221"/>
  <c r="HKJ34" i="221"/>
  <c r="HKK34" i="221"/>
  <c r="HKL34" i="221"/>
  <c r="HKM34" i="221"/>
  <c r="HKN34" i="221"/>
  <c r="HKO34" i="221"/>
  <c r="HKP34" i="221"/>
  <c r="HKQ34" i="221"/>
  <c r="HKR34" i="221"/>
  <c r="HKS34" i="221"/>
  <c r="HKT34" i="221"/>
  <c r="HKU34" i="221"/>
  <c r="HKV34" i="221"/>
  <c r="HKW34" i="221"/>
  <c r="HKX34" i="221"/>
  <c r="HKY34" i="221"/>
  <c r="HKZ34" i="221"/>
  <c r="HLA34" i="221"/>
  <c r="HLB34" i="221"/>
  <c r="HLC34" i="221"/>
  <c r="HLD34" i="221"/>
  <c r="HLE34" i="221"/>
  <c r="HLF34" i="221"/>
  <c r="HLG34" i="221"/>
  <c r="HLH34" i="221"/>
  <c r="HLI34" i="221"/>
  <c r="HLJ34" i="221"/>
  <c r="HLK34" i="221"/>
  <c r="HLL34" i="221"/>
  <c r="HLM34" i="221"/>
  <c r="HLN34" i="221"/>
  <c r="HLO34" i="221"/>
  <c r="HLP34" i="221"/>
  <c r="HLQ34" i="221"/>
  <c r="HLR34" i="221"/>
  <c r="HLS34" i="221"/>
  <c r="HLT34" i="221"/>
  <c r="HLU34" i="221"/>
  <c r="HLV34" i="221"/>
  <c r="HLW34" i="221"/>
  <c r="HLX34" i="221"/>
  <c r="HLY34" i="221"/>
  <c r="HLZ34" i="221"/>
  <c r="HMA34" i="221"/>
  <c r="HMB34" i="221"/>
  <c r="HMC34" i="221"/>
  <c r="HMD34" i="221"/>
  <c r="HME34" i="221"/>
  <c r="HMF34" i="221"/>
  <c r="HMG34" i="221"/>
  <c r="HMH34" i="221"/>
  <c r="HMI34" i="221"/>
  <c r="HMJ34" i="221"/>
  <c r="HMK34" i="221"/>
  <c r="HML34" i="221"/>
  <c r="HMM34" i="221"/>
  <c r="HMN34" i="221"/>
  <c r="HMO34" i="221"/>
  <c r="HMP34" i="221"/>
  <c r="HMQ34" i="221"/>
  <c r="HMR34" i="221"/>
  <c r="HMS34" i="221"/>
  <c r="HMT34" i="221"/>
  <c r="HMU34" i="221"/>
  <c r="HMV34" i="221"/>
  <c r="HMW34" i="221"/>
  <c r="HMX34" i="221"/>
  <c r="HMY34" i="221"/>
  <c r="HMZ34" i="221"/>
  <c r="HNA34" i="221"/>
  <c r="HNB34" i="221"/>
  <c r="HNC34" i="221"/>
  <c r="HND34" i="221"/>
  <c r="HNE34" i="221"/>
  <c r="HNF34" i="221"/>
  <c r="HNG34" i="221"/>
  <c r="HNH34" i="221"/>
  <c r="HNI34" i="221"/>
  <c r="HNJ34" i="221"/>
  <c r="HNK34" i="221"/>
  <c r="HNL34" i="221"/>
  <c r="HNM34" i="221"/>
  <c r="HNN34" i="221"/>
  <c r="HNO34" i="221"/>
  <c r="HNP34" i="221"/>
  <c r="HNQ34" i="221"/>
  <c r="HNR34" i="221"/>
  <c r="HNS34" i="221"/>
  <c r="HNT34" i="221"/>
  <c r="HNU34" i="221"/>
  <c r="HNV34" i="221"/>
  <c r="HNW34" i="221"/>
  <c r="HNX34" i="221"/>
  <c r="HNY34" i="221"/>
  <c r="HNZ34" i="221"/>
  <c r="HOA34" i="221"/>
  <c r="HOB34" i="221"/>
  <c r="HOC34" i="221"/>
  <c r="HOD34" i="221"/>
  <c r="HOE34" i="221"/>
  <c r="HOF34" i="221"/>
  <c r="HOG34" i="221"/>
  <c r="HOH34" i="221"/>
  <c r="HOI34" i="221"/>
  <c r="HOJ34" i="221"/>
  <c r="HOK34" i="221"/>
  <c r="HOL34" i="221"/>
  <c r="HOM34" i="221"/>
  <c r="HON34" i="221"/>
  <c r="HOO34" i="221"/>
  <c r="HOP34" i="221"/>
  <c r="HOQ34" i="221"/>
  <c r="HOR34" i="221"/>
  <c r="HOS34" i="221"/>
  <c r="HOT34" i="221"/>
  <c r="HOU34" i="221"/>
  <c r="HOV34" i="221"/>
  <c r="HOW34" i="221"/>
  <c r="HOX34" i="221"/>
  <c r="HOY34" i="221"/>
  <c r="HOZ34" i="221"/>
  <c r="HPA34" i="221"/>
  <c r="HPB34" i="221"/>
  <c r="HPC34" i="221"/>
  <c r="HPD34" i="221"/>
  <c r="HPE34" i="221"/>
  <c r="HPF34" i="221"/>
  <c r="HPG34" i="221"/>
  <c r="HPH34" i="221"/>
  <c r="HPI34" i="221"/>
  <c r="HPJ34" i="221"/>
  <c r="HPK34" i="221"/>
  <c r="HPL34" i="221"/>
  <c r="HPM34" i="221"/>
  <c r="HPN34" i="221"/>
  <c r="HPO34" i="221"/>
  <c r="HPP34" i="221"/>
  <c r="HPQ34" i="221"/>
  <c r="HPR34" i="221"/>
  <c r="HPS34" i="221"/>
  <c r="HPT34" i="221"/>
  <c r="HPU34" i="221"/>
  <c r="HPV34" i="221"/>
  <c r="HPW34" i="221"/>
  <c r="HPX34" i="221"/>
  <c r="HPY34" i="221"/>
  <c r="HPZ34" i="221"/>
  <c r="HQA34" i="221"/>
  <c r="HQB34" i="221"/>
  <c r="HQC34" i="221"/>
  <c r="HQD34" i="221"/>
  <c r="HQE34" i="221"/>
  <c r="HQF34" i="221"/>
  <c r="HQG34" i="221"/>
  <c r="HQH34" i="221"/>
  <c r="HQI34" i="221"/>
  <c r="HQJ34" i="221"/>
  <c r="HQK34" i="221"/>
  <c r="HQL34" i="221"/>
  <c r="HQM34" i="221"/>
  <c r="HQN34" i="221"/>
  <c r="HQO34" i="221"/>
  <c r="HQP34" i="221"/>
  <c r="HQQ34" i="221"/>
  <c r="HQR34" i="221"/>
  <c r="HQS34" i="221"/>
  <c r="HQT34" i="221"/>
  <c r="HQU34" i="221"/>
  <c r="HQV34" i="221"/>
  <c r="HQW34" i="221"/>
  <c r="HQX34" i="221"/>
  <c r="HQY34" i="221"/>
  <c r="HQZ34" i="221"/>
  <c r="HRA34" i="221"/>
  <c r="HRB34" i="221"/>
  <c r="HRC34" i="221"/>
  <c r="HRD34" i="221"/>
  <c r="HRE34" i="221"/>
  <c r="HRF34" i="221"/>
  <c r="HRG34" i="221"/>
  <c r="HRH34" i="221"/>
  <c r="HRI34" i="221"/>
  <c r="HRJ34" i="221"/>
  <c r="HRK34" i="221"/>
  <c r="HRL34" i="221"/>
  <c r="HRM34" i="221"/>
  <c r="HRN34" i="221"/>
  <c r="HRO34" i="221"/>
  <c r="HRP34" i="221"/>
  <c r="HRQ34" i="221"/>
  <c r="HRR34" i="221"/>
  <c r="HRS34" i="221"/>
  <c r="HRT34" i="221"/>
  <c r="HRU34" i="221"/>
  <c r="HRV34" i="221"/>
  <c r="HRW34" i="221"/>
  <c r="HRX34" i="221"/>
  <c r="HRY34" i="221"/>
  <c r="HRZ34" i="221"/>
  <c r="HSA34" i="221"/>
  <c r="HSB34" i="221"/>
  <c r="HSC34" i="221"/>
  <c r="HSD34" i="221"/>
  <c r="HSE34" i="221"/>
  <c r="HSF34" i="221"/>
  <c r="HSG34" i="221"/>
  <c r="HSH34" i="221"/>
  <c r="HSI34" i="221"/>
  <c r="HSJ34" i="221"/>
  <c r="HSK34" i="221"/>
  <c r="HSL34" i="221"/>
  <c r="HSM34" i="221"/>
  <c r="HSN34" i="221"/>
  <c r="HSO34" i="221"/>
  <c r="HSP34" i="221"/>
  <c r="HSQ34" i="221"/>
  <c r="HSR34" i="221"/>
  <c r="HSS34" i="221"/>
  <c r="HST34" i="221"/>
  <c r="HSU34" i="221"/>
  <c r="HSV34" i="221"/>
  <c r="HSW34" i="221"/>
  <c r="HSX34" i="221"/>
  <c r="HSY34" i="221"/>
  <c r="HSZ34" i="221"/>
  <c r="HTA34" i="221"/>
  <c r="HTB34" i="221"/>
  <c r="HTC34" i="221"/>
  <c r="HTD34" i="221"/>
  <c r="HTE34" i="221"/>
  <c r="HTF34" i="221"/>
  <c r="HTG34" i="221"/>
  <c r="HTH34" i="221"/>
  <c r="HTI34" i="221"/>
  <c r="HTJ34" i="221"/>
  <c r="HTK34" i="221"/>
  <c r="HTL34" i="221"/>
  <c r="HTM34" i="221"/>
  <c r="HTN34" i="221"/>
  <c r="HTO34" i="221"/>
  <c r="HTP34" i="221"/>
  <c r="HTQ34" i="221"/>
  <c r="HTR34" i="221"/>
  <c r="HTS34" i="221"/>
  <c r="HTT34" i="221"/>
  <c r="HTU34" i="221"/>
  <c r="HTV34" i="221"/>
  <c r="HTW34" i="221"/>
  <c r="HTX34" i="221"/>
  <c r="HTY34" i="221"/>
  <c r="HTZ34" i="221"/>
  <c r="HUA34" i="221"/>
  <c r="HUB34" i="221"/>
  <c r="HUC34" i="221"/>
  <c r="HUD34" i="221"/>
  <c r="HUE34" i="221"/>
  <c r="HUF34" i="221"/>
  <c r="HUG34" i="221"/>
  <c r="HUH34" i="221"/>
  <c r="HUI34" i="221"/>
  <c r="HUJ34" i="221"/>
  <c r="HUK34" i="221"/>
  <c r="HUL34" i="221"/>
  <c r="HUM34" i="221"/>
  <c r="HUN34" i="221"/>
  <c r="HUO34" i="221"/>
  <c r="HUP34" i="221"/>
  <c r="HUQ34" i="221"/>
  <c r="HUR34" i="221"/>
  <c r="HUS34" i="221"/>
  <c r="HUT34" i="221"/>
  <c r="HUU34" i="221"/>
  <c r="HUV34" i="221"/>
  <c r="HUW34" i="221"/>
  <c r="HUX34" i="221"/>
  <c r="HUY34" i="221"/>
  <c r="HUZ34" i="221"/>
  <c r="HVA34" i="221"/>
  <c r="HVB34" i="221"/>
  <c r="HVC34" i="221"/>
  <c r="HVD34" i="221"/>
  <c r="HVE34" i="221"/>
  <c r="HVF34" i="221"/>
  <c r="HVG34" i="221"/>
  <c r="HVH34" i="221"/>
  <c r="HVI34" i="221"/>
  <c r="HVJ34" i="221"/>
  <c r="HVK34" i="221"/>
  <c r="HVL34" i="221"/>
  <c r="HVM34" i="221"/>
  <c r="HVN34" i="221"/>
  <c r="HVO34" i="221"/>
  <c r="HVP34" i="221"/>
  <c r="HVQ34" i="221"/>
  <c r="HVR34" i="221"/>
  <c r="HVS34" i="221"/>
  <c r="HVT34" i="221"/>
  <c r="HVU34" i="221"/>
  <c r="HVV34" i="221"/>
  <c r="HVW34" i="221"/>
  <c r="HVX34" i="221"/>
  <c r="HVY34" i="221"/>
  <c r="HVZ34" i="221"/>
  <c r="HWA34" i="221"/>
  <c r="HWB34" i="221"/>
  <c r="HWC34" i="221"/>
  <c r="HWD34" i="221"/>
  <c r="HWE34" i="221"/>
  <c r="HWF34" i="221"/>
  <c r="HWG34" i="221"/>
  <c r="HWH34" i="221"/>
  <c r="HWI34" i="221"/>
  <c r="HWJ34" i="221"/>
  <c r="HWK34" i="221"/>
  <c r="HWL34" i="221"/>
  <c r="HWM34" i="221"/>
  <c r="HWN34" i="221"/>
  <c r="HWO34" i="221"/>
  <c r="HWP34" i="221"/>
  <c r="HWQ34" i="221"/>
  <c r="HWR34" i="221"/>
  <c r="HWS34" i="221"/>
  <c r="HWT34" i="221"/>
  <c r="HWU34" i="221"/>
  <c r="HWV34" i="221"/>
  <c r="HWW34" i="221"/>
  <c r="HWX34" i="221"/>
  <c r="HWY34" i="221"/>
  <c r="HWZ34" i="221"/>
  <c r="HXA34" i="221"/>
  <c r="HXB34" i="221"/>
  <c r="HXC34" i="221"/>
  <c r="HXD34" i="221"/>
  <c r="HXE34" i="221"/>
  <c r="HXF34" i="221"/>
  <c r="HXG34" i="221"/>
  <c r="HXH34" i="221"/>
  <c r="HXI34" i="221"/>
  <c r="HXJ34" i="221"/>
  <c r="HXK34" i="221"/>
  <c r="HXL34" i="221"/>
  <c r="HXM34" i="221"/>
  <c r="HXN34" i="221"/>
  <c r="HXO34" i="221"/>
  <c r="HXP34" i="221"/>
  <c r="HXQ34" i="221"/>
  <c r="HXR34" i="221"/>
  <c r="HXS34" i="221"/>
  <c r="HXT34" i="221"/>
  <c r="HXU34" i="221"/>
  <c r="HXV34" i="221"/>
  <c r="HXW34" i="221"/>
  <c r="HXX34" i="221"/>
  <c r="HXY34" i="221"/>
  <c r="HXZ34" i="221"/>
  <c r="HYA34" i="221"/>
  <c r="HYB34" i="221"/>
  <c r="HYC34" i="221"/>
  <c r="HYD34" i="221"/>
  <c r="HYE34" i="221"/>
  <c r="HYF34" i="221"/>
  <c r="HYG34" i="221"/>
  <c r="HYH34" i="221"/>
  <c r="HYI34" i="221"/>
  <c r="HYJ34" i="221"/>
  <c r="HYK34" i="221"/>
  <c r="HYL34" i="221"/>
  <c r="HYM34" i="221"/>
  <c r="HYN34" i="221"/>
  <c r="HYO34" i="221"/>
  <c r="HYP34" i="221"/>
  <c r="HYQ34" i="221"/>
  <c r="HYR34" i="221"/>
  <c r="HYS34" i="221"/>
  <c r="HYT34" i="221"/>
  <c r="HYU34" i="221"/>
  <c r="HYV34" i="221"/>
  <c r="HYW34" i="221"/>
  <c r="HYX34" i="221"/>
  <c r="HYY34" i="221"/>
  <c r="HYZ34" i="221"/>
  <c r="HZA34" i="221"/>
  <c r="HZB34" i="221"/>
  <c r="HZC34" i="221"/>
  <c r="HZD34" i="221"/>
  <c r="HZE34" i="221"/>
  <c r="HZF34" i="221"/>
  <c r="HZG34" i="221"/>
  <c r="HZH34" i="221"/>
  <c r="HZI34" i="221"/>
  <c r="HZJ34" i="221"/>
  <c r="HZK34" i="221"/>
  <c r="HZL34" i="221"/>
  <c r="HZM34" i="221"/>
  <c r="HZN34" i="221"/>
  <c r="HZO34" i="221"/>
  <c r="HZP34" i="221"/>
  <c r="HZQ34" i="221"/>
  <c r="HZR34" i="221"/>
  <c r="HZS34" i="221"/>
  <c r="HZT34" i="221"/>
  <c r="HZU34" i="221"/>
  <c r="HZV34" i="221"/>
  <c r="HZW34" i="221"/>
  <c r="HZX34" i="221"/>
  <c r="HZY34" i="221"/>
  <c r="HZZ34" i="221"/>
  <c r="IAA34" i="221"/>
  <c r="IAB34" i="221"/>
  <c r="IAC34" i="221"/>
  <c r="IAD34" i="221"/>
  <c r="IAE34" i="221"/>
  <c r="IAF34" i="221"/>
  <c r="IAG34" i="221"/>
  <c r="IAH34" i="221"/>
  <c r="IAI34" i="221"/>
  <c r="IAJ34" i="221"/>
  <c r="IAK34" i="221"/>
  <c r="IAL34" i="221"/>
  <c r="IAM34" i="221"/>
  <c r="IAN34" i="221"/>
  <c r="IAO34" i="221"/>
  <c r="IAP34" i="221"/>
  <c r="IAQ34" i="221"/>
  <c r="IAR34" i="221"/>
  <c r="IAS34" i="221"/>
  <c r="IAT34" i="221"/>
  <c r="IAU34" i="221"/>
  <c r="IAV34" i="221"/>
  <c r="IAW34" i="221"/>
  <c r="IAX34" i="221"/>
  <c r="IAY34" i="221"/>
  <c r="IAZ34" i="221"/>
  <c r="IBA34" i="221"/>
  <c r="IBB34" i="221"/>
  <c r="IBC34" i="221"/>
  <c r="IBD34" i="221"/>
  <c r="IBE34" i="221"/>
  <c r="IBF34" i="221"/>
  <c r="IBG34" i="221"/>
  <c r="IBH34" i="221"/>
  <c r="IBI34" i="221"/>
  <c r="IBJ34" i="221"/>
  <c r="IBK34" i="221"/>
  <c r="IBL34" i="221"/>
  <c r="IBM34" i="221"/>
  <c r="IBN34" i="221"/>
  <c r="IBO34" i="221"/>
  <c r="IBP34" i="221"/>
  <c r="IBQ34" i="221"/>
  <c r="IBR34" i="221"/>
  <c r="IBS34" i="221"/>
  <c r="IBT34" i="221"/>
  <c r="IBU34" i="221"/>
  <c r="IBV34" i="221"/>
  <c r="IBW34" i="221"/>
  <c r="IBX34" i="221"/>
  <c r="IBY34" i="221"/>
  <c r="IBZ34" i="221"/>
  <c r="ICA34" i="221"/>
  <c r="ICB34" i="221"/>
  <c r="ICC34" i="221"/>
  <c r="ICD34" i="221"/>
  <c r="ICE34" i="221"/>
  <c r="ICF34" i="221"/>
  <c r="ICG34" i="221"/>
  <c r="ICH34" i="221"/>
  <c r="ICI34" i="221"/>
  <c r="ICJ34" i="221"/>
  <c r="ICK34" i="221"/>
  <c r="ICL34" i="221"/>
  <c r="ICM34" i="221"/>
  <c r="ICN34" i="221"/>
  <c r="ICO34" i="221"/>
  <c r="ICP34" i="221"/>
  <c r="ICQ34" i="221"/>
  <c r="ICR34" i="221"/>
  <c r="ICS34" i="221"/>
  <c r="ICT34" i="221"/>
  <c r="ICU34" i="221"/>
  <c r="ICV34" i="221"/>
  <c r="ICW34" i="221"/>
  <c r="ICX34" i="221"/>
  <c r="ICY34" i="221"/>
  <c r="ICZ34" i="221"/>
  <c r="IDA34" i="221"/>
  <c r="IDB34" i="221"/>
  <c r="IDC34" i="221"/>
  <c r="IDD34" i="221"/>
  <c r="IDE34" i="221"/>
  <c r="IDF34" i="221"/>
  <c r="IDG34" i="221"/>
  <c r="IDH34" i="221"/>
  <c r="IDI34" i="221"/>
  <c r="IDJ34" i="221"/>
  <c r="IDK34" i="221"/>
  <c r="IDL34" i="221"/>
  <c r="IDM34" i="221"/>
  <c r="IDN34" i="221"/>
  <c r="IDO34" i="221"/>
  <c r="IDP34" i="221"/>
  <c r="IDQ34" i="221"/>
  <c r="IDR34" i="221"/>
  <c r="IDS34" i="221"/>
  <c r="IDT34" i="221"/>
  <c r="IDU34" i="221"/>
  <c r="IDV34" i="221"/>
  <c r="IDW34" i="221"/>
  <c r="IDX34" i="221"/>
  <c r="IDY34" i="221"/>
  <c r="IDZ34" i="221"/>
  <c r="IEA34" i="221"/>
  <c r="IEB34" i="221"/>
  <c r="IEC34" i="221"/>
  <c r="IED34" i="221"/>
  <c r="IEE34" i="221"/>
  <c r="IEF34" i="221"/>
  <c r="IEG34" i="221"/>
  <c r="IEH34" i="221"/>
  <c r="IEI34" i="221"/>
  <c r="IEJ34" i="221"/>
  <c r="IEK34" i="221"/>
  <c r="IEL34" i="221"/>
  <c r="IEM34" i="221"/>
  <c r="IEN34" i="221"/>
  <c r="IEO34" i="221"/>
  <c r="IEP34" i="221"/>
  <c r="IEQ34" i="221"/>
  <c r="IER34" i="221"/>
  <c r="IES34" i="221"/>
  <c r="IET34" i="221"/>
  <c r="IEU34" i="221"/>
  <c r="IEV34" i="221"/>
  <c r="IEW34" i="221"/>
  <c r="IEX34" i="221"/>
  <c r="IEY34" i="221"/>
  <c r="IEZ34" i="221"/>
  <c r="IFA34" i="221"/>
  <c r="IFB34" i="221"/>
  <c r="IFC34" i="221"/>
  <c r="IFD34" i="221"/>
  <c r="IFE34" i="221"/>
  <c r="IFF34" i="221"/>
  <c r="IFG34" i="221"/>
  <c r="IFH34" i="221"/>
  <c r="IFI34" i="221"/>
  <c r="IFJ34" i="221"/>
  <c r="IFK34" i="221"/>
  <c r="IFL34" i="221"/>
  <c r="IFM34" i="221"/>
  <c r="IFN34" i="221"/>
  <c r="IFO34" i="221"/>
  <c r="IFP34" i="221"/>
  <c r="IFQ34" i="221"/>
  <c r="IFR34" i="221"/>
  <c r="IFS34" i="221"/>
  <c r="IFT34" i="221"/>
  <c r="IFU34" i="221"/>
  <c r="IFV34" i="221"/>
  <c r="IFW34" i="221"/>
  <c r="IFX34" i="221"/>
  <c r="IFY34" i="221"/>
  <c r="IFZ34" i="221"/>
  <c r="IGA34" i="221"/>
  <c r="IGB34" i="221"/>
  <c r="IGC34" i="221"/>
  <c r="IGD34" i="221"/>
  <c r="IGE34" i="221"/>
  <c r="IGF34" i="221"/>
  <c r="IGG34" i="221"/>
  <c r="IGH34" i="221"/>
  <c r="IGI34" i="221"/>
  <c r="IGJ34" i="221"/>
  <c r="IGK34" i="221"/>
  <c r="IGL34" i="221"/>
  <c r="IGM34" i="221"/>
  <c r="IGN34" i="221"/>
  <c r="IGO34" i="221"/>
  <c r="IGP34" i="221"/>
  <c r="IGQ34" i="221"/>
  <c r="IGR34" i="221"/>
  <c r="IGS34" i="221"/>
  <c r="IGT34" i="221"/>
  <c r="IGU34" i="221"/>
  <c r="IGV34" i="221"/>
  <c r="IGW34" i="221"/>
  <c r="IGX34" i="221"/>
  <c r="IGY34" i="221"/>
  <c r="IGZ34" i="221"/>
  <c r="IHA34" i="221"/>
  <c r="IHB34" i="221"/>
  <c r="IHC34" i="221"/>
  <c r="IHD34" i="221"/>
  <c r="IHE34" i="221"/>
  <c r="IHF34" i="221"/>
  <c r="IHG34" i="221"/>
  <c r="IHH34" i="221"/>
  <c r="IHI34" i="221"/>
  <c r="IHJ34" i="221"/>
  <c r="IHK34" i="221"/>
  <c r="IHL34" i="221"/>
  <c r="IHM34" i="221"/>
  <c r="IHN34" i="221"/>
  <c r="IHO34" i="221"/>
  <c r="IHP34" i="221"/>
  <c r="IHQ34" i="221"/>
  <c r="IHR34" i="221"/>
  <c r="IHS34" i="221"/>
  <c r="IHT34" i="221"/>
  <c r="IHU34" i="221"/>
  <c r="IHV34" i="221"/>
  <c r="IHW34" i="221"/>
  <c r="IHX34" i="221"/>
  <c r="IHY34" i="221"/>
  <c r="IHZ34" i="221"/>
  <c r="IIA34" i="221"/>
  <c r="IIB34" i="221"/>
  <c r="IIC34" i="221"/>
  <c r="IID34" i="221"/>
  <c r="IIE34" i="221"/>
  <c r="IIF34" i="221"/>
  <c r="IIG34" i="221"/>
  <c r="IIH34" i="221"/>
  <c r="III34" i="221"/>
  <c r="IIJ34" i="221"/>
  <c r="IIK34" i="221"/>
  <c r="IIL34" i="221"/>
  <c r="IIM34" i="221"/>
  <c r="IIN34" i="221"/>
  <c r="IIO34" i="221"/>
  <c r="IIP34" i="221"/>
  <c r="IIQ34" i="221"/>
  <c r="IIR34" i="221"/>
  <c r="IIS34" i="221"/>
  <c r="IIT34" i="221"/>
  <c r="IIU34" i="221"/>
  <c r="IIV34" i="221"/>
  <c r="IIW34" i="221"/>
  <c r="IIX34" i="221"/>
  <c r="IIY34" i="221"/>
  <c r="IIZ34" i="221"/>
  <c r="IJA34" i="221"/>
  <c r="IJB34" i="221"/>
  <c r="IJC34" i="221"/>
  <c r="IJD34" i="221"/>
  <c r="IJE34" i="221"/>
  <c r="IJF34" i="221"/>
  <c r="IJG34" i="221"/>
  <c r="IJH34" i="221"/>
  <c r="IJI34" i="221"/>
  <c r="IJJ34" i="221"/>
  <c r="IJK34" i="221"/>
  <c r="IJL34" i="221"/>
  <c r="IJM34" i="221"/>
  <c r="IJN34" i="221"/>
  <c r="IJO34" i="221"/>
  <c r="IJP34" i="221"/>
  <c r="IJQ34" i="221"/>
  <c r="IJR34" i="221"/>
  <c r="IJS34" i="221"/>
  <c r="IJT34" i="221"/>
  <c r="IJU34" i="221"/>
  <c r="IJV34" i="221"/>
  <c r="IJW34" i="221"/>
  <c r="IJX34" i="221"/>
  <c r="IJY34" i="221"/>
  <c r="IJZ34" i="221"/>
  <c r="IKA34" i="221"/>
  <c r="IKB34" i="221"/>
  <c r="IKC34" i="221"/>
  <c r="IKD34" i="221"/>
  <c r="IKE34" i="221"/>
  <c r="IKF34" i="221"/>
  <c r="IKG34" i="221"/>
  <c r="IKH34" i="221"/>
  <c r="IKI34" i="221"/>
  <c r="IKJ34" i="221"/>
  <c r="IKK34" i="221"/>
  <c r="IKL34" i="221"/>
  <c r="IKM34" i="221"/>
  <c r="IKN34" i="221"/>
  <c r="IKO34" i="221"/>
  <c r="IKP34" i="221"/>
  <c r="IKQ34" i="221"/>
  <c r="IKR34" i="221"/>
  <c r="IKS34" i="221"/>
  <c r="IKT34" i="221"/>
  <c r="IKU34" i="221"/>
  <c r="IKV34" i="221"/>
  <c r="IKW34" i="221"/>
  <c r="IKX34" i="221"/>
  <c r="IKY34" i="221"/>
  <c r="IKZ34" i="221"/>
  <c r="ILA34" i="221"/>
  <c r="ILB34" i="221"/>
  <c r="ILC34" i="221"/>
  <c r="ILD34" i="221"/>
  <c r="ILE34" i="221"/>
  <c r="ILF34" i="221"/>
  <c r="ILG34" i="221"/>
  <c r="ILH34" i="221"/>
  <c r="ILI34" i="221"/>
  <c r="ILJ34" i="221"/>
  <c r="ILK34" i="221"/>
  <c r="ILL34" i="221"/>
  <c r="ILM34" i="221"/>
  <c r="ILN34" i="221"/>
  <c r="ILO34" i="221"/>
  <c r="ILP34" i="221"/>
  <c r="ILQ34" i="221"/>
  <c r="ILR34" i="221"/>
  <c r="ILS34" i="221"/>
  <c r="ILT34" i="221"/>
  <c r="ILU34" i="221"/>
  <c r="ILV34" i="221"/>
  <c r="ILW34" i="221"/>
  <c r="ILX34" i="221"/>
  <c r="ILY34" i="221"/>
  <c r="ILZ34" i="221"/>
  <c r="IMA34" i="221"/>
  <c r="IMB34" i="221"/>
  <c r="IMC34" i="221"/>
  <c r="IMD34" i="221"/>
  <c r="IME34" i="221"/>
  <c r="IMF34" i="221"/>
  <c r="IMG34" i="221"/>
  <c r="IMH34" i="221"/>
  <c r="IMI34" i="221"/>
  <c r="IMJ34" i="221"/>
  <c r="IMK34" i="221"/>
  <c r="IML34" i="221"/>
  <c r="IMM34" i="221"/>
  <c r="IMN34" i="221"/>
  <c r="IMO34" i="221"/>
  <c r="IMP34" i="221"/>
  <c r="IMQ34" i="221"/>
  <c r="IMR34" i="221"/>
  <c r="IMS34" i="221"/>
  <c r="IMT34" i="221"/>
  <c r="IMU34" i="221"/>
  <c r="IMV34" i="221"/>
  <c r="IMW34" i="221"/>
  <c r="IMX34" i="221"/>
  <c r="IMY34" i="221"/>
  <c r="IMZ34" i="221"/>
  <c r="INA34" i="221"/>
  <c r="INB34" i="221"/>
  <c r="INC34" i="221"/>
  <c r="IND34" i="221"/>
  <c r="INE34" i="221"/>
  <c r="INF34" i="221"/>
  <c r="ING34" i="221"/>
  <c r="INH34" i="221"/>
  <c r="INI34" i="221"/>
  <c r="INJ34" i="221"/>
  <c r="INK34" i="221"/>
  <c r="INL34" i="221"/>
  <c r="INM34" i="221"/>
  <c r="INN34" i="221"/>
  <c r="INO34" i="221"/>
  <c r="INP34" i="221"/>
  <c r="INQ34" i="221"/>
  <c r="INR34" i="221"/>
  <c r="INS34" i="221"/>
  <c r="INT34" i="221"/>
  <c r="INU34" i="221"/>
  <c r="INV34" i="221"/>
  <c r="INW34" i="221"/>
  <c r="INX34" i="221"/>
  <c r="INY34" i="221"/>
  <c r="INZ34" i="221"/>
  <c r="IOA34" i="221"/>
  <c r="IOB34" i="221"/>
  <c r="IOC34" i="221"/>
  <c r="IOD34" i="221"/>
  <c r="IOE34" i="221"/>
  <c r="IOF34" i="221"/>
  <c r="IOG34" i="221"/>
  <c r="IOH34" i="221"/>
  <c r="IOI34" i="221"/>
  <c r="IOJ34" i="221"/>
  <c r="IOK34" i="221"/>
  <c r="IOL34" i="221"/>
  <c r="IOM34" i="221"/>
  <c r="ION34" i="221"/>
  <c r="IOO34" i="221"/>
  <c r="IOP34" i="221"/>
  <c r="IOQ34" i="221"/>
  <c r="IOR34" i="221"/>
  <c r="IOS34" i="221"/>
  <c r="IOT34" i="221"/>
  <c r="IOU34" i="221"/>
  <c r="IOV34" i="221"/>
  <c r="IOW34" i="221"/>
  <c r="IOX34" i="221"/>
  <c r="IOY34" i="221"/>
  <c r="IOZ34" i="221"/>
  <c r="IPA34" i="221"/>
  <c r="IPB34" i="221"/>
  <c r="IPC34" i="221"/>
  <c r="IPD34" i="221"/>
  <c r="IPE34" i="221"/>
  <c r="IPF34" i="221"/>
  <c r="IPG34" i="221"/>
  <c r="IPH34" i="221"/>
  <c r="IPI34" i="221"/>
  <c r="IPJ34" i="221"/>
  <c r="IPK34" i="221"/>
  <c r="IPL34" i="221"/>
  <c r="IPM34" i="221"/>
  <c r="IPN34" i="221"/>
  <c r="IPO34" i="221"/>
  <c r="IPP34" i="221"/>
  <c r="IPQ34" i="221"/>
  <c r="IPR34" i="221"/>
  <c r="IPS34" i="221"/>
  <c r="IPT34" i="221"/>
  <c r="IPU34" i="221"/>
  <c r="IPV34" i="221"/>
  <c r="IPW34" i="221"/>
  <c r="IPX34" i="221"/>
  <c r="IPY34" i="221"/>
  <c r="IPZ34" i="221"/>
  <c r="IQA34" i="221"/>
  <c r="IQB34" i="221"/>
  <c r="IQC34" i="221"/>
  <c r="IQD34" i="221"/>
  <c r="IQE34" i="221"/>
  <c r="IQF34" i="221"/>
  <c r="IQG34" i="221"/>
  <c r="IQH34" i="221"/>
  <c r="IQI34" i="221"/>
  <c r="IQJ34" i="221"/>
  <c r="IQK34" i="221"/>
  <c r="IQL34" i="221"/>
  <c r="IQM34" i="221"/>
  <c r="IQN34" i="221"/>
  <c r="IQO34" i="221"/>
  <c r="IQP34" i="221"/>
  <c r="IQQ34" i="221"/>
  <c r="IQR34" i="221"/>
  <c r="IQS34" i="221"/>
  <c r="IQT34" i="221"/>
  <c r="IQU34" i="221"/>
  <c r="IQV34" i="221"/>
  <c r="IQW34" i="221"/>
  <c r="IQX34" i="221"/>
  <c r="IQY34" i="221"/>
  <c r="IQZ34" i="221"/>
  <c r="IRA34" i="221"/>
  <c r="IRB34" i="221"/>
  <c r="IRC34" i="221"/>
  <c r="IRD34" i="221"/>
  <c r="IRE34" i="221"/>
  <c r="IRF34" i="221"/>
  <c r="IRG34" i="221"/>
  <c r="IRH34" i="221"/>
  <c r="IRI34" i="221"/>
  <c r="IRJ34" i="221"/>
  <c r="IRK34" i="221"/>
  <c r="IRL34" i="221"/>
  <c r="IRM34" i="221"/>
  <c r="IRN34" i="221"/>
  <c r="IRO34" i="221"/>
  <c r="IRP34" i="221"/>
  <c r="IRQ34" i="221"/>
  <c r="IRR34" i="221"/>
  <c r="IRS34" i="221"/>
  <c r="IRT34" i="221"/>
  <c r="IRU34" i="221"/>
  <c r="IRV34" i="221"/>
  <c r="IRW34" i="221"/>
  <c r="IRX34" i="221"/>
  <c r="IRY34" i="221"/>
  <c r="IRZ34" i="221"/>
  <c r="ISA34" i="221"/>
  <c r="ISB34" i="221"/>
  <c r="ISC34" i="221"/>
  <c r="ISD34" i="221"/>
  <c r="ISE34" i="221"/>
  <c r="ISF34" i="221"/>
  <c r="ISG34" i="221"/>
  <c r="ISH34" i="221"/>
  <c r="ISI34" i="221"/>
  <c r="ISJ34" i="221"/>
  <c r="ISK34" i="221"/>
  <c r="ISL34" i="221"/>
  <c r="ISM34" i="221"/>
  <c r="ISN34" i="221"/>
  <c r="ISO34" i="221"/>
  <c r="ISP34" i="221"/>
  <c r="ISQ34" i="221"/>
  <c r="ISR34" i="221"/>
  <c r="ISS34" i="221"/>
  <c r="IST34" i="221"/>
  <c r="ISU34" i="221"/>
  <c r="ISV34" i="221"/>
  <c r="ISW34" i="221"/>
  <c r="ISX34" i="221"/>
  <c r="ISY34" i="221"/>
  <c r="ISZ34" i="221"/>
  <c r="ITA34" i="221"/>
  <c r="ITB34" i="221"/>
  <c r="ITC34" i="221"/>
  <c r="ITD34" i="221"/>
  <c r="ITE34" i="221"/>
  <c r="ITF34" i="221"/>
  <c r="ITG34" i="221"/>
  <c r="ITH34" i="221"/>
  <c r="ITI34" i="221"/>
  <c r="ITJ34" i="221"/>
  <c r="ITK34" i="221"/>
  <c r="ITL34" i="221"/>
  <c r="ITM34" i="221"/>
  <c r="ITN34" i="221"/>
  <c r="ITO34" i="221"/>
  <c r="ITP34" i="221"/>
  <c r="ITQ34" i="221"/>
  <c r="ITR34" i="221"/>
  <c r="ITS34" i="221"/>
  <c r="ITT34" i="221"/>
  <c r="ITU34" i="221"/>
  <c r="ITV34" i="221"/>
  <c r="ITW34" i="221"/>
  <c r="ITX34" i="221"/>
  <c r="ITY34" i="221"/>
  <c r="ITZ34" i="221"/>
  <c r="IUA34" i="221"/>
  <c r="IUB34" i="221"/>
  <c r="IUC34" i="221"/>
  <c r="IUD34" i="221"/>
  <c r="IUE34" i="221"/>
  <c r="IUF34" i="221"/>
  <c r="IUG34" i="221"/>
  <c r="IUH34" i="221"/>
  <c r="IUI34" i="221"/>
  <c r="IUJ34" i="221"/>
  <c r="IUK34" i="221"/>
  <c r="IUL34" i="221"/>
  <c r="IUM34" i="221"/>
  <c r="IUN34" i="221"/>
  <c r="IUO34" i="221"/>
  <c r="IUP34" i="221"/>
  <c r="IUQ34" i="221"/>
  <c r="IUR34" i="221"/>
  <c r="IUS34" i="221"/>
  <c r="IUT34" i="221"/>
  <c r="IUU34" i="221"/>
  <c r="IUV34" i="221"/>
  <c r="IUW34" i="221"/>
  <c r="IUX34" i="221"/>
  <c r="IUY34" i="221"/>
  <c r="IUZ34" i="221"/>
  <c r="IVA34" i="221"/>
  <c r="IVB34" i="221"/>
  <c r="IVC34" i="221"/>
  <c r="IVD34" i="221"/>
  <c r="IVE34" i="221"/>
  <c r="IVF34" i="221"/>
  <c r="IVG34" i="221"/>
  <c r="IVH34" i="221"/>
  <c r="IVI34" i="221"/>
  <c r="IVJ34" i="221"/>
  <c r="IVK34" i="221"/>
  <c r="IVL34" i="221"/>
  <c r="IVM34" i="221"/>
  <c r="IVN34" i="221"/>
  <c r="IVO34" i="221"/>
  <c r="IVP34" i="221"/>
  <c r="IVQ34" i="221"/>
  <c r="IVR34" i="221"/>
  <c r="IVS34" i="221"/>
  <c r="IVT34" i="221"/>
  <c r="IVU34" i="221"/>
  <c r="IVV34" i="221"/>
  <c r="IVW34" i="221"/>
  <c r="IVX34" i="221"/>
  <c r="IVY34" i="221"/>
  <c r="IVZ34" i="221"/>
  <c r="IWA34" i="221"/>
  <c r="IWB34" i="221"/>
  <c r="IWC34" i="221"/>
  <c r="IWD34" i="221"/>
  <c r="IWE34" i="221"/>
  <c r="IWF34" i="221"/>
  <c r="IWG34" i="221"/>
  <c r="IWH34" i="221"/>
  <c r="IWI34" i="221"/>
  <c r="IWJ34" i="221"/>
  <c r="IWK34" i="221"/>
  <c r="IWL34" i="221"/>
  <c r="IWM34" i="221"/>
  <c r="IWN34" i="221"/>
  <c r="IWO34" i="221"/>
  <c r="IWP34" i="221"/>
  <c r="IWQ34" i="221"/>
  <c r="IWR34" i="221"/>
  <c r="IWS34" i="221"/>
  <c r="IWT34" i="221"/>
  <c r="IWU34" i="221"/>
  <c r="IWV34" i="221"/>
  <c r="IWW34" i="221"/>
  <c r="IWX34" i="221"/>
  <c r="IWY34" i="221"/>
  <c r="IWZ34" i="221"/>
  <c r="IXA34" i="221"/>
  <c r="IXB34" i="221"/>
  <c r="IXC34" i="221"/>
  <c r="IXD34" i="221"/>
  <c r="IXE34" i="221"/>
  <c r="IXF34" i="221"/>
  <c r="IXG34" i="221"/>
  <c r="IXH34" i="221"/>
  <c r="IXI34" i="221"/>
  <c r="IXJ34" i="221"/>
  <c r="IXK34" i="221"/>
  <c r="IXL34" i="221"/>
  <c r="IXM34" i="221"/>
  <c r="IXN34" i="221"/>
  <c r="IXO34" i="221"/>
  <c r="IXP34" i="221"/>
  <c r="IXQ34" i="221"/>
  <c r="IXR34" i="221"/>
  <c r="IXS34" i="221"/>
  <c r="IXT34" i="221"/>
  <c r="IXU34" i="221"/>
  <c r="IXV34" i="221"/>
  <c r="IXW34" i="221"/>
  <c r="IXX34" i="221"/>
  <c r="IXY34" i="221"/>
  <c r="IXZ34" i="221"/>
  <c r="IYA34" i="221"/>
  <c r="IYB34" i="221"/>
  <c r="IYC34" i="221"/>
  <c r="IYD34" i="221"/>
  <c r="IYE34" i="221"/>
  <c r="IYF34" i="221"/>
  <c r="IYG34" i="221"/>
  <c r="IYH34" i="221"/>
  <c r="IYI34" i="221"/>
  <c r="IYJ34" i="221"/>
  <c r="IYK34" i="221"/>
  <c r="IYL34" i="221"/>
  <c r="IYM34" i="221"/>
  <c r="IYN34" i="221"/>
  <c r="IYO34" i="221"/>
  <c r="IYP34" i="221"/>
  <c r="IYQ34" i="221"/>
  <c r="IYR34" i="221"/>
  <c r="IYS34" i="221"/>
  <c r="IYT34" i="221"/>
  <c r="IYU34" i="221"/>
  <c r="IYV34" i="221"/>
  <c r="IYW34" i="221"/>
  <c r="IYX34" i="221"/>
  <c r="IYY34" i="221"/>
  <c r="IYZ34" i="221"/>
  <c r="IZA34" i="221"/>
  <c r="IZB34" i="221"/>
  <c r="IZC34" i="221"/>
  <c r="IZD34" i="221"/>
  <c r="IZE34" i="221"/>
  <c r="IZF34" i="221"/>
  <c r="IZG34" i="221"/>
  <c r="IZH34" i="221"/>
  <c r="IZI34" i="221"/>
  <c r="IZJ34" i="221"/>
  <c r="IZK34" i="221"/>
  <c r="IZL34" i="221"/>
  <c r="IZM34" i="221"/>
  <c r="IZN34" i="221"/>
  <c r="IZO34" i="221"/>
  <c r="IZP34" i="221"/>
  <c r="IZQ34" i="221"/>
  <c r="IZR34" i="221"/>
  <c r="IZS34" i="221"/>
  <c r="IZT34" i="221"/>
  <c r="IZU34" i="221"/>
  <c r="IZV34" i="221"/>
  <c r="IZW34" i="221"/>
  <c r="IZX34" i="221"/>
  <c r="IZY34" i="221"/>
  <c r="IZZ34" i="221"/>
  <c r="JAA34" i="221"/>
  <c r="JAB34" i="221"/>
  <c r="JAC34" i="221"/>
  <c r="JAD34" i="221"/>
  <c r="JAE34" i="221"/>
  <c r="JAF34" i="221"/>
  <c r="JAG34" i="221"/>
  <c r="JAH34" i="221"/>
  <c r="JAI34" i="221"/>
  <c r="JAJ34" i="221"/>
  <c r="JAK34" i="221"/>
  <c r="JAL34" i="221"/>
  <c r="JAM34" i="221"/>
  <c r="JAN34" i="221"/>
  <c r="JAO34" i="221"/>
  <c r="JAP34" i="221"/>
  <c r="JAQ34" i="221"/>
  <c r="JAR34" i="221"/>
  <c r="JAS34" i="221"/>
  <c r="JAT34" i="221"/>
  <c r="JAU34" i="221"/>
  <c r="JAV34" i="221"/>
  <c r="JAW34" i="221"/>
  <c r="JAX34" i="221"/>
  <c r="JAY34" i="221"/>
  <c r="JAZ34" i="221"/>
  <c r="JBA34" i="221"/>
  <c r="JBB34" i="221"/>
  <c r="JBC34" i="221"/>
  <c r="JBD34" i="221"/>
  <c r="JBE34" i="221"/>
  <c r="JBF34" i="221"/>
  <c r="JBG34" i="221"/>
  <c r="JBH34" i="221"/>
  <c r="JBI34" i="221"/>
  <c r="JBJ34" i="221"/>
  <c r="JBK34" i="221"/>
  <c r="JBL34" i="221"/>
  <c r="JBM34" i="221"/>
  <c r="JBN34" i="221"/>
  <c r="JBO34" i="221"/>
  <c r="JBP34" i="221"/>
  <c r="JBQ34" i="221"/>
  <c r="JBR34" i="221"/>
  <c r="JBS34" i="221"/>
  <c r="JBT34" i="221"/>
  <c r="JBU34" i="221"/>
  <c r="JBV34" i="221"/>
  <c r="JBW34" i="221"/>
  <c r="JBX34" i="221"/>
  <c r="JBY34" i="221"/>
  <c r="JBZ34" i="221"/>
  <c r="JCA34" i="221"/>
  <c r="JCB34" i="221"/>
  <c r="JCC34" i="221"/>
  <c r="JCD34" i="221"/>
  <c r="JCE34" i="221"/>
  <c r="JCF34" i="221"/>
  <c r="JCG34" i="221"/>
  <c r="JCH34" i="221"/>
  <c r="JCI34" i="221"/>
  <c r="JCJ34" i="221"/>
  <c r="JCK34" i="221"/>
  <c r="JCL34" i="221"/>
  <c r="JCM34" i="221"/>
  <c r="JCN34" i="221"/>
  <c r="JCO34" i="221"/>
  <c r="JCP34" i="221"/>
  <c r="JCQ34" i="221"/>
  <c r="JCR34" i="221"/>
  <c r="JCS34" i="221"/>
  <c r="JCT34" i="221"/>
  <c r="JCU34" i="221"/>
  <c r="JCV34" i="221"/>
  <c r="JCW34" i="221"/>
  <c r="JCX34" i="221"/>
  <c r="JCY34" i="221"/>
  <c r="JCZ34" i="221"/>
  <c r="JDA34" i="221"/>
  <c r="JDB34" i="221"/>
  <c r="JDC34" i="221"/>
  <c r="JDD34" i="221"/>
  <c r="JDE34" i="221"/>
  <c r="JDF34" i="221"/>
  <c r="JDG34" i="221"/>
  <c r="JDH34" i="221"/>
  <c r="JDI34" i="221"/>
  <c r="JDJ34" i="221"/>
  <c r="JDK34" i="221"/>
  <c r="JDL34" i="221"/>
  <c r="JDM34" i="221"/>
  <c r="JDN34" i="221"/>
  <c r="JDO34" i="221"/>
  <c r="JDP34" i="221"/>
  <c r="JDQ34" i="221"/>
  <c r="JDR34" i="221"/>
  <c r="JDS34" i="221"/>
  <c r="JDT34" i="221"/>
  <c r="JDU34" i="221"/>
  <c r="JDV34" i="221"/>
  <c r="JDW34" i="221"/>
  <c r="JDX34" i="221"/>
  <c r="JDY34" i="221"/>
  <c r="JDZ34" i="221"/>
  <c r="JEA34" i="221"/>
  <c r="JEB34" i="221"/>
  <c r="JEC34" i="221"/>
  <c r="JED34" i="221"/>
  <c r="JEE34" i="221"/>
  <c r="JEF34" i="221"/>
  <c r="JEG34" i="221"/>
  <c r="JEH34" i="221"/>
  <c r="JEI34" i="221"/>
  <c r="JEJ34" i="221"/>
  <c r="JEK34" i="221"/>
  <c r="JEL34" i="221"/>
  <c r="JEM34" i="221"/>
  <c r="JEN34" i="221"/>
  <c r="JEO34" i="221"/>
  <c r="JEP34" i="221"/>
  <c r="JEQ34" i="221"/>
  <c r="JER34" i="221"/>
  <c r="JES34" i="221"/>
  <c r="JET34" i="221"/>
  <c r="JEU34" i="221"/>
  <c r="JEV34" i="221"/>
  <c r="JEW34" i="221"/>
  <c r="JEX34" i="221"/>
  <c r="JEY34" i="221"/>
  <c r="JEZ34" i="221"/>
  <c r="JFA34" i="221"/>
  <c r="JFB34" i="221"/>
  <c r="JFC34" i="221"/>
  <c r="JFD34" i="221"/>
  <c r="JFE34" i="221"/>
  <c r="JFF34" i="221"/>
  <c r="JFG34" i="221"/>
  <c r="JFH34" i="221"/>
  <c r="JFI34" i="221"/>
  <c r="JFJ34" i="221"/>
  <c r="JFK34" i="221"/>
  <c r="JFL34" i="221"/>
  <c r="JFM34" i="221"/>
  <c r="JFN34" i="221"/>
  <c r="JFO34" i="221"/>
  <c r="JFP34" i="221"/>
  <c r="JFQ34" i="221"/>
  <c r="JFR34" i="221"/>
  <c r="JFS34" i="221"/>
  <c r="JFT34" i="221"/>
  <c r="JFU34" i="221"/>
  <c r="JFV34" i="221"/>
  <c r="JFW34" i="221"/>
  <c r="JFX34" i="221"/>
  <c r="JFY34" i="221"/>
  <c r="JFZ34" i="221"/>
  <c r="JGA34" i="221"/>
  <c r="JGB34" i="221"/>
  <c r="JGC34" i="221"/>
  <c r="JGD34" i="221"/>
  <c r="JGE34" i="221"/>
  <c r="JGF34" i="221"/>
  <c r="JGG34" i="221"/>
  <c r="JGH34" i="221"/>
  <c r="JGI34" i="221"/>
  <c r="JGJ34" i="221"/>
  <c r="JGK34" i="221"/>
  <c r="JGL34" i="221"/>
  <c r="JGM34" i="221"/>
  <c r="JGN34" i="221"/>
  <c r="JGO34" i="221"/>
  <c r="JGP34" i="221"/>
  <c r="JGQ34" i="221"/>
  <c r="JGR34" i="221"/>
  <c r="JGS34" i="221"/>
  <c r="JGT34" i="221"/>
  <c r="JGU34" i="221"/>
  <c r="JGV34" i="221"/>
  <c r="JGW34" i="221"/>
  <c r="JGX34" i="221"/>
  <c r="JGY34" i="221"/>
  <c r="JGZ34" i="221"/>
  <c r="JHA34" i="221"/>
  <c r="JHB34" i="221"/>
  <c r="JHC34" i="221"/>
  <c r="JHD34" i="221"/>
  <c r="JHE34" i="221"/>
  <c r="JHF34" i="221"/>
  <c r="JHG34" i="221"/>
  <c r="JHH34" i="221"/>
  <c r="JHI34" i="221"/>
  <c r="JHJ34" i="221"/>
  <c r="JHK34" i="221"/>
  <c r="JHL34" i="221"/>
  <c r="JHM34" i="221"/>
  <c r="JHN34" i="221"/>
  <c r="JHO34" i="221"/>
  <c r="JHP34" i="221"/>
  <c r="JHQ34" i="221"/>
  <c r="JHR34" i="221"/>
  <c r="JHS34" i="221"/>
  <c r="JHT34" i="221"/>
  <c r="JHU34" i="221"/>
  <c r="JHV34" i="221"/>
  <c r="JHW34" i="221"/>
  <c r="JHX34" i="221"/>
  <c r="JHY34" i="221"/>
  <c r="JHZ34" i="221"/>
  <c r="JIA34" i="221"/>
  <c r="JIB34" i="221"/>
  <c r="JIC34" i="221"/>
  <c r="JID34" i="221"/>
  <c r="JIE34" i="221"/>
  <c r="JIF34" i="221"/>
  <c r="JIG34" i="221"/>
  <c r="JIH34" i="221"/>
  <c r="JII34" i="221"/>
  <c r="JIJ34" i="221"/>
  <c r="JIK34" i="221"/>
  <c r="JIL34" i="221"/>
  <c r="JIM34" i="221"/>
  <c r="JIN34" i="221"/>
  <c r="JIO34" i="221"/>
  <c r="JIP34" i="221"/>
  <c r="JIQ34" i="221"/>
  <c r="JIR34" i="221"/>
  <c r="JIS34" i="221"/>
  <c r="JIT34" i="221"/>
  <c r="JIU34" i="221"/>
  <c r="JIV34" i="221"/>
  <c r="JIW34" i="221"/>
  <c r="JIX34" i="221"/>
  <c r="JIY34" i="221"/>
  <c r="JIZ34" i="221"/>
  <c r="JJA34" i="221"/>
  <c r="JJB34" i="221"/>
  <c r="JJC34" i="221"/>
  <c r="JJD34" i="221"/>
  <c r="JJE34" i="221"/>
  <c r="JJF34" i="221"/>
  <c r="JJG34" i="221"/>
  <c r="JJH34" i="221"/>
  <c r="JJI34" i="221"/>
  <c r="JJJ34" i="221"/>
  <c r="JJK34" i="221"/>
  <c r="JJL34" i="221"/>
  <c r="JJM34" i="221"/>
  <c r="JJN34" i="221"/>
  <c r="JJO34" i="221"/>
  <c r="JJP34" i="221"/>
  <c r="JJQ34" i="221"/>
  <c r="JJR34" i="221"/>
  <c r="JJS34" i="221"/>
  <c r="JJT34" i="221"/>
  <c r="JJU34" i="221"/>
  <c r="JJV34" i="221"/>
  <c r="JJW34" i="221"/>
  <c r="JJX34" i="221"/>
  <c r="JJY34" i="221"/>
  <c r="JJZ34" i="221"/>
  <c r="JKA34" i="221"/>
  <c r="JKB34" i="221"/>
  <c r="JKC34" i="221"/>
  <c r="JKD34" i="221"/>
  <c r="JKE34" i="221"/>
  <c r="JKF34" i="221"/>
  <c r="JKG34" i="221"/>
  <c r="JKH34" i="221"/>
  <c r="JKI34" i="221"/>
  <c r="JKJ34" i="221"/>
  <c r="JKK34" i="221"/>
  <c r="JKL34" i="221"/>
  <c r="JKM34" i="221"/>
  <c r="JKN34" i="221"/>
  <c r="JKO34" i="221"/>
  <c r="JKP34" i="221"/>
  <c r="JKQ34" i="221"/>
  <c r="JKR34" i="221"/>
  <c r="JKS34" i="221"/>
  <c r="JKT34" i="221"/>
  <c r="JKU34" i="221"/>
  <c r="JKV34" i="221"/>
  <c r="JKW34" i="221"/>
  <c r="JKX34" i="221"/>
  <c r="JKY34" i="221"/>
  <c r="JKZ34" i="221"/>
  <c r="JLA34" i="221"/>
  <c r="JLB34" i="221"/>
  <c r="JLC34" i="221"/>
  <c r="JLD34" i="221"/>
  <c r="JLE34" i="221"/>
  <c r="JLF34" i="221"/>
  <c r="JLG34" i="221"/>
  <c r="JLH34" i="221"/>
  <c r="JLI34" i="221"/>
  <c r="JLJ34" i="221"/>
  <c r="JLK34" i="221"/>
  <c r="JLL34" i="221"/>
  <c r="JLM34" i="221"/>
  <c r="JLN34" i="221"/>
  <c r="JLO34" i="221"/>
  <c r="JLP34" i="221"/>
  <c r="JLQ34" i="221"/>
  <c r="JLR34" i="221"/>
  <c r="JLS34" i="221"/>
  <c r="JLT34" i="221"/>
  <c r="JLU34" i="221"/>
  <c r="JLV34" i="221"/>
  <c r="JLW34" i="221"/>
  <c r="JLX34" i="221"/>
  <c r="JLY34" i="221"/>
  <c r="JLZ34" i="221"/>
  <c r="JMA34" i="221"/>
  <c r="JMB34" i="221"/>
  <c r="JMC34" i="221"/>
  <c r="JMD34" i="221"/>
  <c r="JME34" i="221"/>
  <c r="JMF34" i="221"/>
  <c r="JMG34" i="221"/>
  <c r="JMH34" i="221"/>
  <c r="JMI34" i="221"/>
  <c r="JMJ34" i="221"/>
  <c r="JMK34" i="221"/>
  <c r="JML34" i="221"/>
  <c r="JMM34" i="221"/>
  <c r="JMN34" i="221"/>
  <c r="JMO34" i="221"/>
  <c r="JMP34" i="221"/>
  <c r="JMQ34" i="221"/>
  <c r="JMR34" i="221"/>
  <c r="JMS34" i="221"/>
  <c r="JMT34" i="221"/>
  <c r="JMU34" i="221"/>
  <c r="JMV34" i="221"/>
  <c r="JMW34" i="221"/>
  <c r="JMX34" i="221"/>
  <c r="JMY34" i="221"/>
  <c r="JMZ34" i="221"/>
  <c r="JNA34" i="221"/>
  <c r="JNB34" i="221"/>
  <c r="JNC34" i="221"/>
  <c r="JND34" i="221"/>
  <c r="JNE34" i="221"/>
  <c r="JNF34" i="221"/>
  <c r="JNG34" i="221"/>
  <c r="JNH34" i="221"/>
  <c r="JNI34" i="221"/>
  <c r="JNJ34" i="221"/>
  <c r="JNK34" i="221"/>
  <c r="JNL34" i="221"/>
  <c r="JNM34" i="221"/>
  <c r="JNN34" i="221"/>
  <c r="JNO34" i="221"/>
  <c r="JNP34" i="221"/>
  <c r="JNQ34" i="221"/>
  <c r="JNR34" i="221"/>
  <c r="JNS34" i="221"/>
  <c r="JNT34" i="221"/>
  <c r="JNU34" i="221"/>
  <c r="JNV34" i="221"/>
  <c r="JNW34" i="221"/>
  <c r="JNX34" i="221"/>
  <c r="JNY34" i="221"/>
  <c r="JNZ34" i="221"/>
  <c r="JOA34" i="221"/>
  <c r="JOB34" i="221"/>
  <c r="JOC34" i="221"/>
  <c r="JOD34" i="221"/>
  <c r="JOE34" i="221"/>
  <c r="JOF34" i="221"/>
  <c r="JOG34" i="221"/>
  <c r="JOH34" i="221"/>
  <c r="JOI34" i="221"/>
  <c r="JOJ34" i="221"/>
  <c r="JOK34" i="221"/>
  <c r="JOL34" i="221"/>
  <c r="JOM34" i="221"/>
  <c r="JON34" i="221"/>
  <c r="JOO34" i="221"/>
  <c r="JOP34" i="221"/>
  <c r="JOQ34" i="221"/>
  <c r="JOR34" i="221"/>
  <c r="JOS34" i="221"/>
  <c r="JOT34" i="221"/>
  <c r="JOU34" i="221"/>
  <c r="JOV34" i="221"/>
  <c r="JOW34" i="221"/>
  <c r="JOX34" i="221"/>
  <c r="JOY34" i="221"/>
  <c r="JOZ34" i="221"/>
  <c r="JPA34" i="221"/>
  <c r="JPB34" i="221"/>
  <c r="JPC34" i="221"/>
  <c r="JPD34" i="221"/>
  <c r="JPE34" i="221"/>
  <c r="JPF34" i="221"/>
  <c r="JPG34" i="221"/>
  <c r="JPH34" i="221"/>
  <c r="JPI34" i="221"/>
  <c r="JPJ34" i="221"/>
  <c r="JPK34" i="221"/>
  <c r="JPL34" i="221"/>
  <c r="JPM34" i="221"/>
  <c r="JPN34" i="221"/>
  <c r="JPO34" i="221"/>
  <c r="JPP34" i="221"/>
  <c r="JPQ34" i="221"/>
  <c r="JPR34" i="221"/>
  <c r="JPS34" i="221"/>
  <c r="JPT34" i="221"/>
  <c r="JPU34" i="221"/>
  <c r="JPV34" i="221"/>
  <c r="JPW34" i="221"/>
  <c r="JPX34" i="221"/>
  <c r="JPY34" i="221"/>
  <c r="JPZ34" i="221"/>
  <c r="JQA34" i="221"/>
  <c r="JQB34" i="221"/>
  <c r="JQC34" i="221"/>
  <c r="JQD34" i="221"/>
  <c r="JQE34" i="221"/>
  <c r="JQF34" i="221"/>
  <c r="JQG34" i="221"/>
  <c r="JQH34" i="221"/>
  <c r="JQI34" i="221"/>
  <c r="JQJ34" i="221"/>
  <c r="JQK34" i="221"/>
  <c r="JQL34" i="221"/>
  <c r="JQM34" i="221"/>
  <c r="JQN34" i="221"/>
  <c r="JQO34" i="221"/>
  <c r="JQP34" i="221"/>
  <c r="JQQ34" i="221"/>
  <c r="JQR34" i="221"/>
  <c r="JQS34" i="221"/>
  <c r="JQT34" i="221"/>
  <c r="JQU34" i="221"/>
  <c r="JQV34" i="221"/>
  <c r="JQW34" i="221"/>
  <c r="JQX34" i="221"/>
  <c r="JQY34" i="221"/>
  <c r="JQZ34" i="221"/>
  <c r="JRA34" i="221"/>
  <c r="JRB34" i="221"/>
  <c r="JRC34" i="221"/>
  <c r="JRD34" i="221"/>
  <c r="JRE34" i="221"/>
  <c r="JRF34" i="221"/>
  <c r="JRG34" i="221"/>
  <c r="JRH34" i="221"/>
  <c r="JRI34" i="221"/>
  <c r="JRJ34" i="221"/>
  <c r="JRK34" i="221"/>
  <c r="JRL34" i="221"/>
  <c r="JRM34" i="221"/>
  <c r="JRN34" i="221"/>
  <c r="JRO34" i="221"/>
  <c r="JRP34" i="221"/>
  <c r="JRQ34" i="221"/>
  <c r="JRR34" i="221"/>
  <c r="JRS34" i="221"/>
  <c r="JRT34" i="221"/>
  <c r="JRU34" i="221"/>
  <c r="JRV34" i="221"/>
  <c r="JRW34" i="221"/>
  <c r="JRX34" i="221"/>
  <c r="JRY34" i="221"/>
  <c r="JRZ34" i="221"/>
  <c r="JSA34" i="221"/>
  <c r="JSB34" i="221"/>
  <c r="JSC34" i="221"/>
  <c r="JSD34" i="221"/>
  <c r="JSE34" i="221"/>
  <c r="JSF34" i="221"/>
  <c r="JSG34" i="221"/>
  <c r="JSH34" i="221"/>
  <c r="JSI34" i="221"/>
  <c r="JSJ34" i="221"/>
  <c r="JSK34" i="221"/>
  <c r="JSL34" i="221"/>
  <c r="JSM34" i="221"/>
  <c r="JSN34" i="221"/>
  <c r="JSO34" i="221"/>
  <c r="JSP34" i="221"/>
  <c r="JSQ34" i="221"/>
  <c r="JSR34" i="221"/>
  <c r="JSS34" i="221"/>
  <c r="JST34" i="221"/>
  <c r="JSU34" i="221"/>
  <c r="JSV34" i="221"/>
  <c r="JSW34" i="221"/>
  <c r="JSX34" i="221"/>
  <c r="JSY34" i="221"/>
  <c r="JSZ34" i="221"/>
  <c r="JTA34" i="221"/>
  <c r="JTB34" i="221"/>
  <c r="JTC34" i="221"/>
  <c r="JTD34" i="221"/>
  <c r="JTE34" i="221"/>
  <c r="JTF34" i="221"/>
  <c r="JTG34" i="221"/>
  <c r="JTH34" i="221"/>
  <c r="JTI34" i="221"/>
  <c r="JTJ34" i="221"/>
  <c r="JTK34" i="221"/>
  <c r="JTL34" i="221"/>
  <c r="JTM34" i="221"/>
  <c r="JTN34" i="221"/>
  <c r="JTO34" i="221"/>
  <c r="JTP34" i="221"/>
  <c r="JTQ34" i="221"/>
  <c r="JTR34" i="221"/>
  <c r="JTS34" i="221"/>
  <c r="JTT34" i="221"/>
  <c r="JTU34" i="221"/>
  <c r="JTV34" i="221"/>
  <c r="JTW34" i="221"/>
  <c r="JTX34" i="221"/>
  <c r="JTY34" i="221"/>
  <c r="JTZ34" i="221"/>
  <c r="JUA34" i="221"/>
  <c r="JUB34" i="221"/>
  <c r="JUC34" i="221"/>
  <c r="JUD34" i="221"/>
  <c r="JUE34" i="221"/>
  <c r="JUF34" i="221"/>
  <c r="JUG34" i="221"/>
  <c r="JUH34" i="221"/>
  <c r="JUI34" i="221"/>
  <c r="JUJ34" i="221"/>
  <c r="JUK34" i="221"/>
  <c r="JUL34" i="221"/>
  <c r="JUM34" i="221"/>
  <c r="JUN34" i="221"/>
  <c r="JUO34" i="221"/>
  <c r="JUP34" i="221"/>
  <c r="JUQ34" i="221"/>
  <c r="JUR34" i="221"/>
  <c r="JUS34" i="221"/>
  <c r="JUT34" i="221"/>
  <c r="JUU34" i="221"/>
  <c r="JUV34" i="221"/>
  <c r="JUW34" i="221"/>
  <c r="JUX34" i="221"/>
  <c r="JUY34" i="221"/>
  <c r="JUZ34" i="221"/>
  <c r="JVA34" i="221"/>
  <c r="JVB34" i="221"/>
  <c r="JVC34" i="221"/>
  <c r="JVD34" i="221"/>
  <c r="JVE34" i="221"/>
  <c r="JVF34" i="221"/>
  <c r="JVG34" i="221"/>
  <c r="JVH34" i="221"/>
  <c r="JVI34" i="221"/>
  <c r="JVJ34" i="221"/>
  <c r="JVK34" i="221"/>
  <c r="JVL34" i="221"/>
  <c r="JVM34" i="221"/>
  <c r="JVN34" i="221"/>
  <c r="JVO34" i="221"/>
  <c r="JVP34" i="221"/>
  <c r="JVQ34" i="221"/>
  <c r="JVR34" i="221"/>
  <c r="JVS34" i="221"/>
  <c r="JVT34" i="221"/>
  <c r="JVU34" i="221"/>
  <c r="JVV34" i="221"/>
  <c r="JVW34" i="221"/>
  <c r="JVX34" i="221"/>
  <c r="JVY34" i="221"/>
  <c r="JVZ34" i="221"/>
  <c r="JWA34" i="221"/>
  <c r="JWB34" i="221"/>
  <c r="JWC34" i="221"/>
  <c r="JWD34" i="221"/>
  <c r="JWE34" i="221"/>
  <c r="JWF34" i="221"/>
  <c r="JWG34" i="221"/>
  <c r="JWH34" i="221"/>
  <c r="JWI34" i="221"/>
  <c r="JWJ34" i="221"/>
  <c r="JWK34" i="221"/>
  <c r="JWL34" i="221"/>
  <c r="JWM34" i="221"/>
  <c r="JWN34" i="221"/>
  <c r="JWO34" i="221"/>
  <c r="JWP34" i="221"/>
  <c r="JWQ34" i="221"/>
  <c r="JWR34" i="221"/>
  <c r="JWS34" i="221"/>
  <c r="JWT34" i="221"/>
  <c r="JWU34" i="221"/>
  <c r="JWV34" i="221"/>
  <c r="JWW34" i="221"/>
  <c r="JWX34" i="221"/>
  <c r="JWY34" i="221"/>
  <c r="JWZ34" i="221"/>
  <c r="JXA34" i="221"/>
  <c r="JXB34" i="221"/>
  <c r="JXC34" i="221"/>
  <c r="JXD34" i="221"/>
  <c r="JXE34" i="221"/>
  <c r="JXF34" i="221"/>
  <c r="JXG34" i="221"/>
  <c r="JXH34" i="221"/>
  <c r="JXI34" i="221"/>
  <c r="JXJ34" i="221"/>
  <c r="JXK34" i="221"/>
  <c r="JXL34" i="221"/>
  <c r="JXM34" i="221"/>
  <c r="JXN34" i="221"/>
  <c r="JXO34" i="221"/>
  <c r="JXP34" i="221"/>
  <c r="JXQ34" i="221"/>
  <c r="JXR34" i="221"/>
  <c r="JXS34" i="221"/>
  <c r="JXT34" i="221"/>
  <c r="JXU34" i="221"/>
  <c r="JXV34" i="221"/>
  <c r="JXW34" i="221"/>
  <c r="JXX34" i="221"/>
  <c r="JXY34" i="221"/>
  <c r="JXZ34" i="221"/>
  <c r="JYA34" i="221"/>
  <c r="JYB34" i="221"/>
  <c r="JYC34" i="221"/>
  <c r="JYD34" i="221"/>
  <c r="JYE34" i="221"/>
  <c r="JYF34" i="221"/>
  <c r="JYG34" i="221"/>
  <c r="JYH34" i="221"/>
  <c r="JYI34" i="221"/>
  <c r="JYJ34" i="221"/>
  <c r="JYK34" i="221"/>
  <c r="JYL34" i="221"/>
  <c r="JYM34" i="221"/>
  <c r="JYN34" i="221"/>
  <c r="JYO34" i="221"/>
  <c r="JYP34" i="221"/>
  <c r="JYQ34" i="221"/>
  <c r="JYR34" i="221"/>
  <c r="JYS34" i="221"/>
  <c r="JYT34" i="221"/>
  <c r="JYU34" i="221"/>
  <c r="JYV34" i="221"/>
  <c r="JYW34" i="221"/>
  <c r="JYX34" i="221"/>
  <c r="JYY34" i="221"/>
  <c r="JYZ34" i="221"/>
  <c r="JZA34" i="221"/>
  <c r="JZB34" i="221"/>
  <c r="JZC34" i="221"/>
  <c r="JZD34" i="221"/>
  <c r="JZE34" i="221"/>
  <c r="JZF34" i="221"/>
  <c r="JZG34" i="221"/>
  <c r="JZH34" i="221"/>
  <c r="JZI34" i="221"/>
  <c r="JZJ34" i="221"/>
  <c r="JZK34" i="221"/>
  <c r="JZL34" i="221"/>
  <c r="JZM34" i="221"/>
  <c r="JZN34" i="221"/>
  <c r="JZO34" i="221"/>
  <c r="JZP34" i="221"/>
  <c r="JZQ34" i="221"/>
  <c r="JZR34" i="221"/>
  <c r="JZS34" i="221"/>
  <c r="JZT34" i="221"/>
  <c r="JZU34" i="221"/>
  <c r="JZV34" i="221"/>
  <c r="JZW34" i="221"/>
  <c r="JZX34" i="221"/>
  <c r="JZY34" i="221"/>
  <c r="JZZ34" i="221"/>
  <c r="KAA34" i="221"/>
  <c r="KAB34" i="221"/>
  <c r="KAC34" i="221"/>
  <c r="KAD34" i="221"/>
  <c r="KAE34" i="221"/>
  <c r="KAF34" i="221"/>
  <c r="KAG34" i="221"/>
  <c r="KAH34" i="221"/>
  <c r="KAI34" i="221"/>
  <c r="KAJ34" i="221"/>
  <c r="KAK34" i="221"/>
  <c r="KAL34" i="221"/>
  <c r="KAM34" i="221"/>
  <c r="KAN34" i="221"/>
  <c r="KAO34" i="221"/>
  <c r="KAP34" i="221"/>
  <c r="KAQ34" i="221"/>
  <c r="KAR34" i="221"/>
  <c r="KAS34" i="221"/>
  <c r="KAT34" i="221"/>
  <c r="KAU34" i="221"/>
  <c r="KAV34" i="221"/>
  <c r="KAW34" i="221"/>
  <c r="KAX34" i="221"/>
  <c r="KAY34" i="221"/>
  <c r="KAZ34" i="221"/>
  <c r="KBA34" i="221"/>
  <c r="KBB34" i="221"/>
  <c r="KBC34" i="221"/>
  <c r="KBD34" i="221"/>
  <c r="KBE34" i="221"/>
  <c r="KBF34" i="221"/>
  <c r="KBG34" i="221"/>
  <c r="KBH34" i="221"/>
  <c r="KBI34" i="221"/>
  <c r="KBJ34" i="221"/>
  <c r="KBK34" i="221"/>
  <c r="KBL34" i="221"/>
  <c r="KBM34" i="221"/>
  <c r="KBN34" i="221"/>
  <c r="KBO34" i="221"/>
  <c r="KBP34" i="221"/>
  <c r="KBQ34" i="221"/>
  <c r="KBR34" i="221"/>
  <c r="KBS34" i="221"/>
  <c r="KBT34" i="221"/>
  <c r="KBU34" i="221"/>
  <c r="KBV34" i="221"/>
  <c r="KBW34" i="221"/>
  <c r="KBX34" i="221"/>
  <c r="KBY34" i="221"/>
  <c r="KBZ34" i="221"/>
  <c r="KCA34" i="221"/>
  <c r="KCB34" i="221"/>
  <c r="KCC34" i="221"/>
  <c r="KCD34" i="221"/>
  <c r="KCE34" i="221"/>
  <c r="KCF34" i="221"/>
  <c r="KCG34" i="221"/>
  <c r="KCH34" i="221"/>
  <c r="KCI34" i="221"/>
  <c r="KCJ34" i="221"/>
  <c r="KCK34" i="221"/>
  <c r="KCL34" i="221"/>
  <c r="KCM34" i="221"/>
  <c r="KCN34" i="221"/>
  <c r="KCO34" i="221"/>
  <c r="KCP34" i="221"/>
  <c r="KCQ34" i="221"/>
  <c r="KCR34" i="221"/>
  <c r="KCS34" i="221"/>
  <c r="KCT34" i="221"/>
  <c r="KCU34" i="221"/>
  <c r="KCV34" i="221"/>
  <c r="KCW34" i="221"/>
  <c r="KCX34" i="221"/>
  <c r="KCY34" i="221"/>
  <c r="KCZ34" i="221"/>
  <c r="KDA34" i="221"/>
  <c r="KDB34" i="221"/>
  <c r="KDC34" i="221"/>
  <c r="KDD34" i="221"/>
  <c r="KDE34" i="221"/>
  <c r="KDF34" i="221"/>
  <c r="KDG34" i="221"/>
  <c r="KDH34" i="221"/>
  <c r="KDI34" i="221"/>
  <c r="KDJ34" i="221"/>
  <c r="KDK34" i="221"/>
  <c r="KDL34" i="221"/>
  <c r="KDM34" i="221"/>
  <c r="KDN34" i="221"/>
  <c r="KDO34" i="221"/>
  <c r="KDP34" i="221"/>
  <c r="KDQ34" i="221"/>
  <c r="KDR34" i="221"/>
  <c r="KDS34" i="221"/>
  <c r="KDT34" i="221"/>
  <c r="KDU34" i="221"/>
  <c r="KDV34" i="221"/>
  <c r="KDW34" i="221"/>
  <c r="KDX34" i="221"/>
  <c r="KDY34" i="221"/>
  <c r="KDZ34" i="221"/>
  <c r="KEA34" i="221"/>
  <c r="KEB34" i="221"/>
  <c r="KEC34" i="221"/>
  <c r="KED34" i="221"/>
  <c r="KEE34" i="221"/>
  <c r="KEF34" i="221"/>
  <c r="KEG34" i="221"/>
  <c r="KEH34" i="221"/>
  <c r="KEI34" i="221"/>
  <c r="KEJ34" i="221"/>
  <c r="KEK34" i="221"/>
  <c r="KEL34" i="221"/>
  <c r="KEM34" i="221"/>
  <c r="KEN34" i="221"/>
  <c r="KEO34" i="221"/>
  <c r="KEP34" i="221"/>
  <c r="KEQ34" i="221"/>
  <c r="KER34" i="221"/>
  <c r="KES34" i="221"/>
  <c r="KET34" i="221"/>
  <c r="KEU34" i="221"/>
  <c r="KEV34" i="221"/>
  <c r="KEW34" i="221"/>
  <c r="KEX34" i="221"/>
  <c r="KEY34" i="221"/>
  <c r="KEZ34" i="221"/>
  <c r="KFA34" i="221"/>
  <c r="KFB34" i="221"/>
  <c r="KFC34" i="221"/>
  <c r="KFD34" i="221"/>
  <c r="KFE34" i="221"/>
  <c r="KFF34" i="221"/>
  <c r="KFG34" i="221"/>
  <c r="KFH34" i="221"/>
  <c r="KFI34" i="221"/>
  <c r="KFJ34" i="221"/>
  <c r="KFK34" i="221"/>
  <c r="KFL34" i="221"/>
  <c r="KFM34" i="221"/>
  <c r="KFN34" i="221"/>
  <c r="KFO34" i="221"/>
  <c r="KFP34" i="221"/>
  <c r="KFQ34" i="221"/>
  <c r="KFR34" i="221"/>
  <c r="KFS34" i="221"/>
  <c r="KFT34" i="221"/>
  <c r="KFU34" i="221"/>
  <c r="KFV34" i="221"/>
  <c r="KFW34" i="221"/>
  <c r="KFX34" i="221"/>
  <c r="KFY34" i="221"/>
  <c r="KFZ34" i="221"/>
  <c r="KGA34" i="221"/>
  <c r="KGB34" i="221"/>
  <c r="KGC34" i="221"/>
  <c r="KGD34" i="221"/>
  <c r="KGE34" i="221"/>
  <c r="KGF34" i="221"/>
  <c r="KGG34" i="221"/>
  <c r="KGH34" i="221"/>
  <c r="KGI34" i="221"/>
  <c r="KGJ34" i="221"/>
  <c r="KGK34" i="221"/>
  <c r="KGL34" i="221"/>
  <c r="KGM34" i="221"/>
  <c r="KGN34" i="221"/>
  <c r="KGO34" i="221"/>
  <c r="KGP34" i="221"/>
  <c r="KGQ34" i="221"/>
  <c r="KGR34" i="221"/>
  <c r="KGS34" i="221"/>
  <c r="KGT34" i="221"/>
  <c r="KGU34" i="221"/>
  <c r="KGV34" i="221"/>
  <c r="KGW34" i="221"/>
  <c r="KGX34" i="221"/>
  <c r="KGY34" i="221"/>
  <c r="KGZ34" i="221"/>
  <c r="KHA34" i="221"/>
  <c r="KHB34" i="221"/>
  <c r="KHC34" i="221"/>
  <c r="KHD34" i="221"/>
  <c r="KHE34" i="221"/>
  <c r="KHF34" i="221"/>
  <c r="KHG34" i="221"/>
  <c r="KHH34" i="221"/>
  <c r="KHI34" i="221"/>
  <c r="KHJ34" i="221"/>
  <c r="KHK34" i="221"/>
  <c r="KHL34" i="221"/>
  <c r="KHM34" i="221"/>
  <c r="KHN34" i="221"/>
  <c r="KHO34" i="221"/>
  <c r="KHP34" i="221"/>
  <c r="KHQ34" i="221"/>
  <c r="KHR34" i="221"/>
  <c r="KHS34" i="221"/>
  <c r="KHT34" i="221"/>
  <c r="KHU34" i="221"/>
  <c r="KHV34" i="221"/>
  <c r="KHW34" i="221"/>
  <c r="KHX34" i="221"/>
  <c r="KHY34" i="221"/>
  <c r="KHZ34" i="221"/>
  <c r="KIA34" i="221"/>
  <c r="KIB34" i="221"/>
  <c r="KIC34" i="221"/>
  <c r="KID34" i="221"/>
  <c r="KIE34" i="221"/>
  <c r="KIF34" i="221"/>
  <c r="KIG34" i="221"/>
  <c r="KIH34" i="221"/>
  <c r="KII34" i="221"/>
  <c r="KIJ34" i="221"/>
  <c r="KIK34" i="221"/>
  <c r="KIL34" i="221"/>
  <c r="KIM34" i="221"/>
  <c r="KIN34" i="221"/>
  <c r="KIO34" i="221"/>
  <c r="KIP34" i="221"/>
  <c r="KIQ34" i="221"/>
  <c r="KIR34" i="221"/>
  <c r="KIS34" i="221"/>
  <c r="KIT34" i="221"/>
  <c r="KIU34" i="221"/>
  <c r="KIV34" i="221"/>
  <c r="KIW34" i="221"/>
  <c r="KIX34" i="221"/>
  <c r="KIY34" i="221"/>
  <c r="KIZ34" i="221"/>
  <c r="KJA34" i="221"/>
  <c r="KJB34" i="221"/>
  <c r="KJC34" i="221"/>
  <c r="KJD34" i="221"/>
  <c r="KJE34" i="221"/>
  <c r="KJF34" i="221"/>
  <c r="KJG34" i="221"/>
  <c r="KJH34" i="221"/>
  <c r="KJI34" i="221"/>
  <c r="KJJ34" i="221"/>
  <c r="KJK34" i="221"/>
  <c r="KJL34" i="221"/>
  <c r="KJM34" i="221"/>
  <c r="KJN34" i="221"/>
  <c r="KJO34" i="221"/>
  <c r="KJP34" i="221"/>
  <c r="KJQ34" i="221"/>
  <c r="KJR34" i="221"/>
  <c r="KJS34" i="221"/>
  <c r="KJT34" i="221"/>
  <c r="KJU34" i="221"/>
  <c r="KJV34" i="221"/>
  <c r="KJW34" i="221"/>
  <c r="KJX34" i="221"/>
  <c r="KJY34" i="221"/>
  <c r="KJZ34" i="221"/>
  <c r="KKA34" i="221"/>
  <c r="KKB34" i="221"/>
  <c r="KKC34" i="221"/>
  <c r="KKD34" i="221"/>
  <c r="KKE34" i="221"/>
  <c r="KKF34" i="221"/>
  <c r="KKG34" i="221"/>
  <c r="KKH34" i="221"/>
  <c r="KKI34" i="221"/>
  <c r="KKJ34" i="221"/>
  <c r="KKK34" i="221"/>
  <c r="KKL34" i="221"/>
  <c r="KKM34" i="221"/>
  <c r="KKN34" i="221"/>
  <c r="KKO34" i="221"/>
  <c r="KKP34" i="221"/>
  <c r="KKQ34" i="221"/>
  <c r="KKR34" i="221"/>
  <c r="KKS34" i="221"/>
  <c r="KKT34" i="221"/>
  <c r="KKU34" i="221"/>
  <c r="KKV34" i="221"/>
  <c r="KKW34" i="221"/>
  <c r="KKX34" i="221"/>
  <c r="KKY34" i="221"/>
  <c r="KKZ34" i="221"/>
  <c r="KLA34" i="221"/>
  <c r="KLB34" i="221"/>
  <c r="KLC34" i="221"/>
  <c r="KLD34" i="221"/>
  <c r="KLE34" i="221"/>
  <c r="KLF34" i="221"/>
  <c r="KLG34" i="221"/>
  <c r="KLH34" i="221"/>
  <c r="KLI34" i="221"/>
  <c r="KLJ34" i="221"/>
  <c r="KLK34" i="221"/>
  <c r="KLL34" i="221"/>
  <c r="KLM34" i="221"/>
  <c r="KLN34" i="221"/>
  <c r="KLO34" i="221"/>
  <c r="KLP34" i="221"/>
  <c r="KLQ34" i="221"/>
  <c r="KLR34" i="221"/>
  <c r="KLS34" i="221"/>
  <c r="KLT34" i="221"/>
  <c r="KLU34" i="221"/>
  <c r="KLV34" i="221"/>
  <c r="KLW34" i="221"/>
  <c r="KLX34" i="221"/>
  <c r="KLY34" i="221"/>
  <c r="KLZ34" i="221"/>
  <c r="KMA34" i="221"/>
  <c r="KMB34" i="221"/>
  <c r="KMC34" i="221"/>
  <c r="KMD34" i="221"/>
  <c r="KME34" i="221"/>
  <c r="KMF34" i="221"/>
  <c r="KMG34" i="221"/>
  <c r="KMH34" i="221"/>
  <c r="KMI34" i="221"/>
  <c r="KMJ34" i="221"/>
  <c r="KMK34" i="221"/>
  <c r="KML34" i="221"/>
  <c r="KMM34" i="221"/>
  <c r="KMN34" i="221"/>
  <c r="KMO34" i="221"/>
  <c r="KMP34" i="221"/>
  <c r="KMQ34" i="221"/>
  <c r="KMR34" i="221"/>
  <c r="KMS34" i="221"/>
  <c r="KMT34" i="221"/>
  <c r="KMU34" i="221"/>
  <c r="KMV34" i="221"/>
  <c r="KMW34" i="221"/>
  <c r="KMX34" i="221"/>
  <c r="KMY34" i="221"/>
  <c r="KMZ34" i="221"/>
  <c r="KNA34" i="221"/>
  <c r="KNB34" i="221"/>
  <c r="KNC34" i="221"/>
  <c r="KND34" i="221"/>
  <c r="KNE34" i="221"/>
  <c r="KNF34" i="221"/>
  <c r="KNG34" i="221"/>
  <c r="KNH34" i="221"/>
  <c r="KNI34" i="221"/>
  <c r="KNJ34" i="221"/>
  <c r="KNK34" i="221"/>
  <c r="KNL34" i="221"/>
  <c r="KNM34" i="221"/>
  <c r="KNN34" i="221"/>
  <c r="KNO34" i="221"/>
  <c r="KNP34" i="221"/>
  <c r="KNQ34" i="221"/>
  <c r="KNR34" i="221"/>
  <c r="KNS34" i="221"/>
  <c r="KNT34" i="221"/>
  <c r="KNU34" i="221"/>
  <c r="KNV34" i="221"/>
  <c r="KNW34" i="221"/>
  <c r="KNX34" i="221"/>
  <c r="KNY34" i="221"/>
  <c r="KNZ34" i="221"/>
  <c r="KOA34" i="221"/>
  <c r="KOB34" i="221"/>
  <c r="KOC34" i="221"/>
  <c r="KOD34" i="221"/>
  <c r="KOE34" i="221"/>
  <c r="KOF34" i="221"/>
  <c r="KOG34" i="221"/>
  <c r="KOH34" i="221"/>
  <c r="KOI34" i="221"/>
  <c r="KOJ34" i="221"/>
  <c r="KOK34" i="221"/>
  <c r="KOL34" i="221"/>
  <c r="KOM34" i="221"/>
  <c r="KON34" i="221"/>
  <c r="KOO34" i="221"/>
  <c r="KOP34" i="221"/>
  <c r="KOQ34" i="221"/>
  <c r="KOR34" i="221"/>
  <c r="KOS34" i="221"/>
  <c r="KOT34" i="221"/>
  <c r="KOU34" i="221"/>
  <c r="KOV34" i="221"/>
  <c r="KOW34" i="221"/>
  <c r="KOX34" i="221"/>
  <c r="KOY34" i="221"/>
  <c r="KOZ34" i="221"/>
  <c r="KPA34" i="221"/>
  <c r="KPB34" i="221"/>
  <c r="KPC34" i="221"/>
  <c r="KPD34" i="221"/>
  <c r="KPE34" i="221"/>
  <c r="KPF34" i="221"/>
  <c r="KPG34" i="221"/>
  <c r="KPH34" i="221"/>
  <c r="KPI34" i="221"/>
  <c r="KPJ34" i="221"/>
  <c r="KPK34" i="221"/>
  <c r="KPL34" i="221"/>
  <c r="KPM34" i="221"/>
  <c r="KPN34" i="221"/>
  <c r="KPO34" i="221"/>
  <c r="KPP34" i="221"/>
  <c r="KPQ34" i="221"/>
  <c r="KPR34" i="221"/>
  <c r="KPS34" i="221"/>
  <c r="KPT34" i="221"/>
  <c r="KPU34" i="221"/>
  <c r="KPV34" i="221"/>
  <c r="KPW34" i="221"/>
  <c r="KPX34" i="221"/>
  <c r="KPY34" i="221"/>
  <c r="KPZ34" i="221"/>
  <c r="KQA34" i="221"/>
  <c r="KQB34" i="221"/>
  <c r="KQC34" i="221"/>
  <c r="KQD34" i="221"/>
  <c r="KQE34" i="221"/>
  <c r="KQF34" i="221"/>
  <c r="KQG34" i="221"/>
  <c r="KQH34" i="221"/>
  <c r="KQI34" i="221"/>
  <c r="KQJ34" i="221"/>
  <c r="KQK34" i="221"/>
  <c r="KQL34" i="221"/>
  <c r="KQM34" i="221"/>
  <c r="KQN34" i="221"/>
  <c r="KQO34" i="221"/>
  <c r="KQP34" i="221"/>
  <c r="KQQ34" i="221"/>
  <c r="KQR34" i="221"/>
  <c r="KQS34" i="221"/>
  <c r="KQT34" i="221"/>
  <c r="KQU34" i="221"/>
  <c r="KQV34" i="221"/>
  <c r="KQW34" i="221"/>
  <c r="KQX34" i="221"/>
  <c r="KQY34" i="221"/>
  <c r="KQZ34" i="221"/>
  <c r="KRA34" i="221"/>
  <c r="KRB34" i="221"/>
  <c r="KRC34" i="221"/>
  <c r="KRD34" i="221"/>
  <c r="KRE34" i="221"/>
  <c r="KRF34" i="221"/>
  <c r="KRG34" i="221"/>
  <c r="KRH34" i="221"/>
  <c r="KRI34" i="221"/>
  <c r="KRJ34" i="221"/>
  <c r="KRK34" i="221"/>
  <c r="KRL34" i="221"/>
  <c r="KRM34" i="221"/>
  <c r="KRN34" i="221"/>
  <c r="KRO34" i="221"/>
  <c r="KRP34" i="221"/>
  <c r="KRQ34" i="221"/>
  <c r="KRR34" i="221"/>
  <c r="KRS34" i="221"/>
  <c r="KRT34" i="221"/>
  <c r="KRU34" i="221"/>
  <c r="KRV34" i="221"/>
  <c r="KRW34" i="221"/>
  <c r="KRX34" i="221"/>
  <c r="KRY34" i="221"/>
  <c r="KRZ34" i="221"/>
  <c r="KSA34" i="221"/>
  <c r="KSB34" i="221"/>
  <c r="KSC34" i="221"/>
  <c r="KSD34" i="221"/>
  <c r="KSE34" i="221"/>
  <c r="KSF34" i="221"/>
  <c r="KSG34" i="221"/>
  <c r="KSH34" i="221"/>
  <c r="KSI34" i="221"/>
  <c r="KSJ34" i="221"/>
  <c r="KSK34" i="221"/>
  <c r="KSL34" i="221"/>
  <c r="KSM34" i="221"/>
  <c r="KSN34" i="221"/>
  <c r="KSO34" i="221"/>
  <c r="KSP34" i="221"/>
  <c r="KSQ34" i="221"/>
  <c r="KSR34" i="221"/>
  <c r="KSS34" i="221"/>
  <c r="KST34" i="221"/>
  <c r="KSU34" i="221"/>
  <c r="KSV34" i="221"/>
  <c r="KSW34" i="221"/>
  <c r="KSX34" i="221"/>
  <c r="KSY34" i="221"/>
  <c r="KSZ34" i="221"/>
  <c r="KTA34" i="221"/>
  <c r="KTB34" i="221"/>
  <c r="KTC34" i="221"/>
  <c r="KTD34" i="221"/>
  <c r="KTE34" i="221"/>
  <c r="KTF34" i="221"/>
  <c r="KTG34" i="221"/>
  <c r="KTH34" i="221"/>
  <c r="KTI34" i="221"/>
  <c r="KTJ34" i="221"/>
  <c r="KTK34" i="221"/>
  <c r="KTL34" i="221"/>
  <c r="KTM34" i="221"/>
  <c r="KTN34" i="221"/>
  <c r="KTO34" i="221"/>
  <c r="KTP34" i="221"/>
  <c r="KTQ34" i="221"/>
  <c r="KTR34" i="221"/>
  <c r="KTS34" i="221"/>
  <c r="KTT34" i="221"/>
  <c r="KTU34" i="221"/>
  <c r="KTV34" i="221"/>
  <c r="KTW34" i="221"/>
  <c r="KTX34" i="221"/>
  <c r="KTY34" i="221"/>
  <c r="KTZ34" i="221"/>
  <c r="KUA34" i="221"/>
  <c r="KUB34" i="221"/>
  <c r="KUC34" i="221"/>
  <c r="KUD34" i="221"/>
  <c r="KUE34" i="221"/>
  <c r="KUF34" i="221"/>
  <c r="KUG34" i="221"/>
  <c r="KUH34" i="221"/>
  <c r="KUI34" i="221"/>
  <c r="KUJ34" i="221"/>
  <c r="KUK34" i="221"/>
  <c r="KUL34" i="221"/>
  <c r="KUM34" i="221"/>
  <c r="KUN34" i="221"/>
  <c r="KUO34" i="221"/>
  <c r="KUP34" i="221"/>
  <c r="KUQ34" i="221"/>
  <c r="KUR34" i="221"/>
  <c r="KUS34" i="221"/>
  <c r="KUT34" i="221"/>
  <c r="KUU34" i="221"/>
  <c r="KUV34" i="221"/>
  <c r="KUW34" i="221"/>
  <c r="KUX34" i="221"/>
  <c r="KUY34" i="221"/>
  <c r="KUZ34" i="221"/>
  <c r="KVA34" i="221"/>
  <c r="KVB34" i="221"/>
  <c r="KVC34" i="221"/>
  <c r="KVD34" i="221"/>
  <c r="KVE34" i="221"/>
  <c r="KVF34" i="221"/>
  <c r="KVG34" i="221"/>
  <c r="KVH34" i="221"/>
  <c r="KVI34" i="221"/>
  <c r="KVJ34" i="221"/>
  <c r="KVK34" i="221"/>
  <c r="KVL34" i="221"/>
  <c r="KVM34" i="221"/>
  <c r="KVN34" i="221"/>
  <c r="KVO34" i="221"/>
  <c r="KVP34" i="221"/>
  <c r="KVQ34" i="221"/>
  <c r="KVR34" i="221"/>
  <c r="KVS34" i="221"/>
  <c r="KVT34" i="221"/>
  <c r="KVU34" i="221"/>
  <c r="KVV34" i="221"/>
  <c r="KVW34" i="221"/>
  <c r="KVX34" i="221"/>
  <c r="KVY34" i="221"/>
  <c r="KVZ34" i="221"/>
  <c r="KWA34" i="221"/>
  <c r="KWB34" i="221"/>
  <c r="KWC34" i="221"/>
  <c r="KWD34" i="221"/>
  <c r="KWE34" i="221"/>
  <c r="KWF34" i="221"/>
  <c r="KWG34" i="221"/>
  <c r="KWH34" i="221"/>
  <c r="KWI34" i="221"/>
  <c r="KWJ34" i="221"/>
  <c r="KWK34" i="221"/>
  <c r="KWL34" i="221"/>
  <c r="KWM34" i="221"/>
  <c r="KWN34" i="221"/>
  <c r="KWO34" i="221"/>
  <c r="KWP34" i="221"/>
  <c r="KWQ34" i="221"/>
  <c r="KWR34" i="221"/>
  <c r="KWS34" i="221"/>
  <c r="KWT34" i="221"/>
  <c r="KWU34" i="221"/>
  <c r="KWV34" i="221"/>
  <c r="KWW34" i="221"/>
  <c r="KWX34" i="221"/>
  <c r="KWY34" i="221"/>
  <c r="KWZ34" i="221"/>
  <c r="KXA34" i="221"/>
  <c r="KXB34" i="221"/>
  <c r="KXC34" i="221"/>
  <c r="KXD34" i="221"/>
  <c r="KXE34" i="221"/>
  <c r="KXF34" i="221"/>
  <c r="KXG34" i="221"/>
  <c r="KXH34" i="221"/>
  <c r="KXI34" i="221"/>
  <c r="KXJ34" i="221"/>
  <c r="KXK34" i="221"/>
  <c r="KXL34" i="221"/>
  <c r="KXM34" i="221"/>
  <c r="KXN34" i="221"/>
  <c r="KXO34" i="221"/>
  <c r="KXP34" i="221"/>
  <c r="KXQ34" i="221"/>
  <c r="KXR34" i="221"/>
  <c r="KXS34" i="221"/>
  <c r="KXT34" i="221"/>
  <c r="KXU34" i="221"/>
  <c r="KXV34" i="221"/>
  <c r="KXW34" i="221"/>
  <c r="KXX34" i="221"/>
  <c r="KXY34" i="221"/>
  <c r="KXZ34" i="221"/>
  <c r="KYA34" i="221"/>
  <c r="KYB34" i="221"/>
  <c r="KYC34" i="221"/>
  <c r="KYD34" i="221"/>
  <c r="KYE34" i="221"/>
  <c r="KYF34" i="221"/>
  <c r="KYG34" i="221"/>
  <c r="KYH34" i="221"/>
  <c r="KYI34" i="221"/>
  <c r="KYJ34" i="221"/>
  <c r="KYK34" i="221"/>
  <c r="KYL34" i="221"/>
  <c r="KYM34" i="221"/>
  <c r="KYN34" i="221"/>
  <c r="KYO34" i="221"/>
  <c r="KYP34" i="221"/>
  <c r="KYQ34" i="221"/>
  <c r="KYR34" i="221"/>
  <c r="KYS34" i="221"/>
  <c r="KYT34" i="221"/>
  <c r="KYU34" i="221"/>
  <c r="KYV34" i="221"/>
  <c r="KYW34" i="221"/>
  <c r="KYX34" i="221"/>
  <c r="KYY34" i="221"/>
  <c r="KYZ34" i="221"/>
  <c r="KZA34" i="221"/>
  <c r="KZB34" i="221"/>
  <c r="KZC34" i="221"/>
  <c r="KZD34" i="221"/>
  <c r="KZE34" i="221"/>
  <c r="KZF34" i="221"/>
  <c r="KZG34" i="221"/>
  <c r="KZH34" i="221"/>
  <c r="KZI34" i="221"/>
  <c r="KZJ34" i="221"/>
  <c r="KZK34" i="221"/>
  <c r="KZL34" i="221"/>
  <c r="KZM34" i="221"/>
  <c r="KZN34" i="221"/>
  <c r="KZO34" i="221"/>
  <c r="KZP34" i="221"/>
  <c r="KZQ34" i="221"/>
  <c r="KZR34" i="221"/>
  <c r="KZS34" i="221"/>
  <c r="KZT34" i="221"/>
  <c r="KZU34" i="221"/>
  <c r="KZV34" i="221"/>
  <c r="KZW34" i="221"/>
  <c r="KZX34" i="221"/>
  <c r="KZY34" i="221"/>
  <c r="KZZ34" i="221"/>
  <c r="LAA34" i="221"/>
  <c r="LAB34" i="221"/>
  <c r="LAC34" i="221"/>
  <c r="LAD34" i="221"/>
  <c r="LAE34" i="221"/>
  <c r="LAF34" i="221"/>
  <c r="LAG34" i="221"/>
  <c r="LAH34" i="221"/>
  <c r="LAI34" i="221"/>
  <c r="LAJ34" i="221"/>
  <c r="LAK34" i="221"/>
  <c r="LAL34" i="221"/>
  <c r="LAM34" i="221"/>
  <c r="LAN34" i="221"/>
  <c r="LAO34" i="221"/>
  <c r="LAP34" i="221"/>
  <c r="LAQ34" i="221"/>
  <c r="LAR34" i="221"/>
  <c r="LAS34" i="221"/>
  <c r="LAT34" i="221"/>
  <c r="LAU34" i="221"/>
  <c r="LAV34" i="221"/>
  <c r="LAW34" i="221"/>
  <c r="LAX34" i="221"/>
  <c r="LAY34" i="221"/>
  <c r="LAZ34" i="221"/>
  <c r="LBA34" i="221"/>
  <c r="LBB34" i="221"/>
  <c r="LBC34" i="221"/>
  <c r="LBD34" i="221"/>
  <c r="LBE34" i="221"/>
  <c r="LBF34" i="221"/>
  <c r="LBG34" i="221"/>
  <c r="LBH34" i="221"/>
  <c r="LBI34" i="221"/>
  <c r="LBJ34" i="221"/>
  <c r="LBK34" i="221"/>
  <c r="LBL34" i="221"/>
  <c r="LBM34" i="221"/>
  <c r="LBN34" i="221"/>
  <c r="LBO34" i="221"/>
  <c r="LBP34" i="221"/>
  <c r="LBQ34" i="221"/>
  <c r="LBR34" i="221"/>
  <c r="LBS34" i="221"/>
  <c r="LBT34" i="221"/>
  <c r="LBU34" i="221"/>
  <c r="LBV34" i="221"/>
  <c r="LBW34" i="221"/>
  <c r="LBX34" i="221"/>
  <c r="LBY34" i="221"/>
  <c r="LBZ34" i="221"/>
  <c r="LCA34" i="221"/>
  <c r="LCB34" i="221"/>
  <c r="LCC34" i="221"/>
  <c r="LCD34" i="221"/>
  <c r="LCE34" i="221"/>
  <c r="LCF34" i="221"/>
  <c r="LCG34" i="221"/>
  <c r="LCH34" i="221"/>
  <c r="LCI34" i="221"/>
  <c r="LCJ34" i="221"/>
  <c r="LCK34" i="221"/>
  <c r="LCL34" i="221"/>
  <c r="LCM34" i="221"/>
  <c r="LCN34" i="221"/>
  <c r="LCO34" i="221"/>
  <c r="LCP34" i="221"/>
  <c r="LCQ34" i="221"/>
  <c r="LCR34" i="221"/>
  <c r="LCS34" i="221"/>
  <c r="LCT34" i="221"/>
  <c r="LCU34" i="221"/>
  <c r="LCV34" i="221"/>
  <c r="LCW34" i="221"/>
  <c r="LCX34" i="221"/>
  <c r="LCY34" i="221"/>
  <c r="LCZ34" i="221"/>
  <c r="LDA34" i="221"/>
  <c r="LDB34" i="221"/>
  <c r="LDC34" i="221"/>
  <c r="LDD34" i="221"/>
  <c r="LDE34" i="221"/>
  <c r="LDF34" i="221"/>
  <c r="LDG34" i="221"/>
  <c r="LDH34" i="221"/>
  <c r="LDI34" i="221"/>
  <c r="LDJ34" i="221"/>
  <c r="LDK34" i="221"/>
  <c r="LDL34" i="221"/>
  <c r="LDM34" i="221"/>
  <c r="LDN34" i="221"/>
  <c r="LDO34" i="221"/>
  <c r="LDP34" i="221"/>
  <c r="LDQ34" i="221"/>
  <c r="LDR34" i="221"/>
  <c r="LDS34" i="221"/>
  <c r="LDT34" i="221"/>
  <c r="LDU34" i="221"/>
  <c r="LDV34" i="221"/>
  <c r="LDW34" i="221"/>
  <c r="LDX34" i="221"/>
  <c r="LDY34" i="221"/>
  <c r="LDZ34" i="221"/>
  <c r="LEA34" i="221"/>
  <c r="LEB34" i="221"/>
  <c r="LEC34" i="221"/>
  <c r="LED34" i="221"/>
  <c r="LEE34" i="221"/>
  <c r="LEF34" i="221"/>
  <c r="LEG34" i="221"/>
  <c r="LEH34" i="221"/>
  <c r="LEI34" i="221"/>
  <c r="LEJ34" i="221"/>
  <c r="LEK34" i="221"/>
  <c r="LEL34" i="221"/>
  <c r="LEM34" i="221"/>
  <c r="LEN34" i="221"/>
  <c r="LEO34" i="221"/>
  <c r="LEP34" i="221"/>
  <c r="LEQ34" i="221"/>
  <c r="LER34" i="221"/>
  <c r="LES34" i="221"/>
  <c r="LET34" i="221"/>
  <c r="LEU34" i="221"/>
  <c r="LEV34" i="221"/>
  <c r="LEW34" i="221"/>
  <c r="LEX34" i="221"/>
  <c r="LEY34" i="221"/>
  <c r="LEZ34" i="221"/>
  <c r="LFA34" i="221"/>
  <c r="LFB34" i="221"/>
  <c r="LFC34" i="221"/>
  <c r="LFD34" i="221"/>
  <c r="LFE34" i="221"/>
  <c r="LFF34" i="221"/>
  <c r="LFG34" i="221"/>
  <c r="LFH34" i="221"/>
  <c r="LFI34" i="221"/>
  <c r="LFJ34" i="221"/>
  <c r="LFK34" i="221"/>
  <c r="LFL34" i="221"/>
  <c r="LFM34" i="221"/>
  <c r="LFN34" i="221"/>
  <c r="LFO34" i="221"/>
  <c r="LFP34" i="221"/>
  <c r="LFQ34" i="221"/>
  <c r="LFR34" i="221"/>
  <c r="LFS34" i="221"/>
  <c r="LFT34" i="221"/>
  <c r="LFU34" i="221"/>
  <c r="LFV34" i="221"/>
  <c r="LFW34" i="221"/>
  <c r="LFX34" i="221"/>
  <c r="LFY34" i="221"/>
  <c r="LFZ34" i="221"/>
  <c r="LGA34" i="221"/>
  <c r="LGB34" i="221"/>
  <c r="LGC34" i="221"/>
  <c r="LGD34" i="221"/>
  <c r="LGE34" i="221"/>
  <c r="LGF34" i="221"/>
  <c r="LGG34" i="221"/>
  <c r="LGH34" i="221"/>
  <c r="LGI34" i="221"/>
  <c r="LGJ34" i="221"/>
  <c r="LGK34" i="221"/>
  <c r="LGL34" i="221"/>
  <c r="LGM34" i="221"/>
  <c r="LGN34" i="221"/>
  <c r="LGO34" i="221"/>
  <c r="LGP34" i="221"/>
  <c r="LGQ34" i="221"/>
  <c r="LGR34" i="221"/>
  <c r="LGS34" i="221"/>
  <c r="LGT34" i="221"/>
  <c r="LGU34" i="221"/>
  <c r="LGV34" i="221"/>
  <c r="LGW34" i="221"/>
  <c r="LGX34" i="221"/>
  <c r="LGY34" i="221"/>
  <c r="LGZ34" i="221"/>
  <c r="LHA34" i="221"/>
  <c r="LHB34" i="221"/>
  <c r="LHC34" i="221"/>
  <c r="LHD34" i="221"/>
  <c r="LHE34" i="221"/>
  <c r="LHF34" i="221"/>
  <c r="LHG34" i="221"/>
  <c r="LHH34" i="221"/>
  <c r="LHI34" i="221"/>
  <c r="LHJ34" i="221"/>
  <c r="LHK34" i="221"/>
  <c r="LHL34" i="221"/>
  <c r="LHM34" i="221"/>
  <c r="LHN34" i="221"/>
  <c r="LHO34" i="221"/>
  <c r="LHP34" i="221"/>
  <c r="LHQ34" i="221"/>
  <c r="LHR34" i="221"/>
  <c r="LHS34" i="221"/>
  <c r="LHT34" i="221"/>
  <c r="LHU34" i="221"/>
  <c r="LHV34" i="221"/>
  <c r="LHW34" i="221"/>
  <c r="LHX34" i="221"/>
  <c r="LHY34" i="221"/>
  <c r="LHZ34" i="221"/>
  <c r="LIA34" i="221"/>
  <c r="LIB34" i="221"/>
  <c r="LIC34" i="221"/>
  <c r="LID34" i="221"/>
  <c r="LIE34" i="221"/>
  <c r="LIF34" i="221"/>
  <c r="LIG34" i="221"/>
  <c r="LIH34" i="221"/>
  <c r="LII34" i="221"/>
  <c r="LIJ34" i="221"/>
  <c r="LIK34" i="221"/>
  <c r="LIL34" i="221"/>
  <c r="LIM34" i="221"/>
  <c r="LIN34" i="221"/>
  <c r="LIO34" i="221"/>
  <c r="LIP34" i="221"/>
  <c r="LIQ34" i="221"/>
  <c r="LIR34" i="221"/>
  <c r="LIS34" i="221"/>
  <c r="LIT34" i="221"/>
  <c r="LIU34" i="221"/>
  <c r="LIV34" i="221"/>
  <c r="LIW34" i="221"/>
  <c r="LIX34" i="221"/>
  <c r="LIY34" i="221"/>
  <c r="LIZ34" i="221"/>
  <c r="LJA34" i="221"/>
  <c r="LJB34" i="221"/>
  <c r="LJC34" i="221"/>
  <c r="LJD34" i="221"/>
  <c r="LJE34" i="221"/>
  <c r="LJF34" i="221"/>
  <c r="LJG34" i="221"/>
  <c r="LJH34" i="221"/>
  <c r="LJI34" i="221"/>
  <c r="LJJ34" i="221"/>
  <c r="LJK34" i="221"/>
  <c r="LJL34" i="221"/>
  <c r="LJM34" i="221"/>
  <c r="LJN34" i="221"/>
  <c r="LJO34" i="221"/>
  <c r="LJP34" i="221"/>
  <c r="LJQ34" i="221"/>
  <c r="LJR34" i="221"/>
  <c r="LJS34" i="221"/>
  <c r="LJT34" i="221"/>
  <c r="LJU34" i="221"/>
  <c r="LJV34" i="221"/>
  <c r="LJW34" i="221"/>
  <c r="LJX34" i="221"/>
  <c r="LJY34" i="221"/>
  <c r="LJZ34" i="221"/>
  <c r="LKA34" i="221"/>
  <c r="LKB34" i="221"/>
  <c r="LKC34" i="221"/>
  <c r="LKD34" i="221"/>
  <c r="LKE34" i="221"/>
  <c r="LKF34" i="221"/>
  <c r="LKG34" i="221"/>
  <c r="LKH34" i="221"/>
  <c r="LKI34" i="221"/>
  <c r="LKJ34" i="221"/>
  <c r="LKK34" i="221"/>
  <c r="LKL34" i="221"/>
  <c r="LKM34" i="221"/>
  <c r="LKN34" i="221"/>
  <c r="LKO34" i="221"/>
  <c r="LKP34" i="221"/>
  <c r="LKQ34" i="221"/>
  <c r="LKR34" i="221"/>
  <c r="LKS34" i="221"/>
  <c r="LKT34" i="221"/>
  <c r="LKU34" i="221"/>
  <c r="LKV34" i="221"/>
  <c r="LKW34" i="221"/>
  <c r="LKX34" i="221"/>
  <c r="LKY34" i="221"/>
  <c r="LKZ34" i="221"/>
  <c r="LLA34" i="221"/>
  <c r="LLB34" i="221"/>
  <c r="LLC34" i="221"/>
  <c r="LLD34" i="221"/>
  <c r="LLE34" i="221"/>
  <c r="LLF34" i="221"/>
  <c r="LLG34" i="221"/>
  <c r="LLH34" i="221"/>
  <c r="LLI34" i="221"/>
  <c r="LLJ34" i="221"/>
  <c r="LLK34" i="221"/>
  <c r="LLL34" i="221"/>
  <c r="LLM34" i="221"/>
  <c r="LLN34" i="221"/>
  <c r="LLO34" i="221"/>
  <c r="LLP34" i="221"/>
  <c r="LLQ34" i="221"/>
  <c r="LLR34" i="221"/>
  <c r="LLS34" i="221"/>
  <c r="LLT34" i="221"/>
  <c r="LLU34" i="221"/>
  <c r="LLV34" i="221"/>
  <c r="LLW34" i="221"/>
  <c r="LLX34" i="221"/>
  <c r="LLY34" i="221"/>
  <c r="LLZ34" i="221"/>
  <c r="LMA34" i="221"/>
  <c r="LMB34" i="221"/>
  <c r="LMC34" i="221"/>
  <c r="LMD34" i="221"/>
  <c r="LME34" i="221"/>
  <c r="LMF34" i="221"/>
  <c r="LMG34" i="221"/>
  <c r="LMH34" i="221"/>
  <c r="LMI34" i="221"/>
  <c r="LMJ34" i="221"/>
  <c r="LMK34" i="221"/>
  <c r="LML34" i="221"/>
  <c r="LMM34" i="221"/>
  <c r="LMN34" i="221"/>
  <c r="LMO34" i="221"/>
  <c r="LMP34" i="221"/>
  <c r="LMQ34" i="221"/>
  <c r="LMR34" i="221"/>
  <c r="LMS34" i="221"/>
  <c r="LMT34" i="221"/>
  <c r="LMU34" i="221"/>
  <c r="LMV34" i="221"/>
  <c r="LMW34" i="221"/>
  <c r="LMX34" i="221"/>
  <c r="LMY34" i="221"/>
  <c r="LMZ34" i="221"/>
  <c r="LNA34" i="221"/>
  <c r="LNB34" i="221"/>
  <c r="LNC34" i="221"/>
  <c r="LND34" i="221"/>
  <c r="LNE34" i="221"/>
  <c r="LNF34" i="221"/>
  <c r="LNG34" i="221"/>
  <c r="LNH34" i="221"/>
  <c r="LNI34" i="221"/>
  <c r="LNJ34" i="221"/>
  <c r="LNK34" i="221"/>
  <c r="LNL34" i="221"/>
  <c r="LNM34" i="221"/>
  <c r="LNN34" i="221"/>
  <c r="LNO34" i="221"/>
  <c r="LNP34" i="221"/>
  <c r="LNQ34" i="221"/>
  <c r="LNR34" i="221"/>
  <c r="LNS34" i="221"/>
  <c r="LNT34" i="221"/>
  <c r="LNU34" i="221"/>
  <c r="LNV34" i="221"/>
  <c r="LNW34" i="221"/>
  <c r="LNX34" i="221"/>
  <c r="LNY34" i="221"/>
  <c r="LNZ34" i="221"/>
  <c r="LOA34" i="221"/>
  <c r="LOB34" i="221"/>
  <c r="LOC34" i="221"/>
  <c r="LOD34" i="221"/>
  <c r="LOE34" i="221"/>
  <c r="LOF34" i="221"/>
  <c r="LOG34" i="221"/>
  <c r="LOH34" i="221"/>
  <c r="LOI34" i="221"/>
  <c r="LOJ34" i="221"/>
  <c r="LOK34" i="221"/>
  <c r="LOL34" i="221"/>
  <c r="LOM34" i="221"/>
  <c r="LON34" i="221"/>
  <c r="LOO34" i="221"/>
  <c r="LOP34" i="221"/>
  <c r="LOQ34" i="221"/>
  <c r="LOR34" i="221"/>
  <c r="LOS34" i="221"/>
  <c r="LOT34" i="221"/>
  <c r="LOU34" i="221"/>
  <c r="LOV34" i="221"/>
  <c r="LOW34" i="221"/>
  <c r="LOX34" i="221"/>
  <c r="LOY34" i="221"/>
  <c r="LOZ34" i="221"/>
  <c r="LPA34" i="221"/>
  <c r="LPB34" i="221"/>
  <c r="LPC34" i="221"/>
  <c r="LPD34" i="221"/>
  <c r="LPE34" i="221"/>
  <c r="LPF34" i="221"/>
  <c r="LPG34" i="221"/>
  <c r="LPH34" i="221"/>
  <c r="LPI34" i="221"/>
  <c r="LPJ34" i="221"/>
  <c r="LPK34" i="221"/>
  <c r="LPL34" i="221"/>
  <c r="LPM34" i="221"/>
  <c r="LPN34" i="221"/>
  <c r="LPO34" i="221"/>
  <c r="LPP34" i="221"/>
  <c r="LPQ34" i="221"/>
  <c r="LPR34" i="221"/>
  <c r="LPS34" i="221"/>
  <c r="LPT34" i="221"/>
  <c r="LPU34" i="221"/>
  <c r="LPV34" i="221"/>
  <c r="LPW34" i="221"/>
  <c r="LPX34" i="221"/>
  <c r="LPY34" i="221"/>
  <c r="LPZ34" i="221"/>
  <c r="LQA34" i="221"/>
  <c r="LQB34" i="221"/>
  <c r="LQC34" i="221"/>
  <c r="LQD34" i="221"/>
  <c r="LQE34" i="221"/>
  <c r="LQF34" i="221"/>
  <c r="LQG34" i="221"/>
  <c r="LQH34" i="221"/>
  <c r="LQI34" i="221"/>
  <c r="LQJ34" i="221"/>
  <c r="LQK34" i="221"/>
  <c r="LQL34" i="221"/>
  <c r="LQM34" i="221"/>
  <c r="LQN34" i="221"/>
  <c r="LQO34" i="221"/>
  <c r="LQP34" i="221"/>
  <c r="LQQ34" i="221"/>
  <c r="LQR34" i="221"/>
  <c r="LQS34" i="221"/>
  <c r="LQT34" i="221"/>
  <c r="LQU34" i="221"/>
  <c r="LQV34" i="221"/>
  <c r="LQW34" i="221"/>
  <c r="LQX34" i="221"/>
  <c r="LQY34" i="221"/>
  <c r="LQZ34" i="221"/>
  <c r="LRA34" i="221"/>
  <c r="LRB34" i="221"/>
  <c r="LRC34" i="221"/>
  <c r="LRD34" i="221"/>
  <c r="LRE34" i="221"/>
  <c r="LRF34" i="221"/>
  <c r="LRG34" i="221"/>
  <c r="LRH34" i="221"/>
  <c r="LRI34" i="221"/>
  <c r="LRJ34" i="221"/>
  <c r="LRK34" i="221"/>
  <c r="LRL34" i="221"/>
  <c r="LRM34" i="221"/>
  <c r="LRN34" i="221"/>
  <c r="LRO34" i="221"/>
  <c r="LRP34" i="221"/>
  <c r="LRQ34" i="221"/>
  <c r="LRR34" i="221"/>
  <c r="LRS34" i="221"/>
  <c r="LRT34" i="221"/>
  <c r="LRU34" i="221"/>
  <c r="LRV34" i="221"/>
  <c r="LRW34" i="221"/>
  <c r="LRX34" i="221"/>
  <c r="LRY34" i="221"/>
  <c r="LRZ34" i="221"/>
  <c r="LSA34" i="221"/>
  <c r="LSB34" i="221"/>
  <c r="LSC34" i="221"/>
  <c r="LSD34" i="221"/>
  <c r="LSE34" i="221"/>
  <c r="LSF34" i="221"/>
  <c r="LSG34" i="221"/>
  <c r="LSH34" i="221"/>
  <c r="LSI34" i="221"/>
  <c r="LSJ34" i="221"/>
  <c r="LSK34" i="221"/>
  <c r="LSL34" i="221"/>
  <c r="LSM34" i="221"/>
  <c r="LSN34" i="221"/>
  <c r="LSO34" i="221"/>
  <c r="LSP34" i="221"/>
  <c r="LSQ34" i="221"/>
  <c r="LSR34" i="221"/>
  <c r="LSS34" i="221"/>
  <c r="LST34" i="221"/>
  <c r="LSU34" i="221"/>
  <c r="LSV34" i="221"/>
  <c r="LSW34" i="221"/>
  <c r="LSX34" i="221"/>
  <c r="LSY34" i="221"/>
  <c r="LSZ34" i="221"/>
  <c r="LTA34" i="221"/>
  <c r="LTB34" i="221"/>
  <c r="LTC34" i="221"/>
  <c r="LTD34" i="221"/>
  <c r="LTE34" i="221"/>
  <c r="LTF34" i="221"/>
  <c r="LTG34" i="221"/>
  <c r="LTH34" i="221"/>
  <c r="LTI34" i="221"/>
  <c r="LTJ34" i="221"/>
  <c r="LTK34" i="221"/>
  <c r="LTL34" i="221"/>
  <c r="LTM34" i="221"/>
  <c r="LTN34" i="221"/>
  <c r="LTO34" i="221"/>
  <c r="LTP34" i="221"/>
  <c r="LTQ34" i="221"/>
  <c r="LTR34" i="221"/>
  <c r="LTS34" i="221"/>
  <c r="LTT34" i="221"/>
  <c r="LTU34" i="221"/>
  <c r="LTV34" i="221"/>
  <c r="LTW34" i="221"/>
  <c r="LTX34" i="221"/>
  <c r="LTY34" i="221"/>
  <c r="LTZ34" i="221"/>
  <c r="LUA34" i="221"/>
  <c r="LUB34" i="221"/>
  <c r="LUC34" i="221"/>
  <c r="LUD34" i="221"/>
  <c r="LUE34" i="221"/>
  <c r="LUF34" i="221"/>
  <c r="LUG34" i="221"/>
  <c r="LUH34" i="221"/>
  <c r="LUI34" i="221"/>
  <c r="LUJ34" i="221"/>
  <c r="LUK34" i="221"/>
  <c r="LUL34" i="221"/>
  <c r="LUM34" i="221"/>
  <c r="LUN34" i="221"/>
  <c r="LUO34" i="221"/>
  <c r="LUP34" i="221"/>
  <c r="LUQ34" i="221"/>
  <c r="LUR34" i="221"/>
  <c r="LUS34" i="221"/>
  <c r="LUT34" i="221"/>
  <c r="LUU34" i="221"/>
  <c r="LUV34" i="221"/>
  <c r="LUW34" i="221"/>
  <c r="LUX34" i="221"/>
  <c r="LUY34" i="221"/>
  <c r="LUZ34" i="221"/>
  <c r="LVA34" i="221"/>
  <c r="LVB34" i="221"/>
  <c r="LVC34" i="221"/>
  <c r="LVD34" i="221"/>
  <c r="LVE34" i="221"/>
  <c r="LVF34" i="221"/>
  <c r="LVG34" i="221"/>
  <c r="LVH34" i="221"/>
  <c r="LVI34" i="221"/>
  <c r="LVJ34" i="221"/>
  <c r="LVK34" i="221"/>
  <c r="LVL34" i="221"/>
  <c r="LVM34" i="221"/>
  <c r="LVN34" i="221"/>
  <c r="LVO34" i="221"/>
  <c r="LVP34" i="221"/>
  <c r="LVQ34" i="221"/>
  <c r="LVR34" i="221"/>
  <c r="LVS34" i="221"/>
  <c r="LVT34" i="221"/>
  <c r="LVU34" i="221"/>
  <c r="LVV34" i="221"/>
  <c r="LVW34" i="221"/>
  <c r="LVX34" i="221"/>
  <c r="LVY34" i="221"/>
  <c r="LVZ34" i="221"/>
  <c r="LWA34" i="221"/>
  <c r="LWB34" i="221"/>
  <c r="LWC34" i="221"/>
  <c r="LWD34" i="221"/>
  <c r="LWE34" i="221"/>
  <c r="LWF34" i="221"/>
  <c r="LWG34" i="221"/>
  <c r="LWH34" i="221"/>
  <c r="LWI34" i="221"/>
  <c r="LWJ34" i="221"/>
  <c r="LWK34" i="221"/>
  <c r="LWL34" i="221"/>
  <c r="LWM34" i="221"/>
  <c r="LWN34" i="221"/>
  <c r="LWO34" i="221"/>
  <c r="LWP34" i="221"/>
  <c r="LWQ34" i="221"/>
  <c r="LWR34" i="221"/>
  <c r="LWS34" i="221"/>
  <c r="LWT34" i="221"/>
  <c r="LWU34" i="221"/>
  <c r="LWV34" i="221"/>
  <c r="LWW34" i="221"/>
  <c r="LWX34" i="221"/>
  <c r="LWY34" i="221"/>
  <c r="LWZ34" i="221"/>
  <c r="LXA34" i="221"/>
  <c r="LXB34" i="221"/>
  <c r="LXC34" i="221"/>
  <c r="LXD34" i="221"/>
  <c r="LXE34" i="221"/>
  <c r="LXF34" i="221"/>
  <c r="LXG34" i="221"/>
  <c r="LXH34" i="221"/>
  <c r="LXI34" i="221"/>
  <c r="LXJ34" i="221"/>
  <c r="LXK34" i="221"/>
  <c r="LXL34" i="221"/>
  <c r="LXM34" i="221"/>
  <c r="LXN34" i="221"/>
  <c r="LXO34" i="221"/>
  <c r="LXP34" i="221"/>
  <c r="LXQ34" i="221"/>
  <c r="LXR34" i="221"/>
  <c r="LXS34" i="221"/>
  <c r="LXT34" i="221"/>
  <c r="LXU34" i="221"/>
  <c r="LXV34" i="221"/>
  <c r="LXW34" i="221"/>
  <c r="LXX34" i="221"/>
  <c r="LXY34" i="221"/>
  <c r="LXZ34" i="221"/>
  <c r="LYA34" i="221"/>
  <c r="LYB34" i="221"/>
  <c r="LYC34" i="221"/>
  <c r="LYD34" i="221"/>
  <c r="LYE34" i="221"/>
  <c r="LYF34" i="221"/>
  <c r="LYG34" i="221"/>
  <c r="LYH34" i="221"/>
  <c r="LYI34" i="221"/>
  <c r="LYJ34" i="221"/>
  <c r="LYK34" i="221"/>
  <c r="LYL34" i="221"/>
  <c r="LYM34" i="221"/>
  <c r="LYN34" i="221"/>
  <c r="LYO34" i="221"/>
  <c r="LYP34" i="221"/>
  <c r="LYQ34" i="221"/>
  <c r="LYR34" i="221"/>
  <c r="LYS34" i="221"/>
  <c r="LYT34" i="221"/>
  <c r="LYU34" i="221"/>
  <c r="LYV34" i="221"/>
  <c r="LYW34" i="221"/>
  <c r="LYX34" i="221"/>
  <c r="LYY34" i="221"/>
  <c r="LYZ34" i="221"/>
  <c r="LZA34" i="221"/>
  <c r="LZB34" i="221"/>
  <c r="LZC34" i="221"/>
  <c r="LZD34" i="221"/>
  <c r="LZE34" i="221"/>
  <c r="LZF34" i="221"/>
  <c r="LZG34" i="221"/>
  <c r="LZH34" i="221"/>
  <c r="LZI34" i="221"/>
  <c r="LZJ34" i="221"/>
  <c r="LZK34" i="221"/>
  <c r="LZL34" i="221"/>
  <c r="LZM34" i="221"/>
  <c r="LZN34" i="221"/>
  <c r="LZO34" i="221"/>
  <c r="LZP34" i="221"/>
  <c r="LZQ34" i="221"/>
  <c r="LZR34" i="221"/>
  <c r="LZS34" i="221"/>
  <c r="LZT34" i="221"/>
  <c r="LZU34" i="221"/>
  <c r="LZV34" i="221"/>
  <c r="LZW34" i="221"/>
  <c r="LZX34" i="221"/>
  <c r="LZY34" i="221"/>
  <c r="LZZ34" i="221"/>
  <c r="MAA34" i="221"/>
  <c r="MAB34" i="221"/>
  <c r="MAC34" i="221"/>
  <c r="MAD34" i="221"/>
  <c r="MAE34" i="221"/>
  <c r="MAF34" i="221"/>
  <c r="MAG34" i="221"/>
  <c r="MAH34" i="221"/>
  <c r="MAI34" i="221"/>
  <c r="MAJ34" i="221"/>
  <c r="MAK34" i="221"/>
  <c r="MAL34" i="221"/>
  <c r="MAM34" i="221"/>
  <c r="MAN34" i="221"/>
  <c r="MAO34" i="221"/>
  <c r="MAP34" i="221"/>
  <c r="MAQ34" i="221"/>
  <c r="MAR34" i="221"/>
  <c r="MAS34" i="221"/>
  <c r="MAT34" i="221"/>
  <c r="MAU34" i="221"/>
  <c r="MAV34" i="221"/>
  <c r="MAW34" i="221"/>
  <c r="MAX34" i="221"/>
  <c r="MAY34" i="221"/>
  <c r="MAZ34" i="221"/>
  <c r="MBA34" i="221"/>
  <c r="MBB34" i="221"/>
  <c r="MBC34" i="221"/>
  <c r="MBD34" i="221"/>
  <c r="MBE34" i="221"/>
  <c r="MBF34" i="221"/>
  <c r="MBG34" i="221"/>
  <c r="MBH34" i="221"/>
  <c r="MBI34" i="221"/>
  <c r="MBJ34" i="221"/>
  <c r="MBK34" i="221"/>
  <c r="MBL34" i="221"/>
  <c r="MBM34" i="221"/>
  <c r="MBN34" i="221"/>
  <c r="MBO34" i="221"/>
  <c r="MBP34" i="221"/>
  <c r="MBQ34" i="221"/>
  <c r="MBR34" i="221"/>
  <c r="MBS34" i="221"/>
  <c r="MBT34" i="221"/>
  <c r="MBU34" i="221"/>
  <c r="MBV34" i="221"/>
  <c r="MBW34" i="221"/>
  <c r="MBX34" i="221"/>
  <c r="MBY34" i="221"/>
  <c r="MBZ34" i="221"/>
  <c r="MCA34" i="221"/>
  <c r="MCB34" i="221"/>
  <c r="MCC34" i="221"/>
  <c r="MCD34" i="221"/>
  <c r="MCE34" i="221"/>
  <c r="MCF34" i="221"/>
  <c r="MCG34" i="221"/>
  <c r="MCH34" i="221"/>
  <c r="MCI34" i="221"/>
  <c r="MCJ34" i="221"/>
  <c r="MCK34" i="221"/>
  <c r="MCL34" i="221"/>
  <c r="MCM34" i="221"/>
  <c r="MCN34" i="221"/>
  <c r="MCO34" i="221"/>
  <c r="MCP34" i="221"/>
  <c r="MCQ34" i="221"/>
  <c r="MCR34" i="221"/>
  <c r="MCS34" i="221"/>
  <c r="MCT34" i="221"/>
  <c r="MCU34" i="221"/>
  <c r="MCV34" i="221"/>
  <c r="MCW34" i="221"/>
  <c r="MCX34" i="221"/>
  <c r="MCY34" i="221"/>
  <c r="MCZ34" i="221"/>
  <c r="MDA34" i="221"/>
  <c r="MDB34" i="221"/>
  <c r="MDC34" i="221"/>
  <c r="MDD34" i="221"/>
  <c r="MDE34" i="221"/>
  <c r="MDF34" i="221"/>
  <c r="MDG34" i="221"/>
  <c r="MDH34" i="221"/>
  <c r="MDI34" i="221"/>
  <c r="MDJ34" i="221"/>
  <c r="MDK34" i="221"/>
  <c r="MDL34" i="221"/>
  <c r="MDM34" i="221"/>
  <c r="MDN34" i="221"/>
  <c r="MDO34" i="221"/>
  <c r="MDP34" i="221"/>
  <c r="MDQ34" i="221"/>
  <c r="MDR34" i="221"/>
  <c r="MDS34" i="221"/>
  <c r="MDT34" i="221"/>
  <c r="MDU34" i="221"/>
  <c r="MDV34" i="221"/>
  <c r="MDW34" i="221"/>
  <c r="MDX34" i="221"/>
  <c r="MDY34" i="221"/>
  <c r="MDZ34" i="221"/>
  <c r="MEA34" i="221"/>
  <c r="MEB34" i="221"/>
  <c r="MEC34" i="221"/>
  <c r="MED34" i="221"/>
  <c r="MEE34" i="221"/>
  <c r="MEF34" i="221"/>
  <c r="MEG34" i="221"/>
  <c r="MEH34" i="221"/>
  <c r="MEI34" i="221"/>
  <c r="MEJ34" i="221"/>
  <c r="MEK34" i="221"/>
  <c r="MEL34" i="221"/>
  <c r="MEM34" i="221"/>
  <c r="MEN34" i="221"/>
  <c r="MEO34" i="221"/>
  <c r="MEP34" i="221"/>
  <c r="MEQ34" i="221"/>
  <c r="MER34" i="221"/>
  <c r="MES34" i="221"/>
  <c r="MET34" i="221"/>
  <c r="MEU34" i="221"/>
  <c r="MEV34" i="221"/>
  <c r="MEW34" i="221"/>
  <c r="MEX34" i="221"/>
  <c r="MEY34" i="221"/>
  <c r="MEZ34" i="221"/>
  <c r="MFA34" i="221"/>
  <c r="MFB34" i="221"/>
  <c r="MFC34" i="221"/>
  <c r="MFD34" i="221"/>
  <c r="MFE34" i="221"/>
  <c r="MFF34" i="221"/>
  <c r="MFG34" i="221"/>
  <c r="MFH34" i="221"/>
  <c r="MFI34" i="221"/>
  <c r="MFJ34" i="221"/>
  <c r="MFK34" i="221"/>
  <c r="MFL34" i="221"/>
  <c r="MFM34" i="221"/>
  <c r="MFN34" i="221"/>
  <c r="MFO34" i="221"/>
  <c r="MFP34" i="221"/>
  <c r="MFQ34" i="221"/>
  <c r="MFR34" i="221"/>
  <c r="MFS34" i="221"/>
  <c r="MFT34" i="221"/>
  <c r="MFU34" i="221"/>
  <c r="MFV34" i="221"/>
  <c r="MFW34" i="221"/>
  <c r="MFX34" i="221"/>
  <c r="MFY34" i="221"/>
  <c r="MFZ34" i="221"/>
  <c r="MGA34" i="221"/>
  <c r="MGB34" i="221"/>
  <c r="MGC34" i="221"/>
  <c r="MGD34" i="221"/>
  <c r="MGE34" i="221"/>
  <c r="MGF34" i="221"/>
  <c r="MGG34" i="221"/>
  <c r="MGH34" i="221"/>
  <c r="MGI34" i="221"/>
  <c r="MGJ34" i="221"/>
  <c r="MGK34" i="221"/>
  <c r="MGL34" i="221"/>
  <c r="MGM34" i="221"/>
  <c r="MGN34" i="221"/>
  <c r="MGO34" i="221"/>
  <c r="MGP34" i="221"/>
  <c r="MGQ34" i="221"/>
  <c r="MGR34" i="221"/>
  <c r="MGS34" i="221"/>
  <c r="MGT34" i="221"/>
  <c r="MGU34" i="221"/>
  <c r="MGV34" i="221"/>
  <c r="MGW34" i="221"/>
  <c r="MGX34" i="221"/>
  <c r="MGY34" i="221"/>
  <c r="MGZ34" i="221"/>
  <c r="MHA34" i="221"/>
  <c r="MHB34" i="221"/>
  <c r="MHC34" i="221"/>
  <c r="MHD34" i="221"/>
  <c r="MHE34" i="221"/>
  <c r="MHF34" i="221"/>
  <c r="MHG34" i="221"/>
  <c r="MHH34" i="221"/>
  <c r="MHI34" i="221"/>
  <c r="MHJ34" i="221"/>
  <c r="MHK34" i="221"/>
  <c r="MHL34" i="221"/>
  <c r="MHM34" i="221"/>
  <c r="MHN34" i="221"/>
  <c r="MHO34" i="221"/>
  <c r="MHP34" i="221"/>
  <c r="MHQ34" i="221"/>
  <c r="MHR34" i="221"/>
  <c r="MHS34" i="221"/>
  <c r="MHT34" i="221"/>
  <c r="MHU34" i="221"/>
  <c r="MHV34" i="221"/>
  <c r="MHW34" i="221"/>
  <c r="MHX34" i="221"/>
  <c r="MHY34" i="221"/>
  <c r="MHZ34" i="221"/>
  <c r="MIA34" i="221"/>
  <c r="MIB34" i="221"/>
  <c r="MIC34" i="221"/>
  <c r="MID34" i="221"/>
  <c r="MIE34" i="221"/>
  <c r="MIF34" i="221"/>
  <c r="MIG34" i="221"/>
  <c r="MIH34" i="221"/>
  <c r="MII34" i="221"/>
  <c r="MIJ34" i="221"/>
  <c r="MIK34" i="221"/>
  <c r="MIL34" i="221"/>
  <c r="MIM34" i="221"/>
  <c r="MIN34" i="221"/>
  <c r="MIO34" i="221"/>
  <c r="MIP34" i="221"/>
  <c r="MIQ34" i="221"/>
  <c r="MIR34" i="221"/>
  <c r="MIS34" i="221"/>
  <c r="MIT34" i="221"/>
  <c r="MIU34" i="221"/>
  <c r="MIV34" i="221"/>
  <c r="MIW34" i="221"/>
  <c r="MIX34" i="221"/>
  <c r="MIY34" i="221"/>
  <c r="MIZ34" i="221"/>
  <c r="MJA34" i="221"/>
  <c r="MJB34" i="221"/>
  <c r="MJC34" i="221"/>
  <c r="MJD34" i="221"/>
  <c r="MJE34" i="221"/>
  <c r="MJF34" i="221"/>
  <c r="MJG34" i="221"/>
  <c r="MJH34" i="221"/>
  <c r="MJI34" i="221"/>
  <c r="MJJ34" i="221"/>
  <c r="MJK34" i="221"/>
  <c r="MJL34" i="221"/>
  <c r="MJM34" i="221"/>
  <c r="MJN34" i="221"/>
  <c r="MJO34" i="221"/>
  <c r="MJP34" i="221"/>
  <c r="MJQ34" i="221"/>
  <c r="MJR34" i="221"/>
  <c r="MJS34" i="221"/>
  <c r="MJT34" i="221"/>
  <c r="MJU34" i="221"/>
  <c r="MJV34" i="221"/>
  <c r="MJW34" i="221"/>
  <c r="MJX34" i="221"/>
  <c r="MJY34" i="221"/>
  <c r="MJZ34" i="221"/>
  <c r="MKA34" i="221"/>
  <c r="MKB34" i="221"/>
  <c r="MKC34" i="221"/>
  <c r="MKD34" i="221"/>
  <c r="MKE34" i="221"/>
  <c r="MKF34" i="221"/>
  <c r="MKG34" i="221"/>
  <c r="MKH34" i="221"/>
  <c r="MKI34" i="221"/>
  <c r="MKJ34" i="221"/>
  <c r="MKK34" i="221"/>
  <c r="MKL34" i="221"/>
  <c r="MKM34" i="221"/>
  <c r="MKN34" i="221"/>
  <c r="MKO34" i="221"/>
  <c r="MKP34" i="221"/>
  <c r="MKQ34" i="221"/>
  <c r="MKR34" i="221"/>
  <c r="MKS34" i="221"/>
  <c r="MKT34" i="221"/>
  <c r="MKU34" i="221"/>
  <c r="MKV34" i="221"/>
  <c r="MKW34" i="221"/>
  <c r="MKX34" i="221"/>
  <c r="MKY34" i="221"/>
  <c r="MKZ34" i="221"/>
  <c r="MLA34" i="221"/>
  <c r="MLB34" i="221"/>
  <c r="MLC34" i="221"/>
  <c r="MLD34" i="221"/>
  <c r="MLE34" i="221"/>
  <c r="MLF34" i="221"/>
  <c r="MLG34" i="221"/>
  <c r="MLH34" i="221"/>
  <c r="MLI34" i="221"/>
  <c r="MLJ34" i="221"/>
  <c r="MLK34" i="221"/>
  <c r="MLL34" i="221"/>
  <c r="MLM34" i="221"/>
  <c r="MLN34" i="221"/>
  <c r="MLO34" i="221"/>
  <c r="MLP34" i="221"/>
  <c r="MLQ34" i="221"/>
  <c r="MLR34" i="221"/>
  <c r="MLS34" i="221"/>
  <c r="MLT34" i="221"/>
  <c r="MLU34" i="221"/>
  <c r="MLV34" i="221"/>
  <c r="MLW34" i="221"/>
  <c r="MLX34" i="221"/>
  <c r="MLY34" i="221"/>
  <c r="MLZ34" i="221"/>
  <c r="MMA34" i="221"/>
  <c r="MMB34" i="221"/>
  <c r="MMC34" i="221"/>
  <c r="MMD34" i="221"/>
  <c r="MME34" i="221"/>
  <c r="MMF34" i="221"/>
  <c r="MMG34" i="221"/>
  <c r="MMH34" i="221"/>
  <c r="MMI34" i="221"/>
  <c r="MMJ34" i="221"/>
  <c r="MMK34" i="221"/>
  <c r="MML34" i="221"/>
  <c r="MMM34" i="221"/>
  <c r="MMN34" i="221"/>
  <c r="MMO34" i="221"/>
  <c r="MMP34" i="221"/>
  <c r="MMQ34" i="221"/>
  <c r="MMR34" i="221"/>
  <c r="MMS34" i="221"/>
  <c r="MMT34" i="221"/>
  <c r="MMU34" i="221"/>
  <c r="MMV34" i="221"/>
  <c r="MMW34" i="221"/>
  <c r="MMX34" i="221"/>
  <c r="MMY34" i="221"/>
  <c r="MMZ34" i="221"/>
  <c r="MNA34" i="221"/>
  <c r="MNB34" i="221"/>
  <c r="MNC34" i="221"/>
  <c r="MND34" i="221"/>
  <c r="MNE34" i="221"/>
  <c r="MNF34" i="221"/>
  <c r="MNG34" i="221"/>
  <c r="MNH34" i="221"/>
  <c r="MNI34" i="221"/>
  <c r="MNJ34" i="221"/>
  <c r="MNK34" i="221"/>
  <c r="MNL34" i="221"/>
  <c r="MNM34" i="221"/>
  <c r="MNN34" i="221"/>
  <c r="MNO34" i="221"/>
  <c r="MNP34" i="221"/>
  <c r="MNQ34" i="221"/>
  <c r="MNR34" i="221"/>
  <c r="MNS34" i="221"/>
  <c r="MNT34" i="221"/>
  <c r="MNU34" i="221"/>
  <c r="MNV34" i="221"/>
  <c r="MNW34" i="221"/>
  <c r="MNX34" i="221"/>
  <c r="MNY34" i="221"/>
  <c r="MNZ34" i="221"/>
  <c r="MOA34" i="221"/>
  <c r="MOB34" i="221"/>
  <c r="MOC34" i="221"/>
  <c r="MOD34" i="221"/>
  <c r="MOE34" i="221"/>
  <c r="MOF34" i="221"/>
  <c r="MOG34" i="221"/>
  <c r="MOH34" i="221"/>
  <c r="MOI34" i="221"/>
  <c r="MOJ34" i="221"/>
  <c r="MOK34" i="221"/>
  <c r="MOL34" i="221"/>
  <c r="MOM34" i="221"/>
  <c r="MON34" i="221"/>
  <c r="MOO34" i="221"/>
  <c r="MOP34" i="221"/>
  <c r="MOQ34" i="221"/>
  <c r="MOR34" i="221"/>
  <c r="MOS34" i="221"/>
  <c r="MOT34" i="221"/>
  <c r="MOU34" i="221"/>
  <c r="MOV34" i="221"/>
  <c r="MOW34" i="221"/>
  <c r="MOX34" i="221"/>
  <c r="MOY34" i="221"/>
  <c r="MOZ34" i="221"/>
  <c r="MPA34" i="221"/>
  <c r="MPB34" i="221"/>
  <c r="MPC34" i="221"/>
  <c r="MPD34" i="221"/>
  <c r="MPE34" i="221"/>
  <c r="MPF34" i="221"/>
  <c r="MPG34" i="221"/>
  <c r="MPH34" i="221"/>
  <c r="MPI34" i="221"/>
  <c r="MPJ34" i="221"/>
  <c r="MPK34" i="221"/>
  <c r="MPL34" i="221"/>
  <c r="MPM34" i="221"/>
  <c r="MPN34" i="221"/>
  <c r="MPO34" i="221"/>
  <c r="MPP34" i="221"/>
  <c r="MPQ34" i="221"/>
  <c r="MPR34" i="221"/>
  <c r="MPS34" i="221"/>
  <c r="MPT34" i="221"/>
  <c r="MPU34" i="221"/>
  <c r="MPV34" i="221"/>
  <c r="MPW34" i="221"/>
  <c r="MPX34" i="221"/>
  <c r="MPY34" i="221"/>
  <c r="MPZ34" i="221"/>
  <c r="MQA34" i="221"/>
  <c r="MQB34" i="221"/>
  <c r="MQC34" i="221"/>
  <c r="MQD34" i="221"/>
  <c r="MQE34" i="221"/>
  <c r="MQF34" i="221"/>
  <c r="MQG34" i="221"/>
  <c r="MQH34" i="221"/>
  <c r="MQI34" i="221"/>
  <c r="MQJ34" i="221"/>
  <c r="MQK34" i="221"/>
  <c r="MQL34" i="221"/>
  <c r="MQM34" i="221"/>
  <c r="MQN34" i="221"/>
  <c r="MQO34" i="221"/>
  <c r="MQP34" i="221"/>
  <c r="MQQ34" i="221"/>
  <c r="MQR34" i="221"/>
  <c r="MQS34" i="221"/>
  <c r="MQT34" i="221"/>
  <c r="MQU34" i="221"/>
  <c r="MQV34" i="221"/>
  <c r="MQW34" i="221"/>
  <c r="MQX34" i="221"/>
  <c r="MQY34" i="221"/>
  <c r="MQZ34" i="221"/>
  <c r="MRA34" i="221"/>
  <c r="MRB34" i="221"/>
  <c r="MRC34" i="221"/>
  <c r="MRD34" i="221"/>
  <c r="MRE34" i="221"/>
  <c r="MRF34" i="221"/>
  <c r="MRG34" i="221"/>
  <c r="MRH34" i="221"/>
  <c r="MRI34" i="221"/>
  <c r="MRJ34" i="221"/>
  <c r="MRK34" i="221"/>
  <c r="MRL34" i="221"/>
  <c r="MRM34" i="221"/>
  <c r="MRN34" i="221"/>
  <c r="MRO34" i="221"/>
  <c r="MRP34" i="221"/>
  <c r="MRQ34" i="221"/>
  <c r="MRR34" i="221"/>
  <c r="MRS34" i="221"/>
  <c r="MRT34" i="221"/>
  <c r="MRU34" i="221"/>
  <c r="MRV34" i="221"/>
  <c r="MRW34" i="221"/>
  <c r="MRX34" i="221"/>
  <c r="MRY34" i="221"/>
  <c r="MRZ34" i="221"/>
  <c r="MSA34" i="221"/>
  <c r="MSB34" i="221"/>
  <c r="MSC34" i="221"/>
  <c r="MSD34" i="221"/>
  <c r="MSE34" i="221"/>
  <c r="MSF34" i="221"/>
  <c r="MSG34" i="221"/>
  <c r="MSH34" i="221"/>
  <c r="MSI34" i="221"/>
  <c r="MSJ34" i="221"/>
  <c r="MSK34" i="221"/>
  <c r="MSL34" i="221"/>
  <c r="MSM34" i="221"/>
  <c r="MSN34" i="221"/>
  <c r="MSO34" i="221"/>
  <c r="MSP34" i="221"/>
  <c r="MSQ34" i="221"/>
  <c r="MSR34" i="221"/>
  <c r="MSS34" i="221"/>
  <c r="MST34" i="221"/>
  <c r="MSU34" i="221"/>
  <c r="MSV34" i="221"/>
  <c r="MSW34" i="221"/>
  <c r="MSX34" i="221"/>
  <c r="MSY34" i="221"/>
  <c r="MSZ34" i="221"/>
  <c r="MTA34" i="221"/>
  <c r="MTB34" i="221"/>
  <c r="MTC34" i="221"/>
  <c r="MTD34" i="221"/>
  <c r="MTE34" i="221"/>
  <c r="MTF34" i="221"/>
  <c r="MTG34" i="221"/>
  <c r="MTH34" i="221"/>
  <c r="MTI34" i="221"/>
  <c r="MTJ34" i="221"/>
  <c r="MTK34" i="221"/>
  <c r="MTL34" i="221"/>
  <c r="MTM34" i="221"/>
  <c r="MTN34" i="221"/>
  <c r="MTO34" i="221"/>
  <c r="MTP34" i="221"/>
  <c r="MTQ34" i="221"/>
  <c r="MTR34" i="221"/>
  <c r="MTS34" i="221"/>
  <c r="MTT34" i="221"/>
  <c r="MTU34" i="221"/>
  <c r="MTV34" i="221"/>
  <c r="MTW34" i="221"/>
  <c r="MTX34" i="221"/>
  <c r="MTY34" i="221"/>
  <c r="MTZ34" i="221"/>
  <c r="MUA34" i="221"/>
  <c r="MUB34" i="221"/>
  <c r="MUC34" i="221"/>
  <c r="MUD34" i="221"/>
  <c r="MUE34" i="221"/>
  <c r="MUF34" i="221"/>
  <c r="MUG34" i="221"/>
  <c r="MUH34" i="221"/>
  <c r="MUI34" i="221"/>
  <c r="MUJ34" i="221"/>
  <c r="MUK34" i="221"/>
  <c r="MUL34" i="221"/>
  <c r="MUM34" i="221"/>
  <c r="MUN34" i="221"/>
  <c r="MUO34" i="221"/>
  <c r="MUP34" i="221"/>
  <c r="MUQ34" i="221"/>
  <c r="MUR34" i="221"/>
  <c r="MUS34" i="221"/>
  <c r="MUT34" i="221"/>
  <c r="MUU34" i="221"/>
  <c r="MUV34" i="221"/>
  <c r="MUW34" i="221"/>
  <c r="MUX34" i="221"/>
  <c r="MUY34" i="221"/>
  <c r="MUZ34" i="221"/>
  <c r="MVA34" i="221"/>
  <c r="MVB34" i="221"/>
  <c r="MVC34" i="221"/>
  <c r="MVD34" i="221"/>
  <c r="MVE34" i="221"/>
  <c r="MVF34" i="221"/>
  <c r="MVG34" i="221"/>
  <c r="MVH34" i="221"/>
  <c r="MVI34" i="221"/>
  <c r="MVJ34" i="221"/>
  <c r="MVK34" i="221"/>
  <c r="MVL34" i="221"/>
  <c r="MVM34" i="221"/>
  <c r="MVN34" i="221"/>
  <c r="MVO34" i="221"/>
  <c r="MVP34" i="221"/>
  <c r="MVQ34" i="221"/>
  <c r="MVR34" i="221"/>
  <c r="MVS34" i="221"/>
  <c r="MVT34" i="221"/>
  <c r="MVU34" i="221"/>
  <c r="MVV34" i="221"/>
  <c r="MVW34" i="221"/>
  <c r="MVX34" i="221"/>
  <c r="MVY34" i="221"/>
  <c r="MVZ34" i="221"/>
  <c r="MWA34" i="221"/>
  <c r="MWB34" i="221"/>
  <c r="MWC34" i="221"/>
  <c r="MWD34" i="221"/>
  <c r="MWE34" i="221"/>
  <c r="MWF34" i="221"/>
  <c r="MWG34" i="221"/>
  <c r="MWH34" i="221"/>
  <c r="MWI34" i="221"/>
  <c r="MWJ34" i="221"/>
  <c r="MWK34" i="221"/>
  <c r="MWL34" i="221"/>
  <c r="MWM34" i="221"/>
  <c r="MWN34" i="221"/>
  <c r="MWO34" i="221"/>
  <c r="MWP34" i="221"/>
  <c r="MWQ34" i="221"/>
  <c r="MWR34" i="221"/>
  <c r="MWS34" i="221"/>
  <c r="MWT34" i="221"/>
  <c r="MWU34" i="221"/>
  <c r="MWV34" i="221"/>
  <c r="MWW34" i="221"/>
  <c r="MWX34" i="221"/>
  <c r="MWY34" i="221"/>
  <c r="MWZ34" i="221"/>
  <c r="MXA34" i="221"/>
  <c r="MXB34" i="221"/>
  <c r="MXC34" i="221"/>
  <c r="MXD34" i="221"/>
  <c r="MXE34" i="221"/>
  <c r="MXF34" i="221"/>
  <c r="MXG34" i="221"/>
  <c r="MXH34" i="221"/>
  <c r="MXI34" i="221"/>
  <c r="MXJ34" i="221"/>
  <c r="MXK34" i="221"/>
  <c r="MXL34" i="221"/>
  <c r="MXM34" i="221"/>
  <c r="MXN34" i="221"/>
  <c r="MXO34" i="221"/>
  <c r="MXP34" i="221"/>
  <c r="MXQ34" i="221"/>
  <c r="MXR34" i="221"/>
  <c r="MXS34" i="221"/>
  <c r="MXT34" i="221"/>
  <c r="MXU34" i="221"/>
  <c r="MXV34" i="221"/>
  <c r="MXW34" i="221"/>
  <c r="MXX34" i="221"/>
  <c r="MXY34" i="221"/>
  <c r="MXZ34" i="221"/>
  <c r="MYA34" i="221"/>
  <c r="MYB34" i="221"/>
  <c r="MYC34" i="221"/>
  <c r="MYD34" i="221"/>
  <c r="MYE34" i="221"/>
  <c r="MYF34" i="221"/>
  <c r="MYG34" i="221"/>
  <c r="MYH34" i="221"/>
  <c r="MYI34" i="221"/>
  <c r="MYJ34" i="221"/>
  <c r="MYK34" i="221"/>
  <c r="MYL34" i="221"/>
  <c r="MYM34" i="221"/>
  <c r="MYN34" i="221"/>
  <c r="MYO34" i="221"/>
  <c r="MYP34" i="221"/>
  <c r="MYQ34" i="221"/>
  <c r="MYR34" i="221"/>
  <c r="MYS34" i="221"/>
  <c r="MYT34" i="221"/>
  <c r="MYU34" i="221"/>
  <c r="MYV34" i="221"/>
  <c r="MYW34" i="221"/>
  <c r="MYX34" i="221"/>
  <c r="MYY34" i="221"/>
  <c r="MYZ34" i="221"/>
  <c r="MZA34" i="221"/>
  <c r="MZB34" i="221"/>
  <c r="MZC34" i="221"/>
  <c r="MZD34" i="221"/>
  <c r="MZE34" i="221"/>
  <c r="MZF34" i="221"/>
  <c r="MZG34" i="221"/>
  <c r="MZH34" i="221"/>
  <c r="MZI34" i="221"/>
  <c r="MZJ34" i="221"/>
  <c r="MZK34" i="221"/>
  <c r="MZL34" i="221"/>
  <c r="MZM34" i="221"/>
  <c r="MZN34" i="221"/>
  <c r="MZO34" i="221"/>
  <c r="MZP34" i="221"/>
  <c r="MZQ34" i="221"/>
  <c r="MZR34" i="221"/>
  <c r="MZS34" i="221"/>
  <c r="MZT34" i="221"/>
  <c r="MZU34" i="221"/>
  <c r="MZV34" i="221"/>
  <c r="MZW34" i="221"/>
  <c r="MZX34" i="221"/>
  <c r="MZY34" i="221"/>
  <c r="MZZ34" i="221"/>
  <c r="NAA34" i="221"/>
  <c r="NAB34" i="221"/>
  <c r="NAC34" i="221"/>
  <c r="NAD34" i="221"/>
  <c r="NAE34" i="221"/>
  <c r="NAF34" i="221"/>
  <c r="NAG34" i="221"/>
  <c r="NAH34" i="221"/>
  <c r="NAI34" i="221"/>
  <c r="NAJ34" i="221"/>
  <c r="NAK34" i="221"/>
  <c r="NAL34" i="221"/>
  <c r="NAM34" i="221"/>
  <c r="NAN34" i="221"/>
  <c r="NAO34" i="221"/>
  <c r="NAP34" i="221"/>
  <c r="NAQ34" i="221"/>
  <c r="NAR34" i="221"/>
  <c r="NAS34" i="221"/>
  <c r="NAT34" i="221"/>
  <c r="NAU34" i="221"/>
  <c r="NAV34" i="221"/>
  <c r="NAW34" i="221"/>
  <c r="NAX34" i="221"/>
  <c r="NAY34" i="221"/>
  <c r="NAZ34" i="221"/>
  <c r="NBA34" i="221"/>
  <c r="NBB34" i="221"/>
  <c r="NBC34" i="221"/>
  <c r="NBD34" i="221"/>
  <c r="NBE34" i="221"/>
  <c r="NBF34" i="221"/>
  <c r="NBG34" i="221"/>
  <c r="NBH34" i="221"/>
  <c r="NBI34" i="221"/>
  <c r="NBJ34" i="221"/>
  <c r="NBK34" i="221"/>
  <c r="NBL34" i="221"/>
  <c r="NBM34" i="221"/>
  <c r="NBN34" i="221"/>
  <c r="NBO34" i="221"/>
  <c r="NBP34" i="221"/>
  <c r="NBQ34" i="221"/>
  <c r="NBR34" i="221"/>
  <c r="NBS34" i="221"/>
  <c r="NBT34" i="221"/>
  <c r="NBU34" i="221"/>
  <c r="NBV34" i="221"/>
  <c r="NBW34" i="221"/>
  <c r="NBX34" i="221"/>
  <c r="NBY34" i="221"/>
  <c r="NBZ34" i="221"/>
  <c r="NCA34" i="221"/>
  <c r="NCB34" i="221"/>
  <c r="NCC34" i="221"/>
  <c r="NCD34" i="221"/>
  <c r="NCE34" i="221"/>
  <c r="NCF34" i="221"/>
  <c r="NCG34" i="221"/>
  <c r="NCH34" i="221"/>
  <c r="NCI34" i="221"/>
  <c r="NCJ34" i="221"/>
  <c r="NCK34" i="221"/>
  <c r="NCL34" i="221"/>
  <c r="NCM34" i="221"/>
  <c r="NCN34" i="221"/>
  <c r="NCO34" i="221"/>
  <c r="NCP34" i="221"/>
  <c r="NCQ34" i="221"/>
  <c r="NCR34" i="221"/>
  <c r="NCS34" i="221"/>
  <c r="NCT34" i="221"/>
  <c r="NCU34" i="221"/>
  <c r="NCV34" i="221"/>
  <c r="NCW34" i="221"/>
  <c r="NCX34" i="221"/>
  <c r="NCY34" i="221"/>
  <c r="NCZ34" i="221"/>
  <c r="NDA34" i="221"/>
  <c r="NDB34" i="221"/>
  <c r="NDC34" i="221"/>
  <c r="NDD34" i="221"/>
  <c r="NDE34" i="221"/>
  <c r="NDF34" i="221"/>
  <c r="NDG34" i="221"/>
  <c r="NDH34" i="221"/>
  <c r="NDI34" i="221"/>
  <c r="NDJ34" i="221"/>
  <c r="NDK34" i="221"/>
  <c r="NDL34" i="221"/>
  <c r="NDM34" i="221"/>
  <c r="NDN34" i="221"/>
  <c r="NDO34" i="221"/>
  <c r="NDP34" i="221"/>
  <c r="NDQ34" i="221"/>
  <c r="NDR34" i="221"/>
  <c r="NDS34" i="221"/>
  <c r="NDT34" i="221"/>
  <c r="NDU34" i="221"/>
  <c r="NDV34" i="221"/>
  <c r="NDW34" i="221"/>
  <c r="NDX34" i="221"/>
  <c r="NDY34" i="221"/>
  <c r="NDZ34" i="221"/>
  <c r="NEA34" i="221"/>
  <c r="NEB34" i="221"/>
  <c r="NEC34" i="221"/>
  <c r="NED34" i="221"/>
  <c r="NEE34" i="221"/>
  <c r="NEF34" i="221"/>
  <c r="NEG34" i="221"/>
  <c r="NEH34" i="221"/>
  <c r="NEI34" i="221"/>
  <c r="NEJ34" i="221"/>
  <c r="NEK34" i="221"/>
  <c r="NEL34" i="221"/>
  <c r="NEM34" i="221"/>
  <c r="NEN34" i="221"/>
  <c r="NEO34" i="221"/>
  <c r="NEP34" i="221"/>
  <c r="NEQ34" i="221"/>
  <c r="NER34" i="221"/>
  <c r="NES34" i="221"/>
  <c r="NET34" i="221"/>
  <c r="NEU34" i="221"/>
  <c r="NEV34" i="221"/>
  <c r="NEW34" i="221"/>
  <c r="NEX34" i="221"/>
  <c r="NEY34" i="221"/>
  <c r="NEZ34" i="221"/>
  <c r="NFA34" i="221"/>
  <c r="NFB34" i="221"/>
  <c r="NFC34" i="221"/>
  <c r="NFD34" i="221"/>
  <c r="NFE34" i="221"/>
  <c r="NFF34" i="221"/>
  <c r="NFG34" i="221"/>
  <c r="NFH34" i="221"/>
  <c r="NFI34" i="221"/>
  <c r="NFJ34" i="221"/>
  <c r="NFK34" i="221"/>
  <c r="NFL34" i="221"/>
  <c r="NFM34" i="221"/>
  <c r="NFN34" i="221"/>
  <c r="NFO34" i="221"/>
  <c r="NFP34" i="221"/>
  <c r="NFQ34" i="221"/>
  <c r="NFR34" i="221"/>
  <c r="NFS34" i="221"/>
  <c r="NFT34" i="221"/>
  <c r="NFU34" i="221"/>
  <c r="NFV34" i="221"/>
  <c r="NFW34" i="221"/>
  <c r="NFX34" i="221"/>
  <c r="NFY34" i="221"/>
  <c r="NFZ34" i="221"/>
  <c r="NGA34" i="221"/>
  <c r="NGB34" i="221"/>
  <c r="NGC34" i="221"/>
  <c r="NGD34" i="221"/>
  <c r="NGE34" i="221"/>
  <c r="NGF34" i="221"/>
  <c r="NGG34" i="221"/>
  <c r="NGH34" i="221"/>
  <c r="NGI34" i="221"/>
  <c r="NGJ34" i="221"/>
  <c r="NGK34" i="221"/>
  <c r="NGL34" i="221"/>
  <c r="NGM34" i="221"/>
  <c r="NGN34" i="221"/>
  <c r="NGO34" i="221"/>
  <c r="NGP34" i="221"/>
  <c r="NGQ34" i="221"/>
  <c r="NGR34" i="221"/>
  <c r="NGS34" i="221"/>
  <c r="NGT34" i="221"/>
  <c r="NGU34" i="221"/>
  <c r="NGV34" i="221"/>
  <c r="NGW34" i="221"/>
  <c r="NGX34" i="221"/>
  <c r="NGY34" i="221"/>
  <c r="NGZ34" i="221"/>
  <c r="NHA34" i="221"/>
  <c r="NHB34" i="221"/>
  <c r="NHC34" i="221"/>
  <c r="NHD34" i="221"/>
  <c r="NHE34" i="221"/>
  <c r="NHF34" i="221"/>
  <c r="NHG34" i="221"/>
  <c r="NHH34" i="221"/>
  <c r="NHI34" i="221"/>
  <c r="NHJ34" i="221"/>
  <c r="NHK34" i="221"/>
  <c r="NHL34" i="221"/>
  <c r="NHM34" i="221"/>
  <c r="NHN34" i="221"/>
  <c r="NHO34" i="221"/>
  <c r="NHP34" i="221"/>
  <c r="NHQ34" i="221"/>
  <c r="NHR34" i="221"/>
  <c r="NHS34" i="221"/>
  <c r="NHT34" i="221"/>
  <c r="NHU34" i="221"/>
  <c r="NHV34" i="221"/>
  <c r="NHW34" i="221"/>
  <c r="NHX34" i="221"/>
  <c r="NHY34" i="221"/>
  <c r="NHZ34" i="221"/>
  <c r="NIA34" i="221"/>
  <c r="NIB34" i="221"/>
  <c r="NIC34" i="221"/>
  <c r="NID34" i="221"/>
  <c r="NIE34" i="221"/>
  <c r="NIF34" i="221"/>
  <c r="NIG34" i="221"/>
  <c r="NIH34" i="221"/>
  <c r="NII34" i="221"/>
  <c r="NIJ34" i="221"/>
  <c r="NIK34" i="221"/>
  <c r="NIL34" i="221"/>
  <c r="NIM34" i="221"/>
  <c r="NIN34" i="221"/>
  <c r="NIO34" i="221"/>
  <c r="NIP34" i="221"/>
  <c r="NIQ34" i="221"/>
  <c r="NIR34" i="221"/>
  <c r="NIS34" i="221"/>
  <c r="NIT34" i="221"/>
  <c r="NIU34" i="221"/>
  <c r="NIV34" i="221"/>
  <c r="NIW34" i="221"/>
  <c r="NIX34" i="221"/>
  <c r="NIY34" i="221"/>
  <c r="NIZ34" i="221"/>
  <c r="NJA34" i="221"/>
  <c r="NJB34" i="221"/>
  <c r="NJC34" i="221"/>
  <c r="NJD34" i="221"/>
  <c r="NJE34" i="221"/>
  <c r="NJF34" i="221"/>
  <c r="NJG34" i="221"/>
  <c r="NJH34" i="221"/>
  <c r="NJI34" i="221"/>
  <c r="NJJ34" i="221"/>
  <c r="NJK34" i="221"/>
  <c r="NJL34" i="221"/>
  <c r="NJM34" i="221"/>
  <c r="NJN34" i="221"/>
  <c r="NJO34" i="221"/>
  <c r="NJP34" i="221"/>
  <c r="NJQ34" i="221"/>
  <c r="NJR34" i="221"/>
  <c r="NJS34" i="221"/>
  <c r="NJT34" i="221"/>
  <c r="NJU34" i="221"/>
  <c r="NJV34" i="221"/>
  <c r="NJW34" i="221"/>
  <c r="NJX34" i="221"/>
  <c r="NJY34" i="221"/>
  <c r="NJZ34" i="221"/>
  <c r="NKA34" i="221"/>
  <c r="NKB34" i="221"/>
  <c r="NKC34" i="221"/>
  <c r="NKD34" i="221"/>
  <c r="NKE34" i="221"/>
  <c r="NKF34" i="221"/>
  <c r="NKG34" i="221"/>
  <c r="NKH34" i="221"/>
  <c r="NKI34" i="221"/>
  <c r="NKJ34" i="221"/>
  <c r="NKK34" i="221"/>
  <c r="NKL34" i="221"/>
  <c r="NKM34" i="221"/>
  <c r="NKN34" i="221"/>
  <c r="NKO34" i="221"/>
  <c r="NKP34" i="221"/>
  <c r="NKQ34" i="221"/>
  <c r="NKR34" i="221"/>
  <c r="NKS34" i="221"/>
  <c r="NKT34" i="221"/>
  <c r="NKU34" i="221"/>
  <c r="NKV34" i="221"/>
  <c r="NKW34" i="221"/>
  <c r="NKX34" i="221"/>
  <c r="NKY34" i="221"/>
  <c r="NKZ34" i="221"/>
  <c r="NLA34" i="221"/>
  <c r="NLB34" i="221"/>
  <c r="NLC34" i="221"/>
  <c r="NLD34" i="221"/>
  <c r="NLE34" i="221"/>
  <c r="NLF34" i="221"/>
  <c r="NLG34" i="221"/>
  <c r="NLH34" i="221"/>
  <c r="NLI34" i="221"/>
  <c r="NLJ34" i="221"/>
  <c r="NLK34" i="221"/>
  <c r="NLL34" i="221"/>
  <c r="NLM34" i="221"/>
  <c r="NLN34" i="221"/>
  <c r="NLO34" i="221"/>
  <c r="NLP34" i="221"/>
  <c r="NLQ34" i="221"/>
  <c r="NLR34" i="221"/>
  <c r="NLS34" i="221"/>
  <c r="NLT34" i="221"/>
  <c r="NLU34" i="221"/>
  <c r="NLV34" i="221"/>
  <c r="NLW34" i="221"/>
  <c r="NLX34" i="221"/>
  <c r="NLY34" i="221"/>
  <c r="NLZ34" i="221"/>
  <c r="NMA34" i="221"/>
  <c r="NMB34" i="221"/>
  <c r="NMC34" i="221"/>
  <c r="NMD34" i="221"/>
  <c r="NME34" i="221"/>
  <c r="NMF34" i="221"/>
  <c r="NMG34" i="221"/>
  <c r="NMH34" i="221"/>
  <c r="NMI34" i="221"/>
  <c r="NMJ34" i="221"/>
  <c r="NMK34" i="221"/>
  <c r="NML34" i="221"/>
  <c r="NMM34" i="221"/>
  <c r="NMN34" i="221"/>
  <c r="NMO34" i="221"/>
  <c r="NMP34" i="221"/>
  <c r="NMQ34" i="221"/>
  <c r="NMR34" i="221"/>
  <c r="NMS34" i="221"/>
  <c r="NMT34" i="221"/>
  <c r="NMU34" i="221"/>
  <c r="NMV34" i="221"/>
  <c r="NMW34" i="221"/>
  <c r="NMX34" i="221"/>
  <c r="NMY34" i="221"/>
  <c r="NMZ34" i="221"/>
  <c r="NNA34" i="221"/>
  <c r="NNB34" i="221"/>
  <c r="NNC34" i="221"/>
  <c r="NND34" i="221"/>
  <c r="NNE34" i="221"/>
  <c r="NNF34" i="221"/>
  <c r="NNG34" i="221"/>
  <c r="NNH34" i="221"/>
  <c r="NNI34" i="221"/>
  <c r="NNJ34" i="221"/>
  <c r="NNK34" i="221"/>
  <c r="NNL34" i="221"/>
  <c r="NNM34" i="221"/>
  <c r="NNN34" i="221"/>
  <c r="NNO34" i="221"/>
  <c r="NNP34" i="221"/>
  <c r="NNQ34" i="221"/>
  <c r="NNR34" i="221"/>
  <c r="NNS34" i="221"/>
  <c r="NNT34" i="221"/>
  <c r="NNU34" i="221"/>
  <c r="NNV34" i="221"/>
  <c r="NNW34" i="221"/>
  <c r="NNX34" i="221"/>
  <c r="NNY34" i="221"/>
  <c r="NNZ34" i="221"/>
  <c r="NOA34" i="221"/>
  <c r="NOB34" i="221"/>
  <c r="NOC34" i="221"/>
  <c r="NOD34" i="221"/>
  <c r="NOE34" i="221"/>
  <c r="NOF34" i="221"/>
  <c r="NOG34" i="221"/>
  <c r="NOH34" i="221"/>
  <c r="NOI34" i="221"/>
  <c r="NOJ34" i="221"/>
  <c r="NOK34" i="221"/>
  <c r="NOL34" i="221"/>
  <c r="NOM34" i="221"/>
  <c r="NON34" i="221"/>
  <c r="NOO34" i="221"/>
  <c r="NOP34" i="221"/>
  <c r="NOQ34" i="221"/>
  <c r="NOR34" i="221"/>
  <c r="NOS34" i="221"/>
  <c r="NOT34" i="221"/>
  <c r="NOU34" i="221"/>
  <c r="NOV34" i="221"/>
  <c r="NOW34" i="221"/>
  <c r="NOX34" i="221"/>
  <c r="NOY34" i="221"/>
  <c r="NOZ34" i="221"/>
  <c r="NPA34" i="221"/>
  <c r="NPB34" i="221"/>
  <c r="NPC34" i="221"/>
  <c r="NPD34" i="221"/>
  <c r="NPE34" i="221"/>
  <c r="NPF34" i="221"/>
  <c r="NPG34" i="221"/>
  <c r="NPH34" i="221"/>
  <c r="NPI34" i="221"/>
  <c r="NPJ34" i="221"/>
  <c r="NPK34" i="221"/>
  <c r="NPL34" i="221"/>
  <c r="NPM34" i="221"/>
  <c r="NPN34" i="221"/>
  <c r="NPO34" i="221"/>
  <c r="NPP34" i="221"/>
  <c r="NPQ34" i="221"/>
  <c r="NPR34" i="221"/>
  <c r="NPS34" i="221"/>
  <c r="NPT34" i="221"/>
  <c r="NPU34" i="221"/>
  <c r="NPV34" i="221"/>
  <c r="NPW34" i="221"/>
  <c r="NPX34" i="221"/>
  <c r="NPY34" i="221"/>
  <c r="NPZ34" i="221"/>
  <c r="NQA34" i="221"/>
  <c r="NQB34" i="221"/>
  <c r="NQC34" i="221"/>
  <c r="NQD34" i="221"/>
  <c r="NQE34" i="221"/>
  <c r="NQF34" i="221"/>
  <c r="NQG34" i="221"/>
  <c r="NQH34" i="221"/>
  <c r="NQI34" i="221"/>
  <c r="NQJ34" i="221"/>
  <c r="NQK34" i="221"/>
  <c r="NQL34" i="221"/>
  <c r="NQM34" i="221"/>
  <c r="NQN34" i="221"/>
  <c r="NQO34" i="221"/>
  <c r="NQP34" i="221"/>
  <c r="NQQ34" i="221"/>
  <c r="NQR34" i="221"/>
  <c r="NQS34" i="221"/>
  <c r="NQT34" i="221"/>
  <c r="NQU34" i="221"/>
  <c r="NQV34" i="221"/>
  <c r="NQW34" i="221"/>
  <c r="NQX34" i="221"/>
  <c r="NQY34" i="221"/>
  <c r="NQZ34" i="221"/>
  <c r="NRA34" i="221"/>
  <c r="NRB34" i="221"/>
  <c r="NRC34" i="221"/>
  <c r="NRD34" i="221"/>
  <c r="NRE34" i="221"/>
  <c r="NRF34" i="221"/>
  <c r="NRG34" i="221"/>
  <c r="NRH34" i="221"/>
  <c r="NRI34" i="221"/>
  <c r="NRJ34" i="221"/>
  <c r="NRK34" i="221"/>
  <c r="NRL34" i="221"/>
  <c r="NRM34" i="221"/>
  <c r="NRN34" i="221"/>
  <c r="NRO34" i="221"/>
  <c r="NRP34" i="221"/>
  <c r="NRQ34" i="221"/>
  <c r="NRR34" i="221"/>
  <c r="NRS34" i="221"/>
  <c r="NRT34" i="221"/>
  <c r="NRU34" i="221"/>
  <c r="NRV34" i="221"/>
  <c r="NRW34" i="221"/>
  <c r="NRX34" i="221"/>
  <c r="NRY34" i="221"/>
  <c r="NRZ34" i="221"/>
  <c r="NSA34" i="221"/>
  <c r="NSB34" i="221"/>
  <c r="NSC34" i="221"/>
  <c r="NSD34" i="221"/>
  <c r="NSE34" i="221"/>
  <c r="NSF34" i="221"/>
  <c r="NSG34" i="221"/>
  <c r="NSH34" i="221"/>
  <c r="NSI34" i="221"/>
  <c r="NSJ34" i="221"/>
  <c r="NSK34" i="221"/>
  <c r="NSL34" i="221"/>
  <c r="NSM34" i="221"/>
  <c r="NSN34" i="221"/>
  <c r="NSO34" i="221"/>
  <c r="NSP34" i="221"/>
  <c r="NSQ34" i="221"/>
  <c r="NSR34" i="221"/>
  <c r="NSS34" i="221"/>
  <c r="NST34" i="221"/>
  <c r="NSU34" i="221"/>
  <c r="NSV34" i="221"/>
  <c r="NSW34" i="221"/>
  <c r="NSX34" i="221"/>
  <c r="NSY34" i="221"/>
  <c r="NSZ34" i="221"/>
  <c r="NTA34" i="221"/>
  <c r="NTB34" i="221"/>
  <c r="NTC34" i="221"/>
  <c r="NTD34" i="221"/>
  <c r="NTE34" i="221"/>
  <c r="NTF34" i="221"/>
  <c r="NTG34" i="221"/>
  <c r="NTH34" i="221"/>
  <c r="NTI34" i="221"/>
  <c r="NTJ34" i="221"/>
  <c r="NTK34" i="221"/>
  <c r="NTL34" i="221"/>
  <c r="NTM34" i="221"/>
  <c r="NTN34" i="221"/>
  <c r="NTO34" i="221"/>
  <c r="NTP34" i="221"/>
  <c r="NTQ34" i="221"/>
  <c r="NTR34" i="221"/>
  <c r="NTS34" i="221"/>
  <c r="NTT34" i="221"/>
  <c r="NTU34" i="221"/>
  <c r="NTV34" i="221"/>
  <c r="NTW34" i="221"/>
  <c r="NTX34" i="221"/>
  <c r="NTY34" i="221"/>
  <c r="NTZ34" i="221"/>
  <c r="NUA34" i="221"/>
  <c r="NUB34" i="221"/>
  <c r="NUC34" i="221"/>
  <c r="NUD34" i="221"/>
  <c r="NUE34" i="221"/>
  <c r="NUF34" i="221"/>
  <c r="NUG34" i="221"/>
  <c r="NUH34" i="221"/>
  <c r="NUI34" i="221"/>
  <c r="NUJ34" i="221"/>
  <c r="NUK34" i="221"/>
  <c r="NUL34" i="221"/>
  <c r="NUM34" i="221"/>
  <c r="NUN34" i="221"/>
  <c r="NUO34" i="221"/>
  <c r="NUP34" i="221"/>
  <c r="NUQ34" i="221"/>
  <c r="NUR34" i="221"/>
  <c r="NUS34" i="221"/>
  <c r="NUT34" i="221"/>
  <c r="NUU34" i="221"/>
  <c r="NUV34" i="221"/>
  <c r="NUW34" i="221"/>
  <c r="NUX34" i="221"/>
  <c r="NUY34" i="221"/>
  <c r="NUZ34" i="221"/>
  <c r="NVA34" i="221"/>
  <c r="NVB34" i="221"/>
  <c r="NVC34" i="221"/>
  <c r="NVD34" i="221"/>
  <c r="NVE34" i="221"/>
  <c r="NVF34" i="221"/>
  <c r="NVG34" i="221"/>
  <c r="NVH34" i="221"/>
  <c r="NVI34" i="221"/>
  <c r="NVJ34" i="221"/>
  <c r="NVK34" i="221"/>
  <c r="NVL34" i="221"/>
  <c r="NVM34" i="221"/>
  <c r="NVN34" i="221"/>
  <c r="NVO34" i="221"/>
  <c r="NVP34" i="221"/>
  <c r="NVQ34" i="221"/>
  <c r="NVR34" i="221"/>
  <c r="NVS34" i="221"/>
  <c r="NVT34" i="221"/>
  <c r="NVU34" i="221"/>
  <c r="NVV34" i="221"/>
  <c r="NVW34" i="221"/>
  <c r="NVX34" i="221"/>
  <c r="NVY34" i="221"/>
  <c r="NVZ34" i="221"/>
  <c r="NWA34" i="221"/>
  <c r="NWB34" i="221"/>
  <c r="NWC34" i="221"/>
  <c r="NWD34" i="221"/>
  <c r="NWE34" i="221"/>
  <c r="NWF34" i="221"/>
  <c r="NWG34" i="221"/>
  <c r="NWH34" i="221"/>
  <c r="NWI34" i="221"/>
  <c r="NWJ34" i="221"/>
  <c r="NWK34" i="221"/>
  <c r="NWL34" i="221"/>
  <c r="NWM34" i="221"/>
  <c r="NWN34" i="221"/>
  <c r="NWO34" i="221"/>
  <c r="NWP34" i="221"/>
  <c r="NWQ34" i="221"/>
  <c r="NWR34" i="221"/>
  <c r="NWS34" i="221"/>
  <c r="NWT34" i="221"/>
  <c r="NWU34" i="221"/>
  <c r="NWV34" i="221"/>
  <c r="NWW34" i="221"/>
  <c r="NWX34" i="221"/>
  <c r="NWY34" i="221"/>
  <c r="NWZ34" i="221"/>
  <c r="NXA34" i="221"/>
  <c r="NXB34" i="221"/>
  <c r="NXC34" i="221"/>
  <c r="NXD34" i="221"/>
  <c r="NXE34" i="221"/>
  <c r="NXF34" i="221"/>
  <c r="NXG34" i="221"/>
  <c r="NXH34" i="221"/>
  <c r="NXI34" i="221"/>
  <c r="NXJ34" i="221"/>
  <c r="NXK34" i="221"/>
  <c r="NXL34" i="221"/>
  <c r="NXM34" i="221"/>
  <c r="NXN34" i="221"/>
  <c r="NXO34" i="221"/>
  <c r="NXP34" i="221"/>
  <c r="NXQ34" i="221"/>
  <c r="NXR34" i="221"/>
  <c r="NXS34" i="221"/>
  <c r="NXT34" i="221"/>
  <c r="NXU34" i="221"/>
  <c r="NXV34" i="221"/>
  <c r="NXW34" i="221"/>
  <c r="NXX34" i="221"/>
  <c r="NXY34" i="221"/>
  <c r="NXZ34" i="221"/>
  <c r="NYA34" i="221"/>
  <c r="NYB34" i="221"/>
  <c r="NYC34" i="221"/>
  <c r="NYD34" i="221"/>
  <c r="NYE34" i="221"/>
  <c r="NYF34" i="221"/>
  <c r="NYG34" i="221"/>
  <c r="NYH34" i="221"/>
  <c r="NYI34" i="221"/>
  <c r="NYJ34" i="221"/>
  <c r="NYK34" i="221"/>
  <c r="NYL34" i="221"/>
  <c r="NYM34" i="221"/>
  <c r="NYN34" i="221"/>
  <c r="NYO34" i="221"/>
  <c r="NYP34" i="221"/>
  <c r="NYQ34" i="221"/>
  <c r="NYR34" i="221"/>
  <c r="NYS34" i="221"/>
  <c r="NYT34" i="221"/>
  <c r="NYU34" i="221"/>
  <c r="NYV34" i="221"/>
  <c r="NYW34" i="221"/>
  <c r="NYX34" i="221"/>
  <c r="NYY34" i="221"/>
  <c r="NYZ34" i="221"/>
  <c r="NZA34" i="221"/>
  <c r="NZB34" i="221"/>
  <c r="NZC34" i="221"/>
  <c r="NZD34" i="221"/>
  <c r="NZE34" i="221"/>
  <c r="NZF34" i="221"/>
  <c r="NZG34" i="221"/>
  <c r="NZH34" i="221"/>
  <c r="NZI34" i="221"/>
  <c r="NZJ34" i="221"/>
  <c r="NZK34" i="221"/>
  <c r="NZL34" i="221"/>
  <c r="NZM34" i="221"/>
  <c r="NZN34" i="221"/>
  <c r="NZO34" i="221"/>
  <c r="NZP34" i="221"/>
  <c r="NZQ34" i="221"/>
  <c r="NZR34" i="221"/>
  <c r="NZS34" i="221"/>
  <c r="NZT34" i="221"/>
  <c r="NZU34" i="221"/>
  <c r="NZV34" i="221"/>
  <c r="NZW34" i="221"/>
  <c r="NZX34" i="221"/>
  <c r="NZY34" i="221"/>
  <c r="NZZ34" i="221"/>
  <c r="OAA34" i="221"/>
  <c r="OAB34" i="221"/>
  <c r="OAC34" i="221"/>
  <c r="OAD34" i="221"/>
  <c r="OAE34" i="221"/>
  <c r="OAF34" i="221"/>
  <c r="OAG34" i="221"/>
  <c r="OAH34" i="221"/>
  <c r="OAI34" i="221"/>
  <c r="OAJ34" i="221"/>
  <c r="OAK34" i="221"/>
  <c r="OAL34" i="221"/>
  <c r="OAM34" i="221"/>
  <c r="OAN34" i="221"/>
  <c r="OAO34" i="221"/>
  <c r="OAP34" i="221"/>
  <c r="OAQ34" i="221"/>
  <c r="OAR34" i="221"/>
  <c r="OAS34" i="221"/>
  <c r="OAT34" i="221"/>
  <c r="OAU34" i="221"/>
  <c r="OAV34" i="221"/>
  <c r="OAW34" i="221"/>
  <c r="OAX34" i="221"/>
  <c r="OAY34" i="221"/>
  <c r="OAZ34" i="221"/>
  <c r="OBA34" i="221"/>
  <c r="OBB34" i="221"/>
  <c r="OBC34" i="221"/>
  <c r="OBD34" i="221"/>
  <c r="OBE34" i="221"/>
  <c r="OBF34" i="221"/>
  <c r="OBG34" i="221"/>
  <c r="OBH34" i="221"/>
  <c r="OBI34" i="221"/>
  <c r="OBJ34" i="221"/>
  <c r="OBK34" i="221"/>
  <c r="OBL34" i="221"/>
  <c r="OBM34" i="221"/>
  <c r="OBN34" i="221"/>
  <c r="OBO34" i="221"/>
  <c r="OBP34" i="221"/>
  <c r="OBQ34" i="221"/>
  <c r="OBR34" i="221"/>
  <c r="OBS34" i="221"/>
  <c r="OBT34" i="221"/>
  <c r="OBU34" i="221"/>
  <c r="OBV34" i="221"/>
  <c r="OBW34" i="221"/>
  <c r="OBX34" i="221"/>
  <c r="OBY34" i="221"/>
  <c r="OBZ34" i="221"/>
  <c r="OCA34" i="221"/>
  <c r="OCB34" i="221"/>
  <c r="OCC34" i="221"/>
  <c r="OCD34" i="221"/>
  <c r="OCE34" i="221"/>
  <c r="OCF34" i="221"/>
  <c r="OCG34" i="221"/>
  <c r="OCH34" i="221"/>
  <c r="OCI34" i="221"/>
  <c r="OCJ34" i="221"/>
  <c r="OCK34" i="221"/>
  <c r="OCL34" i="221"/>
  <c r="OCM34" i="221"/>
  <c r="OCN34" i="221"/>
  <c r="OCO34" i="221"/>
  <c r="OCP34" i="221"/>
  <c r="OCQ34" i="221"/>
  <c r="OCR34" i="221"/>
  <c r="OCS34" i="221"/>
  <c r="OCT34" i="221"/>
  <c r="OCU34" i="221"/>
  <c r="OCV34" i="221"/>
  <c r="OCW34" i="221"/>
  <c r="OCX34" i="221"/>
  <c r="OCY34" i="221"/>
  <c r="OCZ34" i="221"/>
  <c r="ODA34" i="221"/>
  <c r="ODB34" i="221"/>
  <c r="ODC34" i="221"/>
  <c r="ODD34" i="221"/>
  <c r="ODE34" i="221"/>
  <c r="ODF34" i="221"/>
  <c r="ODG34" i="221"/>
  <c r="ODH34" i="221"/>
  <c r="ODI34" i="221"/>
  <c r="ODJ34" i="221"/>
  <c r="ODK34" i="221"/>
  <c r="ODL34" i="221"/>
  <c r="ODM34" i="221"/>
  <c r="ODN34" i="221"/>
  <c r="ODO34" i="221"/>
  <c r="ODP34" i="221"/>
  <c r="ODQ34" i="221"/>
  <c r="ODR34" i="221"/>
  <c r="ODS34" i="221"/>
  <c r="ODT34" i="221"/>
  <c r="ODU34" i="221"/>
  <c r="ODV34" i="221"/>
  <c r="ODW34" i="221"/>
  <c r="ODX34" i="221"/>
  <c r="ODY34" i="221"/>
  <c r="ODZ34" i="221"/>
  <c r="OEA34" i="221"/>
  <c r="OEB34" i="221"/>
  <c r="OEC34" i="221"/>
  <c r="OED34" i="221"/>
  <c r="OEE34" i="221"/>
  <c r="OEF34" i="221"/>
  <c r="OEG34" i="221"/>
  <c r="OEH34" i="221"/>
  <c r="OEI34" i="221"/>
  <c r="OEJ34" i="221"/>
  <c r="OEK34" i="221"/>
  <c r="OEL34" i="221"/>
  <c r="OEM34" i="221"/>
  <c r="OEN34" i="221"/>
  <c r="OEO34" i="221"/>
  <c r="OEP34" i="221"/>
  <c r="OEQ34" i="221"/>
  <c r="OER34" i="221"/>
  <c r="OES34" i="221"/>
  <c r="OET34" i="221"/>
  <c r="OEU34" i="221"/>
  <c r="OEV34" i="221"/>
  <c r="OEW34" i="221"/>
  <c r="OEX34" i="221"/>
  <c r="OEY34" i="221"/>
  <c r="OEZ34" i="221"/>
  <c r="OFA34" i="221"/>
  <c r="OFB34" i="221"/>
  <c r="OFC34" i="221"/>
  <c r="OFD34" i="221"/>
  <c r="OFE34" i="221"/>
  <c r="OFF34" i="221"/>
  <c r="OFG34" i="221"/>
  <c r="OFH34" i="221"/>
  <c r="OFI34" i="221"/>
  <c r="OFJ34" i="221"/>
  <c r="OFK34" i="221"/>
  <c r="OFL34" i="221"/>
  <c r="OFM34" i="221"/>
  <c r="OFN34" i="221"/>
  <c r="OFO34" i="221"/>
  <c r="OFP34" i="221"/>
  <c r="OFQ34" i="221"/>
  <c r="OFR34" i="221"/>
  <c r="OFS34" i="221"/>
  <c r="OFT34" i="221"/>
  <c r="OFU34" i="221"/>
  <c r="OFV34" i="221"/>
  <c r="OFW34" i="221"/>
  <c r="OFX34" i="221"/>
  <c r="OFY34" i="221"/>
  <c r="OFZ34" i="221"/>
  <c r="OGA34" i="221"/>
  <c r="OGB34" i="221"/>
  <c r="OGC34" i="221"/>
  <c r="OGD34" i="221"/>
  <c r="OGE34" i="221"/>
  <c r="OGF34" i="221"/>
  <c r="OGG34" i="221"/>
  <c r="OGH34" i="221"/>
  <c r="OGI34" i="221"/>
  <c r="OGJ34" i="221"/>
  <c r="OGK34" i="221"/>
  <c r="OGL34" i="221"/>
  <c r="OGM34" i="221"/>
  <c r="OGN34" i="221"/>
  <c r="OGO34" i="221"/>
  <c r="OGP34" i="221"/>
  <c r="OGQ34" i="221"/>
  <c r="OGR34" i="221"/>
  <c r="OGS34" i="221"/>
  <c r="OGT34" i="221"/>
  <c r="OGU34" i="221"/>
  <c r="OGV34" i="221"/>
  <c r="OGW34" i="221"/>
  <c r="OGX34" i="221"/>
  <c r="OGY34" i="221"/>
  <c r="OGZ34" i="221"/>
  <c r="OHA34" i="221"/>
  <c r="OHB34" i="221"/>
  <c r="OHC34" i="221"/>
  <c r="OHD34" i="221"/>
  <c r="OHE34" i="221"/>
  <c r="OHF34" i="221"/>
  <c r="OHG34" i="221"/>
  <c r="OHH34" i="221"/>
  <c r="OHI34" i="221"/>
  <c r="OHJ34" i="221"/>
  <c r="OHK34" i="221"/>
  <c r="OHL34" i="221"/>
  <c r="OHM34" i="221"/>
  <c r="OHN34" i="221"/>
  <c r="OHO34" i="221"/>
  <c r="OHP34" i="221"/>
  <c r="OHQ34" i="221"/>
  <c r="OHR34" i="221"/>
  <c r="OHS34" i="221"/>
  <c r="OHT34" i="221"/>
  <c r="OHU34" i="221"/>
  <c r="OHV34" i="221"/>
  <c r="OHW34" i="221"/>
  <c r="OHX34" i="221"/>
  <c r="OHY34" i="221"/>
  <c r="OHZ34" i="221"/>
  <c r="OIA34" i="221"/>
  <c r="OIB34" i="221"/>
  <c r="OIC34" i="221"/>
  <c r="OID34" i="221"/>
  <c r="OIE34" i="221"/>
  <c r="OIF34" i="221"/>
  <c r="OIG34" i="221"/>
  <c r="OIH34" i="221"/>
  <c r="OII34" i="221"/>
  <c r="OIJ34" i="221"/>
  <c r="OIK34" i="221"/>
  <c r="OIL34" i="221"/>
  <c r="OIM34" i="221"/>
  <c r="OIN34" i="221"/>
  <c r="OIO34" i="221"/>
  <c r="OIP34" i="221"/>
  <c r="OIQ34" i="221"/>
  <c r="OIR34" i="221"/>
  <c r="OIS34" i="221"/>
  <c r="OIT34" i="221"/>
  <c r="OIU34" i="221"/>
  <c r="OIV34" i="221"/>
  <c r="OIW34" i="221"/>
  <c r="OIX34" i="221"/>
  <c r="OIY34" i="221"/>
  <c r="OIZ34" i="221"/>
  <c r="OJA34" i="221"/>
  <c r="OJB34" i="221"/>
  <c r="OJC34" i="221"/>
  <c r="OJD34" i="221"/>
  <c r="OJE34" i="221"/>
  <c r="OJF34" i="221"/>
  <c r="OJG34" i="221"/>
  <c r="OJH34" i="221"/>
  <c r="OJI34" i="221"/>
  <c r="OJJ34" i="221"/>
  <c r="OJK34" i="221"/>
  <c r="OJL34" i="221"/>
  <c r="OJM34" i="221"/>
  <c r="OJN34" i="221"/>
  <c r="OJO34" i="221"/>
  <c r="OJP34" i="221"/>
  <c r="OJQ34" i="221"/>
  <c r="OJR34" i="221"/>
  <c r="OJS34" i="221"/>
  <c r="OJT34" i="221"/>
  <c r="OJU34" i="221"/>
  <c r="OJV34" i="221"/>
  <c r="OJW34" i="221"/>
  <c r="OJX34" i="221"/>
  <c r="OJY34" i="221"/>
  <c r="OJZ34" i="221"/>
  <c r="OKA34" i="221"/>
  <c r="OKB34" i="221"/>
  <c r="OKC34" i="221"/>
  <c r="OKD34" i="221"/>
  <c r="OKE34" i="221"/>
  <c r="OKF34" i="221"/>
  <c r="OKG34" i="221"/>
  <c r="OKH34" i="221"/>
  <c r="OKI34" i="221"/>
  <c r="OKJ34" i="221"/>
  <c r="OKK34" i="221"/>
  <c r="OKL34" i="221"/>
  <c r="OKM34" i="221"/>
  <c r="OKN34" i="221"/>
  <c r="OKO34" i="221"/>
  <c r="OKP34" i="221"/>
  <c r="OKQ34" i="221"/>
  <c r="OKR34" i="221"/>
  <c r="OKS34" i="221"/>
  <c r="OKT34" i="221"/>
  <c r="OKU34" i="221"/>
  <c r="OKV34" i="221"/>
  <c r="OKW34" i="221"/>
  <c r="OKX34" i="221"/>
  <c r="OKY34" i="221"/>
  <c r="OKZ34" i="221"/>
  <c r="OLA34" i="221"/>
  <c r="OLB34" i="221"/>
  <c r="OLC34" i="221"/>
  <c r="OLD34" i="221"/>
  <c r="OLE34" i="221"/>
  <c r="OLF34" i="221"/>
  <c r="OLG34" i="221"/>
  <c r="OLH34" i="221"/>
  <c r="OLI34" i="221"/>
  <c r="OLJ34" i="221"/>
  <c r="OLK34" i="221"/>
  <c r="OLL34" i="221"/>
  <c r="OLM34" i="221"/>
  <c r="OLN34" i="221"/>
  <c r="OLO34" i="221"/>
  <c r="OLP34" i="221"/>
  <c r="OLQ34" i="221"/>
  <c r="OLR34" i="221"/>
  <c r="OLS34" i="221"/>
  <c r="OLT34" i="221"/>
  <c r="OLU34" i="221"/>
  <c r="OLV34" i="221"/>
  <c r="OLW34" i="221"/>
  <c r="OLX34" i="221"/>
  <c r="OLY34" i="221"/>
  <c r="OLZ34" i="221"/>
  <c r="OMA34" i="221"/>
  <c r="OMB34" i="221"/>
  <c r="OMC34" i="221"/>
  <c r="OMD34" i="221"/>
  <c r="OME34" i="221"/>
  <c r="OMF34" i="221"/>
  <c r="OMG34" i="221"/>
  <c r="OMH34" i="221"/>
  <c r="OMI34" i="221"/>
  <c r="OMJ34" i="221"/>
  <c r="OMK34" i="221"/>
  <c r="OML34" i="221"/>
  <c r="OMM34" i="221"/>
  <c r="OMN34" i="221"/>
  <c r="OMO34" i="221"/>
  <c r="OMP34" i="221"/>
  <c r="OMQ34" i="221"/>
  <c r="OMR34" i="221"/>
  <c r="OMS34" i="221"/>
  <c r="OMT34" i="221"/>
  <c r="OMU34" i="221"/>
  <c r="OMV34" i="221"/>
  <c r="OMW34" i="221"/>
  <c r="OMX34" i="221"/>
  <c r="OMY34" i="221"/>
  <c r="OMZ34" i="221"/>
  <c r="ONA34" i="221"/>
  <c r="ONB34" i="221"/>
  <c r="ONC34" i="221"/>
  <c r="OND34" i="221"/>
  <c r="ONE34" i="221"/>
  <c r="ONF34" i="221"/>
  <c r="ONG34" i="221"/>
  <c r="ONH34" i="221"/>
  <c r="ONI34" i="221"/>
  <c r="ONJ34" i="221"/>
  <c r="ONK34" i="221"/>
  <c r="ONL34" i="221"/>
  <c r="ONM34" i="221"/>
  <c r="ONN34" i="221"/>
  <c r="ONO34" i="221"/>
  <c r="ONP34" i="221"/>
  <c r="ONQ34" i="221"/>
  <c r="ONR34" i="221"/>
  <c r="ONS34" i="221"/>
  <c r="ONT34" i="221"/>
  <c r="ONU34" i="221"/>
  <c r="ONV34" i="221"/>
  <c r="ONW34" i="221"/>
  <c r="ONX34" i="221"/>
  <c r="ONY34" i="221"/>
  <c r="ONZ34" i="221"/>
  <c r="OOA34" i="221"/>
  <c r="OOB34" i="221"/>
  <c r="OOC34" i="221"/>
  <c r="OOD34" i="221"/>
  <c r="OOE34" i="221"/>
  <c r="OOF34" i="221"/>
  <c r="OOG34" i="221"/>
  <c r="OOH34" i="221"/>
  <c r="OOI34" i="221"/>
  <c r="OOJ34" i="221"/>
  <c r="OOK34" i="221"/>
  <c r="OOL34" i="221"/>
  <c r="OOM34" i="221"/>
  <c r="OON34" i="221"/>
  <c r="OOO34" i="221"/>
  <c r="OOP34" i="221"/>
  <c r="OOQ34" i="221"/>
  <c r="OOR34" i="221"/>
  <c r="OOS34" i="221"/>
  <c r="OOT34" i="221"/>
  <c r="OOU34" i="221"/>
  <c r="OOV34" i="221"/>
  <c r="OOW34" i="221"/>
  <c r="OOX34" i="221"/>
  <c r="OOY34" i="221"/>
  <c r="OOZ34" i="221"/>
  <c r="OPA34" i="221"/>
  <c r="OPB34" i="221"/>
  <c r="OPC34" i="221"/>
  <c r="OPD34" i="221"/>
  <c r="OPE34" i="221"/>
  <c r="OPF34" i="221"/>
  <c r="OPG34" i="221"/>
  <c r="OPH34" i="221"/>
  <c r="OPI34" i="221"/>
  <c r="OPJ34" i="221"/>
  <c r="OPK34" i="221"/>
  <c r="OPL34" i="221"/>
  <c r="OPM34" i="221"/>
  <c r="OPN34" i="221"/>
  <c r="OPO34" i="221"/>
  <c r="OPP34" i="221"/>
  <c r="OPQ34" i="221"/>
  <c r="OPR34" i="221"/>
  <c r="OPS34" i="221"/>
  <c r="OPT34" i="221"/>
  <c r="OPU34" i="221"/>
  <c r="OPV34" i="221"/>
  <c r="OPW34" i="221"/>
  <c r="OPX34" i="221"/>
  <c r="OPY34" i="221"/>
  <c r="OPZ34" i="221"/>
  <c r="OQA34" i="221"/>
  <c r="OQB34" i="221"/>
  <c r="OQC34" i="221"/>
  <c r="OQD34" i="221"/>
  <c r="OQE34" i="221"/>
  <c r="OQF34" i="221"/>
  <c r="OQG34" i="221"/>
  <c r="OQH34" i="221"/>
  <c r="OQI34" i="221"/>
  <c r="OQJ34" i="221"/>
  <c r="OQK34" i="221"/>
  <c r="OQL34" i="221"/>
  <c r="OQM34" i="221"/>
  <c r="OQN34" i="221"/>
  <c r="OQO34" i="221"/>
  <c r="OQP34" i="221"/>
  <c r="OQQ34" i="221"/>
  <c r="OQR34" i="221"/>
  <c r="OQS34" i="221"/>
  <c r="OQT34" i="221"/>
  <c r="OQU34" i="221"/>
  <c r="OQV34" i="221"/>
  <c r="OQW34" i="221"/>
  <c r="OQX34" i="221"/>
  <c r="OQY34" i="221"/>
  <c r="OQZ34" i="221"/>
  <c r="ORA34" i="221"/>
  <c r="ORB34" i="221"/>
  <c r="ORC34" i="221"/>
  <c r="ORD34" i="221"/>
  <c r="ORE34" i="221"/>
  <c r="ORF34" i="221"/>
  <c r="ORG34" i="221"/>
  <c r="ORH34" i="221"/>
  <c r="ORI34" i="221"/>
  <c r="ORJ34" i="221"/>
  <c r="ORK34" i="221"/>
  <c r="ORL34" i="221"/>
  <c r="ORM34" i="221"/>
  <c r="ORN34" i="221"/>
  <c r="ORO34" i="221"/>
  <c r="ORP34" i="221"/>
  <c r="ORQ34" i="221"/>
  <c r="ORR34" i="221"/>
  <c r="ORS34" i="221"/>
  <c r="ORT34" i="221"/>
  <c r="ORU34" i="221"/>
  <c r="ORV34" i="221"/>
  <c r="ORW34" i="221"/>
  <c r="ORX34" i="221"/>
  <c r="ORY34" i="221"/>
  <c r="ORZ34" i="221"/>
  <c r="OSA34" i="221"/>
  <c r="OSB34" i="221"/>
  <c r="OSC34" i="221"/>
  <c r="OSD34" i="221"/>
  <c r="OSE34" i="221"/>
  <c r="OSF34" i="221"/>
  <c r="OSG34" i="221"/>
  <c r="OSH34" i="221"/>
  <c r="OSI34" i="221"/>
  <c r="OSJ34" i="221"/>
  <c r="OSK34" i="221"/>
  <c r="OSL34" i="221"/>
  <c r="OSM34" i="221"/>
  <c r="OSN34" i="221"/>
  <c r="OSO34" i="221"/>
  <c r="OSP34" i="221"/>
  <c r="OSQ34" i="221"/>
  <c r="OSR34" i="221"/>
  <c r="OSS34" i="221"/>
  <c r="OST34" i="221"/>
  <c r="OSU34" i="221"/>
  <c r="OSV34" i="221"/>
  <c r="OSW34" i="221"/>
  <c r="OSX34" i="221"/>
  <c r="OSY34" i="221"/>
  <c r="OSZ34" i="221"/>
  <c r="OTA34" i="221"/>
  <c r="OTB34" i="221"/>
  <c r="OTC34" i="221"/>
  <c r="OTD34" i="221"/>
  <c r="OTE34" i="221"/>
  <c r="OTF34" i="221"/>
  <c r="OTG34" i="221"/>
  <c r="OTH34" i="221"/>
  <c r="OTI34" i="221"/>
  <c r="OTJ34" i="221"/>
  <c r="OTK34" i="221"/>
  <c r="OTL34" i="221"/>
  <c r="OTM34" i="221"/>
  <c r="OTN34" i="221"/>
  <c r="OTO34" i="221"/>
  <c r="OTP34" i="221"/>
  <c r="OTQ34" i="221"/>
  <c r="OTR34" i="221"/>
  <c r="OTS34" i="221"/>
  <c r="OTT34" i="221"/>
  <c r="OTU34" i="221"/>
  <c r="OTV34" i="221"/>
  <c r="OTW34" i="221"/>
  <c r="OTX34" i="221"/>
  <c r="OTY34" i="221"/>
  <c r="OTZ34" i="221"/>
  <c r="OUA34" i="221"/>
  <c r="OUB34" i="221"/>
  <c r="OUC34" i="221"/>
  <c r="OUD34" i="221"/>
  <c r="OUE34" i="221"/>
  <c r="OUF34" i="221"/>
  <c r="OUG34" i="221"/>
  <c r="OUH34" i="221"/>
  <c r="OUI34" i="221"/>
  <c r="OUJ34" i="221"/>
  <c r="OUK34" i="221"/>
  <c r="OUL34" i="221"/>
  <c r="OUM34" i="221"/>
  <c r="OUN34" i="221"/>
  <c r="OUO34" i="221"/>
  <c r="OUP34" i="221"/>
  <c r="OUQ34" i="221"/>
  <c r="OUR34" i="221"/>
  <c r="OUS34" i="221"/>
  <c r="OUT34" i="221"/>
  <c r="OUU34" i="221"/>
  <c r="OUV34" i="221"/>
  <c r="OUW34" i="221"/>
  <c r="OUX34" i="221"/>
  <c r="OUY34" i="221"/>
  <c r="OUZ34" i="221"/>
  <c r="OVA34" i="221"/>
  <c r="OVB34" i="221"/>
  <c r="OVC34" i="221"/>
  <c r="OVD34" i="221"/>
  <c r="OVE34" i="221"/>
  <c r="OVF34" i="221"/>
  <c r="OVG34" i="221"/>
  <c r="OVH34" i="221"/>
  <c r="OVI34" i="221"/>
  <c r="OVJ34" i="221"/>
  <c r="OVK34" i="221"/>
  <c r="OVL34" i="221"/>
  <c r="OVM34" i="221"/>
  <c r="OVN34" i="221"/>
  <c r="OVO34" i="221"/>
  <c r="OVP34" i="221"/>
  <c r="OVQ34" i="221"/>
  <c r="OVR34" i="221"/>
  <c r="OVS34" i="221"/>
  <c r="OVT34" i="221"/>
  <c r="OVU34" i="221"/>
  <c r="OVV34" i="221"/>
  <c r="OVW34" i="221"/>
  <c r="OVX34" i="221"/>
  <c r="OVY34" i="221"/>
  <c r="OVZ34" i="221"/>
  <c r="OWA34" i="221"/>
  <c r="OWB34" i="221"/>
  <c r="OWC34" i="221"/>
  <c r="OWD34" i="221"/>
  <c r="OWE34" i="221"/>
  <c r="OWF34" i="221"/>
  <c r="OWG34" i="221"/>
  <c r="OWH34" i="221"/>
  <c r="OWI34" i="221"/>
  <c r="OWJ34" i="221"/>
  <c r="OWK34" i="221"/>
  <c r="OWL34" i="221"/>
  <c r="OWM34" i="221"/>
  <c r="OWN34" i="221"/>
  <c r="OWO34" i="221"/>
  <c r="OWP34" i="221"/>
  <c r="OWQ34" i="221"/>
  <c r="OWR34" i="221"/>
  <c r="OWS34" i="221"/>
  <c r="OWT34" i="221"/>
  <c r="OWU34" i="221"/>
  <c r="OWV34" i="221"/>
  <c r="OWW34" i="221"/>
  <c r="OWX34" i="221"/>
  <c r="OWY34" i="221"/>
  <c r="OWZ34" i="221"/>
  <c r="OXA34" i="221"/>
  <c r="OXB34" i="221"/>
  <c r="OXC34" i="221"/>
  <c r="OXD34" i="221"/>
  <c r="OXE34" i="221"/>
  <c r="OXF34" i="221"/>
  <c r="OXG34" i="221"/>
  <c r="OXH34" i="221"/>
  <c r="OXI34" i="221"/>
  <c r="OXJ34" i="221"/>
  <c r="OXK34" i="221"/>
  <c r="OXL34" i="221"/>
  <c r="OXM34" i="221"/>
  <c r="OXN34" i="221"/>
  <c r="OXO34" i="221"/>
  <c r="OXP34" i="221"/>
  <c r="OXQ34" i="221"/>
  <c r="OXR34" i="221"/>
  <c r="OXS34" i="221"/>
  <c r="OXT34" i="221"/>
  <c r="OXU34" i="221"/>
  <c r="OXV34" i="221"/>
  <c r="OXW34" i="221"/>
  <c r="OXX34" i="221"/>
  <c r="OXY34" i="221"/>
  <c r="OXZ34" i="221"/>
  <c r="OYA34" i="221"/>
  <c r="OYB34" i="221"/>
  <c r="OYC34" i="221"/>
  <c r="OYD34" i="221"/>
  <c r="OYE34" i="221"/>
  <c r="OYF34" i="221"/>
  <c r="OYG34" i="221"/>
  <c r="OYH34" i="221"/>
  <c r="OYI34" i="221"/>
  <c r="OYJ34" i="221"/>
  <c r="OYK34" i="221"/>
  <c r="OYL34" i="221"/>
  <c r="OYM34" i="221"/>
  <c r="OYN34" i="221"/>
  <c r="OYO34" i="221"/>
  <c r="OYP34" i="221"/>
  <c r="OYQ34" i="221"/>
  <c r="OYR34" i="221"/>
  <c r="OYS34" i="221"/>
  <c r="OYT34" i="221"/>
  <c r="OYU34" i="221"/>
  <c r="OYV34" i="221"/>
  <c r="OYW34" i="221"/>
  <c r="OYX34" i="221"/>
  <c r="OYY34" i="221"/>
  <c r="OYZ34" i="221"/>
  <c r="OZA34" i="221"/>
  <c r="OZB34" i="221"/>
  <c r="OZC34" i="221"/>
  <c r="OZD34" i="221"/>
  <c r="OZE34" i="221"/>
  <c r="OZF34" i="221"/>
  <c r="OZG34" i="221"/>
  <c r="OZH34" i="221"/>
  <c r="OZI34" i="221"/>
  <c r="OZJ34" i="221"/>
  <c r="OZK34" i="221"/>
  <c r="OZL34" i="221"/>
  <c r="OZM34" i="221"/>
  <c r="OZN34" i="221"/>
  <c r="OZO34" i="221"/>
  <c r="OZP34" i="221"/>
  <c r="OZQ34" i="221"/>
  <c r="OZR34" i="221"/>
  <c r="OZS34" i="221"/>
  <c r="OZT34" i="221"/>
  <c r="OZU34" i="221"/>
  <c r="OZV34" i="221"/>
  <c r="OZW34" i="221"/>
  <c r="OZX34" i="221"/>
  <c r="OZY34" i="221"/>
  <c r="OZZ34" i="221"/>
  <c r="PAA34" i="221"/>
  <c r="PAB34" i="221"/>
  <c r="PAC34" i="221"/>
  <c r="PAD34" i="221"/>
  <c r="PAE34" i="221"/>
  <c r="PAF34" i="221"/>
  <c r="PAG34" i="221"/>
  <c r="PAH34" i="221"/>
  <c r="PAI34" i="221"/>
  <c r="PAJ34" i="221"/>
  <c r="PAK34" i="221"/>
  <c r="PAL34" i="221"/>
  <c r="PAM34" i="221"/>
  <c r="PAN34" i="221"/>
  <c r="PAO34" i="221"/>
  <c r="PAP34" i="221"/>
  <c r="PAQ34" i="221"/>
  <c r="PAR34" i="221"/>
  <c r="PAS34" i="221"/>
  <c r="PAT34" i="221"/>
  <c r="PAU34" i="221"/>
  <c r="PAV34" i="221"/>
  <c r="PAW34" i="221"/>
  <c r="PAX34" i="221"/>
  <c r="PAY34" i="221"/>
  <c r="PAZ34" i="221"/>
  <c r="PBA34" i="221"/>
  <c r="PBB34" i="221"/>
  <c r="PBC34" i="221"/>
  <c r="PBD34" i="221"/>
  <c r="PBE34" i="221"/>
  <c r="PBF34" i="221"/>
  <c r="PBG34" i="221"/>
  <c r="PBH34" i="221"/>
  <c r="PBI34" i="221"/>
  <c r="PBJ34" i="221"/>
  <c r="PBK34" i="221"/>
  <c r="PBL34" i="221"/>
  <c r="PBM34" i="221"/>
  <c r="PBN34" i="221"/>
  <c r="PBO34" i="221"/>
  <c r="PBP34" i="221"/>
  <c r="PBQ34" i="221"/>
  <c r="PBR34" i="221"/>
  <c r="PBS34" i="221"/>
  <c r="PBT34" i="221"/>
  <c r="PBU34" i="221"/>
  <c r="PBV34" i="221"/>
  <c r="PBW34" i="221"/>
  <c r="PBX34" i="221"/>
  <c r="PBY34" i="221"/>
  <c r="PBZ34" i="221"/>
  <c r="PCA34" i="221"/>
  <c r="PCB34" i="221"/>
  <c r="PCC34" i="221"/>
  <c r="PCD34" i="221"/>
  <c r="PCE34" i="221"/>
  <c r="PCF34" i="221"/>
  <c r="PCG34" i="221"/>
  <c r="PCH34" i="221"/>
  <c r="PCI34" i="221"/>
  <c r="PCJ34" i="221"/>
  <c r="PCK34" i="221"/>
  <c r="PCL34" i="221"/>
  <c r="PCM34" i="221"/>
  <c r="PCN34" i="221"/>
  <c r="PCO34" i="221"/>
  <c r="PCP34" i="221"/>
  <c r="PCQ34" i="221"/>
  <c r="PCR34" i="221"/>
  <c r="PCS34" i="221"/>
  <c r="PCT34" i="221"/>
  <c r="PCU34" i="221"/>
  <c r="PCV34" i="221"/>
  <c r="PCW34" i="221"/>
  <c r="PCX34" i="221"/>
  <c r="PCY34" i="221"/>
  <c r="PCZ34" i="221"/>
  <c r="PDA34" i="221"/>
  <c r="PDB34" i="221"/>
  <c r="PDC34" i="221"/>
  <c r="PDD34" i="221"/>
  <c r="PDE34" i="221"/>
  <c r="PDF34" i="221"/>
  <c r="PDG34" i="221"/>
  <c r="PDH34" i="221"/>
  <c r="PDI34" i="221"/>
  <c r="PDJ34" i="221"/>
  <c r="PDK34" i="221"/>
  <c r="PDL34" i="221"/>
  <c r="PDM34" i="221"/>
  <c r="PDN34" i="221"/>
  <c r="PDO34" i="221"/>
  <c r="PDP34" i="221"/>
  <c r="PDQ34" i="221"/>
  <c r="PDR34" i="221"/>
  <c r="PDS34" i="221"/>
  <c r="PDT34" i="221"/>
  <c r="PDU34" i="221"/>
  <c r="PDV34" i="221"/>
  <c r="PDW34" i="221"/>
  <c r="PDX34" i="221"/>
  <c r="PDY34" i="221"/>
  <c r="PDZ34" i="221"/>
  <c r="PEA34" i="221"/>
  <c r="PEB34" i="221"/>
  <c r="PEC34" i="221"/>
  <c r="PED34" i="221"/>
  <c r="PEE34" i="221"/>
  <c r="PEF34" i="221"/>
  <c r="PEG34" i="221"/>
  <c r="PEH34" i="221"/>
  <c r="PEI34" i="221"/>
  <c r="PEJ34" i="221"/>
  <c r="PEK34" i="221"/>
  <c r="PEL34" i="221"/>
  <c r="PEM34" i="221"/>
  <c r="PEN34" i="221"/>
  <c r="PEO34" i="221"/>
  <c r="PEP34" i="221"/>
  <c r="PEQ34" i="221"/>
  <c r="PER34" i="221"/>
  <c r="PES34" i="221"/>
  <c r="PET34" i="221"/>
  <c r="PEU34" i="221"/>
  <c r="PEV34" i="221"/>
  <c r="PEW34" i="221"/>
  <c r="PEX34" i="221"/>
  <c r="PEY34" i="221"/>
  <c r="PEZ34" i="221"/>
  <c r="PFA34" i="221"/>
  <c r="PFB34" i="221"/>
  <c r="PFC34" i="221"/>
  <c r="PFD34" i="221"/>
  <c r="PFE34" i="221"/>
  <c r="PFF34" i="221"/>
  <c r="PFG34" i="221"/>
  <c r="PFH34" i="221"/>
  <c r="PFI34" i="221"/>
  <c r="PFJ34" i="221"/>
  <c r="PFK34" i="221"/>
  <c r="PFL34" i="221"/>
  <c r="PFM34" i="221"/>
  <c r="PFN34" i="221"/>
  <c r="PFO34" i="221"/>
  <c r="PFP34" i="221"/>
  <c r="PFQ34" i="221"/>
  <c r="PFR34" i="221"/>
  <c r="PFS34" i="221"/>
  <c r="PFT34" i="221"/>
  <c r="PFU34" i="221"/>
  <c r="PFV34" i="221"/>
  <c r="PFW34" i="221"/>
  <c r="PFX34" i="221"/>
  <c r="PFY34" i="221"/>
  <c r="PFZ34" i="221"/>
  <c r="PGA34" i="221"/>
  <c r="PGB34" i="221"/>
  <c r="PGC34" i="221"/>
  <c r="PGD34" i="221"/>
  <c r="PGE34" i="221"/>
  <c r="PGF34" i="221"/>
  <c r="PGG34" i="221"/>
  <c r="PGH34" i="221"/>
  <c r="PGI34" i="221"/>
  <c r="PGJ34" i="221"/>
  <c r="PGK34" i="221"/>
  <c r="PGL34" i="221"/>
  <c r="PGM34" i="221"/>
  <c r="PGN34" i="221"/>
  <c r="PGO34" i="221"/>
  <c r="PGP34" i="221"/>
  <c r="PGQ34" i="221"/>
  <c r="PGR34" i="221"/>
  <c r="PGS34" i="221"/>
  <c r="PGT34" i="221"/>
  <c r="PGU34" i="221"/>
  <c r="PGV34" i="221"/>
  <c r="PGW34" i="221"/>
  <c r="PGX34" i="221"/>
  <c r="PGY34" i="221"/>
  <c r="PGZ34" i="221"/>
  <c r="PHA34" i="221"/>
  <c r="PHB34" i="221"/>
  <c r="PHC34" i="221"/>
  <c r="PHD34" i="221"/>
  <c r="PHE34" i="221"/>
  <c r="PHF34" i="221"/>
  <c r="PHG34" i="221"/>
  <c r="PHH34" i="221"/>
  <c r="PHI34" i="221"/>
  <c r="PHJ34" i="221"/>
  <c r="PHK34" i="221"/>
  <c r="PHL34" i="221"/>
  <c r="PHM34" i="221"/>
  <c r="PHN34" i="221"/>
  <c r="PHO34" i="221"/>
  <c r="PHP34" i="221"/>
  <c r="PHQ34" i="221"/>
  <c r="PHR34" i="221"/>
  <c r="PHS34" i="221"/>
  <c r="PHT34" i="221"/>
  <c r="PHU34" i="221"/>
  <c r="PHV34" i="221"/>
  <c r="PHW34" i="221"/>
  <c r="PHX34" i="221"/>
  <c r="PHY34" i="221"/>
  <c r="PHZ34" i="221"/>
  <c r="PIA34" i="221"/>
  <c r="PIB34" i="221"/>
  <c r="PIC34" i="221"/>
  <c r="PID34" i="221"/>
  <c r="PIE34" i="221"/>
  <c r="PIF34" i="221"/>
  <c r="PIG34" i="221"/>
  <c r="PIH34" i="221"/>
  <c r="PII34" i="221"/>
  <c r="PIJ34" i="221"/>
  <c r="PIK34" i="221"/>
  <c r="PIL34" i="221"/>
  <c r="PIM34" i="221"/>
  <c r="PIN34" i="221"/>
  <c r="PIO34" i="221"/>
  <c r="PIP34" i="221"/>
  <c r="PIQ34" i="221"/>
  <c r="PIR34" i="221"/>
  <c r="PIS34" i="221"/>
  <c r="PIT34" i="221"/>
  <c r="PIU34" i="221"/>
  <c r="PIV34" i="221"/>
  <c r="PIW34" i="221"/>
  <c r="PIX34" i="221"/>
  <c r="PIY34" i="221"/>
  <c r="PIZ34" i="221"/>
  <c r="PJA34" i="221"/>
  <c r="PJB34" i="221"/>
  <c r="PJC34" i="221"/>
  <c r="PJD34" i="221"/>
  <c r="PJE34" i="221"/>
  <c r="PJF34" i="221"/>
  <c r="PJG34" i="221"/>
  <c r="PJH34" i="221"/>
  <c r="PJI34" i="221"/>
  <c r="PJJ34" i="221"/>
  <c r="PJK34" i="221"/>
  <c r="PJL34" i="221"/>
  <c r="PJM34" i="221"/>
  <c r="PJN34" i="221"/>
  <c r="PJO34" i="221"/>
  <c r="PJP34" i="221"/>
  <c r="PJQ34" i="221"/>
  <c r="PJR34" i="221"/>
  <c r="PJS34" i="221"/>
  <c r="PJT34" i="221"/>
  <c r="PJU34" i="221"/>
  <c r="PJV34" i="221"/>
  <c r="PJW34" i="221"/>
  <c r="PJX34" i="221"/>
  <c r="PJY34" i="221"/>
  <c r="PJZ34" i="221"/>
  <c r="PKA34" i="221"/>
  <c r="PKB34" i="221"/>
  <c r="PKC34" i="221"/>
  <c r="PKD34" i="221"/>
  <c r="PKE34" i="221"/>
  <c r="PKF34" i="221"/>
  <c r="PKG34" i="221"/>
  <c r="PKH34" i="221"/>
  <c r="PKI34" i="221"/>
  <c r="PKJ34" i="221"/>
  <c r="PKK34" i="221"/>
  <c r="PKL34" i="221"/>
  <c r="PKM34" i="221"/>
  <c r="PKN34" i="221"/>
  <c r="PKO34" i="221"/>
  <c r="PKP34" i="221"/>
  <c r="PKQ34" i="221"/>
  <c r="PKR34" i="221"/>
  <c r="PKS34" i="221"/>
  <c r="PKT34" i="221"/>
  <c r="PKU34" i="221"/>
  <c r="PKV34" i="221"/>
  <c r="PKW34" i="221"/>
  <c r="PKX34" i="221"/>
  <c r="PKY34" i="221"/>
  <c r="PKZ34" i="221"/>
  <c r="PLA34" i="221"/>
  <c r="PLB34" i="221"/>
  <c r="PLC34" i="221"/>
  <c r="PLD34" i="221"/>
  <c r="PLE34" i="221"/>
  <c r="PLF34" i="221"/>
  <c r="PLG34" i="221"/>
  <c r="PLH34" i="221"/>
  <c r="PLI34" i="221"/>
  <c r="PLJ34" i="221"/>
  <c r="PLK34" i="221"/>
  <c r="PLL34" i="221"/>
  <c r="PLM34" i="221"/>
  <c r="PLN34" i="221"/>
  <c r="PLO34" i="221"/>
  <c r="PLP34" i="221"/>
  <c r="PLQ34" i="221"/>
  <c r="PLR34" i="221"/>
  <c r="PLS34" i="221"/>
  <c r="PLT34" i="221"/>
  <c r="PLU34" i="221"/>
  <c r="PLV34" i="221"/>
  <c r="PLW34" i="221"/>
  <c r="PLX34" i="221"/>
  <c r="PLY34" i="221"/>
  <c r="PLZ34" i="221"/>
  <c r="PMA34" i="221"/>
  <c r="PMB34" i="221"/>
  <c r="PMC34" i="221"/>
  <c r="PMD34" i="221"/>
  <c r="PME34" i="221"/>
  <c r="PMF34" i="221"/>
  <c r="PMG34" i="221"/>
  <c r="PMH34" i="221"/>
  <c r="PMI34" i="221"/>
  <c r="PMJ34" i="221"/>
  <c r="PMK34" i="221"/>
  <c r="PML34" i="221"/>
  <c r="PMM34" i="221"/>
  <c r="PMN34" i="221"/>
  <c r="PMO34" i="221"/>
  <c r="PMP34" i="221"/>
  <c r="PMQ34" i="221"/>
  <c r="PMR34" i="221"/>
  <c r="PMS34" i="221"/>
  <c r="PMT34" i="221"/>
  <c r="PMU34" i="221"/>
  <c r="PMV34" i="221"/>
  <c r="PMW34" i="221"/>
  <c r="PMX34" i="221"/>
  <c r="PMY34" i="221"/>
  <c r="PMZ34" i="221"/>
  <c r="PNA34" i="221"/>
  <c r="PNB34" i="221"/>
  <c r="PNC34" i="221"/>
  <c r="PND34" i="221"/>
  <c r="PNE34" i="221"/>
  <c r="PNF34" i="221"/>
  <c r="PNG34" i="221"/>
  <c r="PNH34" i="221"/>
  <c r="PNI34" i="221"/>
  <c r="PNJ34" i="221"/>
  <c r="PNK34" i="221"/>
  <c r="PNL34" i="221"/>
  <c r="PNM34" i="221"/>
  <c r="PNN34" i="221"/>
  <c r="PNO34" i="221"/>
  <c r="PNP34" i="221"/>
  <c r="PNQ34" i="221"/>
  <c r="PNR34" i="221"/>
  <c r="PNS34" i="221"/>
  <c r="PNT34" i="221"/>
  <c r="PNU34" i="221"/>
  <c r="PNV34" i="221"/>
  <c r="PNW34" i="221"/>
  <c r="PNX34" i="221"/>
  <c r="PNY34" i="221"/>
  <c r="PNZ34" i="221"/>
  <c r="POA34" i="221"/>
  <c r="POB34" i="221"/>
  <c r="POC34" i="221"/>
  <c r="POD34" i="221"/>
  <c r="POE34" i="221"/>
  <c r="POF34" i="221"/>
  <c r="POG34" i="221"/>
  <c r="POH34" i="221"/>
  <c r="POI34" i="221"/>
  <c r="POJ34" i="221"/>
  <c r="POK34" i="221"/>
  <c r="POL34" i="221"/>
  <c r="POM34" i="221"/>
  <c r="PON34" i="221"/>
  <c r="POO34" i="221"/>
  <c r="POP34" i="221"/>
  <c r="POQ34" i="221"/>
  <c r="POR34" i="221"/>
  <c r="POS34" i="221"/>
  <c r="POT34" i="221"/>
  <c r="POU34" i="221"/>
  <c r="POV34" i="221"/>
  <c r="POW34" i="221"/>
  <c r="POX34" i="221"/>
  <c r="POY34" i="221"/>
  <c r="POZ34" i="221"/>
  <c r="PPA34" i="221"/>
  <c r="PPB34" i="221"/>
  <c r="PPC34" i="221"/>
  <c r="PPD34" i="221"/>
  <c r="PPE34" i="221"/>
  <c r="PPF34" i="221"/>
  <c r="PPG34" i="221"/>
  <c r="PPH34" i="221"/>
  <c r="PPI34" i="221"/>
  <c r="PPJ34" i="221"/>
  <c r="PPK34" i="221"/>
  <c r="PPL34" i="221"/>
  <c r="PPM34" i="221"/>
  <c r="PPN34" i="221"/>
  <c r="PPO34" i="221"/>
  <c r="PPP34" i="221"/>
  <c r="PPQ34" i="221"/>
  <c r="PPR34" i="221"/>
  <c r="PPS34" i="221"/>
  <c r="PPT34" i="221"/>
  <c r="PPU34" i="221"/>
  <c r="PPV34" i="221"/>
  <c r="PPW34" i="221"/>
  <c r="PPX34" i="221"/>
  <c r="PPY34" i="221"/>
  <c r="PPZ34" i="221"/>
  <c r="PQA34" i="221"/>
  <c r="PQB34" i="221"/>
  <c r="PQC34" i="221"/>
  <c r="PQD34" i="221"/>
  <c r="PQE34" i="221"/>
  <c r="PQF34" i="221"/>
  <c r="PQG34" i="221"/>
  <c r="PQH34" i="221"/>
  <c r="PQI34" i="221"/>
  <c r="PQJ34" i="221"/>
  <c r="PQK34" i="221"/>
  <c r="PQL34" i="221"/>
  <c r="PQM34" i="221"/>
  <c r="PQN34" i="221"/>
  <c r="PQO34" i="221"/>
  <c r="PQP34" i="221"/>
  <c r="PQQ34" i="221"/>
  <c r="PQR34" i="221"/>
  <c r="PQS34" i="221"/>
  <c r="PQT34" i="221"/>
  <c r="PQU34" i="221"/>
  <c r="PQV34" i="221"/>
  <c r="PQW34" i="221"/>
  <c r="PQX34" i="221"/>
  <c r="PQY34" i="221"/>
  <c r="PQZ34" i="221"/>
  <c r="PRA34" i="221"/>
  <c r="PRB34" i="221"/>
  <c r="PRC34" i="221"/>
  <c r="PRD34" i="221"/>
  <c r="PRE34" i="221"/>
  <c r="PRF34" i="221"/>
  <c r="PRG34" i="221"/>
  <c r="PRH34" i="221"/>
  <c r="PRI34" i="221"/>
  <c r="PRJ34" i="221"/>
  <c r="PRK34" i="221"/>
  <c r="PRL34" i="221"/>
  <c r="PRM34" i="221"/>
  <c r="PRN34" i="221"/>
  <c r="PRO34" i="221"/>
  <c r="PRP34" i="221"/>
  <c r="PRQ34" i="221"/>
  <c r="PRR34" i="221"/>
  <c r="PRS34" i="221"/>
  <c r="PRT34" i="221"/>
  <c r="PRU34" i="221"/>
  <c r="PRV34" i="221"/>
  <c r="PRW34" i="221"/>
  <c r="PRX34" i="221"/>
  <c r="PRY34" i="221"/>
  <c r="PRZ34" i="221"/>
  <c r="PSA34" i="221"/>
  <c r="PSB34" i="221"/>
  <c r="PSC34" i="221"/>
  <c r="PSD34" i="221"/>
  <c r="PSE34" i="221"/>
  <c r="PSF34" i="221"/>
  <c r="PSG34" i="221"/>
  <c r="PSH34" i="221"/>
  <c r="PSI34" i="221"/>
  <c r="PSJ34" i="221"/>
  <c r="PSK34" i="221"/>
  <c r="PSL34" i="221"/>
  <c r="PSM34" i="221"/>
  <c r="PSN34" i="221"/>
  <c r="PSO34" i="221"/>
  <c r="PSP34" i="221"/>
  <c r="PSQ34" i="221"/>
  <c r="PSR34" i="221"/>
  <c r="PSS34" i="221"/>
  <c r="PST34" i="221"/>
  <c r="PSU34" i="221"/>
  <c r="PSV34" i="221"/>
  <c r="PSW34" i="221"/>
  <c r="PSX34" i="221"/>
  <c r="PSY34" i="221"/>
  <c r="PSZ34" i="221"/>
  <c r="PTA34" i="221"/>
  <c r="PTB34" i="221"/>
  <c r="PTC34" i="221"/>
  <c r="PTD34" i="221"/>
  <c r="PTE34" i="221"/>
  <c r="PTF34" i="221"/>
  <c r="PTG34" i="221"/>
  <c r="PTH34" i="221"/>
  <c r="PTI34" i="221"/>
  <c r="PTJ34" i="221"/>
  <c r="PTK34" i="221"/>
  <c r="PTL34" i="221"/>
  <c r="PTM34" i="221"/>
  <c r="PTN34" i="221"/>
  <c r="PTO34" i="221"/>
  <c r="PTP34" i="221"/>
  <c r="PTQ34" i="221"/>
  <c r="PTR34" i="221"/>
  <c r="PTS34" i="221"/>
  <c r="PTT34" i="221"/>
  <c r="PTU34" i="221"/>
  <c r="PTV34" i="221"/>
  <c r="PTW34" i="221"/>
  <c r="PTX34" i="221"/>
  <c r="PTY34" i="221"/>
  <c r="PTZ34" i="221"/>
  <c r="PUA34" i="221"/>
  <c r="PUB34" i="221"/>
  <c r="PUC34" i="221"/>
  <c r="PUD34" i="221"/>
  <c r="PUE34" i="221"/>
  <c r="PUF34" i="221"/>
  <c r="PUG34" i="221"/>
  <c r="PUH34" i="221"/>
  <c r="PUI34" i="221"/>
  <c r="PUJ34" i="221"/>
  <c r="PUK34" i="221"/>
  <c r="PUL34" i="221"/>
  <c r="PUM34" i="221"/>
  <c r="PUN34" i="221"/>
  <c r="PUO34" i="221"/>
  <c r="PUP34" i="221"/>
  <c r="PUQ34" i="221"/>
  <c r="PUR34" i="221"/>
  <c r="PUS34" i="221"/>
  <c r="PUT34" i="221"/>
  <c r="PUU34" i="221"/>
  <c r="PUV34" i="221"/>
  <c r="PUW34" i="221"/>
  <c r="PUX34" i="221"/>
  <c r="PUY34" i="221"/>
  <c r="PUZ34" i="221"/>
  <c r="PVA34" i="221"/>
  <c r="PVB34" i="221"/>
  <c r="PVC34" i="221"/>
  <c r="PVD34" i="221"/>
  <c r="PVE34" i="221"/>
  <c r="PVF34" i="221"/>
  <c r="PVG34" i="221"/>
  <c r="PVH34" i="221"/>
  <c r="PVI34" i="221"/>
  <c r="PVJ34" i="221"/>
  <c r="PVK34" i="221"/>
  <c r="PVL34" i="221"/>
  <c r="PVM34" i="221"/>
  <c r="PVN34" i="221"/>
  <c r="PVO34" i="221"/>
  <c r="PVP34" i="221"/>
  <c r="PVQ34" i="221"/>
  <c r="PVR34" i="221"/>
  <c r="PVS34" i="221"/>
  <c r="PVT34" i="221"/>
  <c r="PVU34" i="221"/>
  <c r="PVV34" i="221"/>
  <c r="PVW34" i="221"/>
  <c r="PVX34" i="221"/>
  <c r="PVY34" i="221"/>
  <c r="PVZ34" i="221"/>
  <c r="PWA34" i="221"/>
  <c r="PWB34" i="221"/>
  <c r="PWC34" i="221"/>
  <c r="PWD34" i="221"/>
  <c r="PWE34" i="221"/>
  <c r="PWF34" i="221"/>
  <c r="PWG34" i="221"/>
  <c r="PWH34" i="221"/>
  <c r="PWI34" i="221"/>
  <c r="PWJ34" i="221"/>
  <c r="PWK34" i="221"/>
  <c r="PWL34" i="221"/>
  <c r="PWM34" i="221"/>
  <c r="PWN34" i="221"/>
  <c r="PWO34" i="221"/>
  <c r="PWP34" i="221"/>
  <c r="PWQ34" i="221"/>
  <c r="PWR34" i="221"/>
  <c r="PWS34" i="221"/>
  <c r="PWT34" i="221"/>
  <c r="PWU34" i="221"/>
  <c r="PWV34" i="221"/>
  <c r="PWW34" i="221"/>
  <c r="PWX34" i="221"/>
  <c r="PWY34" i="221"/>
  <c r="PWZ34" i="221"/>
  <c r="PXA34" i="221"/>
  <c r="PXB34" i="221"/>
  <c r="PXC34" i="221"/>
  <c r="PXD34" i="221"/>
  <c r="PXE34" i="221"/>
  <c r="PXF34" i="221"/>
  <c r="PXG34" i="221"/>
  <c r="PXH34" i="221"/>
  <c r="PXI34" i="221"/>
  <c r="PXJ34" i="221"/>
  <c r="PXK34" i="221"/>
  <c r="PXL34" i="221"/>
  <c r="PXM34" i="221"/>
  <c r="PXN34" i="221"/>
  <c r="PXO34" i="221"/>
  <c r="PXP34" i="221"/>
  <c r="PXQ34" i="221"/>
  <c r="PXR34" i="221"/>
  <c r="PXS34" i="221"/>
  <c r="PXT34" i="221"/>
  <c r="PXU34" i="221"/>
  <c r="PXV34" i="221"/>
  <c r="PXW34" i="221"/>
  <c r="PXX34" i="221"/>
  <c r="PXY34" i="221"/>
  <c r="PXZ34" i="221"/>
  <c r="PYA34" i="221"/>
  <c r="PYB34" i="221"/>
  <c r="PYC34" i="221"/>
  <c r="PYD34" i="221"/>
  <c r="PYE34" i="221"/>
  <c r="PYF34" i="221"/>
  <c r="PYG34" i="221"/>
  <c r="PYH34" i="221"/>
  <c r="PYI34" i="221"/>
  <c r="PYJ34" i="221"/>
  <c r="PYK34" i="221"/>
  <c r="PYL34" i="221"/>
  <c r="PYM34" i="221"/>
  <c r="PYN34" i="221"/>
  <c r="PYO34" i="221"/>
  <c r="PYP34" i="221"/>
  <c r="PYQ34" i="221"/>
  <c r="PYR34" i="221"/>
  <c r="PYS34" i="221"/>
  <c r="PYT34" i="221"/>
  <c r="PYU34" i="221"/>
  <c r="PYV34" i="221"/>
  <c r="PYW34" i="221"/>
  <c r="PYX34" i="221"/>
  <c r="PYY34" i="221"/>
  <c r="PYZ34" i="221"/>
  <c r="PZA34" i="221"/>
  <c r="PZB34" i="221"/>
  <c r="PZC34" i="221"/>
  <c r="PZD34" i="221"/>
  <c r="PZE34" i="221"/>
  <c r="PZF34" i="221"/>
  <c r="PZG34" i="221"/>
  <c r="PZH34" i="221"/>
  <c r="PZI34" i="221"/>
  <c r="PZJ34" i="221"/>
  <c r="PZK34" i="221"/>
  <c r="PZL34" i="221"/>
  <c r="PZM34" i="221"/>
  <c r="PZN34" i="221"/>
  <c r="PZO34" i="221"/>
  <c r="PZP34" i="221"/>
  <c r="PZQ34" i="221"/>
  <c r="PZR34" i="221"/>
  <c r="PZS34" i="221"/>
  <c r="PZT34" i="221"/>
  <c r="PZU34" i="221"/>
  <c r="PZV34" i="221"/>
  <c r="PZW34" i="221"/>
  <c r="PZX34" i="221"/>
  <c r="PZY34" i="221"/>
  <c r="PZZ34" i="221"/>
  <c r="QAA34" i="221"/>
  <c r="QAB34" i="221"/>
  <c r="QAC34" i="221"/>
  <c r="QAD34" i="221"/>
  <c r="QAE34" i="221"/>
  <c r="QAF34" i="221"/>
  <c r="QAG34" i="221"/>
  <c r="QAH34" i="221"/>
  <c r="QAI34" i="221"/>
  <c r="QAJ34" i="221"/>
  <c r="QAK34" i="221"/>
  <c r="QAL34" i="221"/>
  <c r="QAM34" i="221"/>
  <c r="QAN34" i="221"/>
  <c r="QAO34" i="221"/>
  <c r="QAP34" i="221"/>
  <c r="QAQ34" i="221"/>
  <c r="QAR34" i="221"/>
  <c r="QAS34" i="221"/>
  <c r="QAT34" i="221"/>
  <c r="QAU34" i="221"/>
  <c r="QAV34" i="221"/>
  <c r="QAW34" i="221"/>
  <c r="QAX34" i="221"/>
  <c r="QAY34" i="221"/>
  <c r="QAZ34" i="221"/>
  <c r="QBA34" i="221"/>
  <c r="QBB34" i="221"/>
  <c r="QBC34" i="221"/>
  <c r="QBD34" i="221"/>
  <c r="QBE34" i="221"/>
  <c r="QBF34" i="221"/>
  <c r="QBG34" i="221"/>
  <c r="QBH34" i="221"/>
  <c r="QBI34" i="221"/>
  <c r="QBJ34" i="221"/>
  <c r="QBK34" i="221"/>
  <c r="QBL34" i="221"/>
  <c r="QBM34" i="221"/>
  <c r="QBN34" i="221"/>
  <c r="QBO34" i="221"/>
  <c r="QBP34" i="221"/>
  <c r="QBQ34" i="221"/>
  <c r="QBR34" i="221"/>
  <c r="QBS34" i="221"/>
  <c r="QBT34" i="221"/>
  <c r="QBU34" i="221"/>
  <c r="QBV34" i="221"/>
  <c r="QBW34" i="221"/>
  <c r="QBX34" i="221"/>
  <c r="QBY34" i="221"/>
  <c r="QBZ34" i="221"/>
  <c r="QCA34" i="221"/>
  <c r="QCB34" i="221"/>
  <c r="QCC34" i="221"/>
  <c r="QCD34" i="221"/>
  <c r="QCE34" i="221"/>
  <c r="QCF34" i="221"/>
  <c r="QCG34" i="221"/>
  <c r="QCH34" i="221"/>
  <c r="QCI34" i="221"/>
  <c r="QCJ34" i="221"/>
  <c r="QCK34" i="221"/>
  <c r="QCL34" i="221"/>
  <c r="QCM34" i="221"/>
  <c r="QCN34" i="221"/>
  <c r="QCO34" i="221"/>
  <c r="QCP34" i="221"/>
  <c r="QCQ34" i="221"/>
  <c r="QCR34" i="221"/>
  <c r="QCS34" i="221"/>
  <c r="QCT34" i="221"/>
  <c r="QCU34" i="221"/>
  <c r="QCV34" i="221"/>
  <c r="QCW34" i="221"/>
  <c r="QCX34" i="221"/>
  <c r="QCY34" i="221"/>
  <c r="QCZ34" i="221"/>
  <c r="QDA34" i="221"/>
  <c r="QDB34" i="221"/>
  <c r="QDC34" i="221"/>
  <c r="QDD34" i="221"/>
  <c r="QDE34" i="221"/>
  <c r="QDF34" i="221"/>
  <c r="QDG34" i="221"/>
  <c r="QDH34" i="221"/>
  <c r="QDI34" i="221"/>
  <c r="QDJ34" i="221"/>
  <c r="QDK34" i="221"/>
  <c r="QDL34" i="221"/>
  <c r="QDM34" i="221"/>
  <c r="QDN34" i="221"/>
  <c r="QDO34" i="221"/>
  <c r="QDP34" i="221"/>
  <c r="QDQ34" i="221"/>
  <c r="QDR34" i="221"/>
  <c r="QDS34" i="221"/>
  <c r="QDT34" i="221"/>
  <c r="QDU34" i="221"/>
  <c r="QDV34" i="221"/>
  <c r="QDW34" i="221"/>
  <c r="QDX34" i="221"/>
  <c r="QDY34" i="221"/>
  <c r="QDZ34" i="221"/>
  <c r="QEA34" i="221"/>
  <c r="QEB34" i="221"/>
  <c r="QEC34" i="221"/>
  <c r="QED34" i="221"/>
  <c r="QEE34" i="221"/>
  <c r="QEF34" i="221"/>
  <c r="QEG34" i="221"/>
  <c r="QEH34" i="221"/>
  <c r="QEI34" i="221"/>
  <c r="QEJ34" i="221"/>
  <c r="QEK34" i="221"/>
  <c r="QEL34" i="221"/>
  <c r="QEM34" i="221"/>
  <c r="QEN34" i="221"/>
  <c r="QEO34" i="221"/>
  <c r="QEP34" i="221"/>
  <c r="QEQ34" i="221"/>
  <c r="QER34" i="221"/>
  <c r="QES34" i="221"/>
  <c r="QET34" i="221"/>
  <c r="QEU34" i="221"/>
  <c r="QEV34" i="221"/>
  <c r="QEW34" i="221"/>
  <c r="QEX34" i="221"/>
  <c r="QEY34" i="221"/>
  <c r="QEZ34" i="221"/>
  <c r="QFA34" i="221"/>
  <c r="QFB34" i="221"/>
  <c r="QFC34" i="221"/>
  <c r="QFD34" i="221"/>
  <c r="QFE34" i="221"/>
  <c r="QFF34" i="221"/>
  <c r="QFG34" i="221"/>
  <c r="QFH34" i="221"/>
  <c r="QFI34" i="221"/>
  <c r="QFJ34" i="221"/>
  <c r="QFK34" i="221"/>
  <c r="QFL34" i="221"/>
  <c r="QFM34" i="221"/>
  <c r="QFN34" i="221"/>
  <c r="QFO34" i="221"/>
  <c r="QFP34" i="221"/>
  <c r="QFQ34" i="221"/>
  <c r="QFR34" i="221"/>
  <c r="QFS34" i="221"/>
  <c r="QFT34" i="221"/>
  <c r="QFU34" i="221"/>
  <c r="QFV34" i="221"/>
  <c r="QFW34" i="221"/>
  <c r="QFX34" i="221"/>
  <c r="QFY34" i="221"/>
  <c r="QFZ34" i="221"/>
  <c r="QGA34" i="221"/>
  <c r="QGB34" i="221"/>
  <c r="QGC34" i="221"/>
  <c r="QGD34" i="221"/>
  <c r="QGE34" i="221"/>
  <c r="QGF34" i="221"/>
  <c r="QGG34" i="221"/>
  <c r="QGH34" i="221"/>
  <c r="QGI34" i="221"/>
  <c r="QGJ34" i="221"/>
  <c r="QGK34" i="221"/>
  <c r="QGL34" i="221"/>
  <c r="QGM34" i="221"/>
  <c r="QGN34" i="221"/>
  <c r="QGO34" i="221"/>
  <c r="QGP34" i="221"/>
  <c r="QGQ34" i="221"/>
  <c r="QGR34" i="221"/>
  <c r="QGS34" i="221"/>
  <c r="QGT34" i="221"/>
  <c r="QGU34" i="221"/>
  <c r="QGV34" i="221"/>
  <c r="QGW34" i="221"/>
  <c r="QGX34" i="221"/>
  <c r="QGY34" i="221"/>
  <c r="QGZ34" i="221"/>
  <c r="QHA34" i="221"/>
  <c r="QHB34" i="221"/>
  <c r="QHC34" i="221"/>
  <c r="QHD34" i="221"/>
  <c r="QHE34" i="221"/>
  <c r="QHF34" i="221"/>
  <c r="QHG34" i="221"/>
  <c r="QHH34" i="221"/>
  <c r="QHI34" i="221"/>
  <c r="QHJ34" i="221"/>
  <c r="QHK34" i="221"/>
  <c r="QHL34" i="221"/>
  <c r="QHM34" i="221"/>
  <c r="QHN34" i="221"/>
  <c r="QHO34" i="221"/>
  <c r="QHP34" i="221"/>
  <c r="QHQ34" i="221"/>
  <c r="QHR34" i="221"/>
  <c r="QHS34" i="221"/>
  <c r="QHT34" i="221"/>
  <c r="QHU34" i="221"/>
  <c r="QHV34" i="221"/>
  <c r="QHW34" i="221"/>
  <c r="QHX34" i="221"/>
  <c r="QHY34" i="221"/>
  <c r="QHZ34" i="221"/>
  <c r="QIA34" i="221"/>
  <c r="QIB34" i="221"/>
  <c r="QIC34" i="221"/>
  <c r="QID34" i="221"/>
  <c r="QIE34" i="221"/>
  <c r="QIF34" i="221"/>
  <c r="QIG34" i="221"/>
  <c r="QIH34" i="221"/>
  <c r="QII34" i="221"/>
  <c r="QIJ34" i="221"/>
  <c r="QIK34" i="221"/>
  <c r="QIL34" i="221"/>
  <c r="QIM34" i="221"/>
  <c r="QIN34" i="221"/>
  <c r="QIO34" i="221"/>
  <c r="QIP34" i="221"/>
  <c r="QIQ34" i="221"/>
  <c r="QIR34" i="221"/>
  <c r="QIS34" i="221"/>
  <c r="QIT34" i="221"/>
  <c r="QIU34" i="221"/>
  <c r="QIV34" i="221"/>
  <c r="QIW34" i="221"/>
  <c r="QIX34" i="221"/>
  <c r="QIY34" i="221"/>
  <c r="QIZ34" i="221"/>
  <c r="QJA34" i="221"/>
  <c r="QJB34" i="221"/>
  <c r="QJC34" i="221"/>
  <c r="QJD34" i="221"/>
  <c r="QJE34" i="221"/>
  <c r="QJF34" i="221"/>
  <c r="QJG34" i="221"/>
  <c r="QJH34" i="221"/>
  <c r="QJI34" i="221"/>
  <c r="QJJ34" i="221"/>
  <c r="QJK34" i="221"/>
  <c r="QJL34" i="221"/>
  <c r="QJM34" i="221"/>
  <c r="QJN34" i="221"/>
  <c r="QJO34" i="221"/>
  <c r="QJP34" i="221"/>
  <c r="QJQ34" i="221"/>
  <c r="QJR34" i="221"/>
  <c r="QJS34" i="221"/>
  <c r="QJT34" i="221"/>
  <c r="QJU34" i="221"/>
  <c r="QJV34" i="221"/>
  <c r="QJW34" i="221"/>
  <c r="QJX34" i="221"/>
  <c r="QJY34" i="221"/>
  <c r="QJZ34" i="221"/>
  <c r="QKA34" i="221"/>
  <c r="QKB34" i="221"/>
  <c r="QKC34" i="221"/>
  <c r="QKD34" i="221"/>
  <c r="QKE34" i="221"/>
  <c r="QKF34" i="221"/>
  <c r="QKG34" i="221"/>
  <c r="QKH34" i="221"/>
  <c r="QKI34" i="221"/>
  <c r="QKJ34" i="221"/>
  <c r="QKK34" i="221"/>
  <c r="QKL34" i="221"/>
  <c r="QKM34" i="221"/>
  <c r="QKN34" i="221"/>
  <c r="QKO34" i="221"/>
  <c r="QKP34" i="221"/>
  <c r="QKQ34" i="221"/>
  <c r="QKR34" i="221"/>
  <c r="QKS34" i="221"/>
  <c r="QKT34" i="221"/>
  <c r="QKU34" i="221"/>
  <c r="QKV34" i="221"/>
  <c r="QKW34" i="221"/>
  <c r="QKX34" i="221"/>
  <c r="QKY34" i="221"/>
  <c r="QKZ34" i="221"/>
  <c r="QLA34" i="221"/>
  <c r="QLB34" i="221"/>
  <c r="QLC34" i="221"/>
  <c r="QLD34" i="221"/>
  <c r="QLE34" i="221"/>
  <c r="QLF34" i="221"/>
  <c r="QLG34" i="221"/>
  <c r="QLH34" i="221"/>
  <c r="QLI34" i="221"/>
  <c r="QLJ34" i="221"/>
  <c r="QLK34" i="221"/>
  <c r="QLL34" i="221"/>
  <c r="QLM34" i="221"/>
  <c r="QLN34" i="221"/>
  <c r="QLO34" i="221"/>
  <c r="QLP34" i="221"/>
  <c r="QLQ34" i="221"/>
  <c r="QLR34" i="221"/>
  <c r="QLS34" i="221"/>
  <c r="QLT34" i="221"/>
  <c r="QLU34" i="221"/>
  <c r="QLV34" i="221"/>
  <c r="QLW34" i="221"/>
  <c r="QLX34" i="221"/>
  <c r="QLY34" i="221"/>
  <c r="QLZ34" i="221"/>
  <c r="QMA34" i="221"/>
  <c r="QMB34" i="221"/>
  <c r="QMC34" i="221"/>
  <c r="QMD34" i="221"/>
  <c r="QME34" i="221"/>
  <c r="QMF34" i="221"/>
  <c r="QMG34" i="221"/>
  <c r="QMH34" i="221"/>
  <c r="QMI34" i="221"/>
  <c r="QMJ34" i="221"/>
  <c r="QMK34" i="221"/>
  <c r="QML34" i="221"/>
  <c r="QMM34" i="221"/>
  <c r="QMN34" i="221"/>
  <c r="QMO34" i="221"/>
  <c r="QMP34" i="221"/>
  <c r="QMQ34" i="221"/>
  <c r="QMR34" i="221"/>
  <c r="QMS34" i="221"/>
  <c r="QMT34" i="221"/>
  <c r="QMU34" i="221"/>
  <c r="QMV34" i="221"/>
  <c r="QMW34" i="221"/>
  <c r="QMX34" i="221"/>
  <c r="QMY34" i="221"/>
  <c r="QMZ34" i="221"/>
  <c r="QNA34" i="221"/>
  <c r="QNB34" i="221"/>
  <c r="QNC34" i="221"/>
  <c r="QND34" i="221"/>
  <c r="QNE34" i="221"/>
  <c r="QNF34" i="221"/>
  <c r="QNG34" i="221"/>
  <c r="QNH34" i="221"/>
  <c r="QNI34" i="221"/>
  <c r="QNJ34" i="221"/>
  <c r="QNK34" i="221"/>
  <c r="QNL34" i="221"/>
  <c r="QNM34" i="221"/>
  <c r="QNN34" i="221"/>
  <c r="QNO34" i="221"/>
  <c r="QNP34" i="221"/>
  <c r="QNQ34" i="221"/>
  <c r="QNR34" i="221"/>
  <c r="QNS34" i="221"/>
  <c r="QNT34" i="221"/>
  <c r="QNU34" i="221"/>
  <c r="QNV34" i="221"/>
  <c r="QNW34" i="221"/>
  <c r="QNX34" i="221"/>
  <c r="QNY34" i="221"/>
  <c r="QNZ34" i="221"/>
  <c r="QOA34" i="221"/>
  <c r="QOB34" i="221"/>
  <c r="QOC34" i="221"/>
  <c r="QOD34" i="221"/>
  <c r="QOE34" i="221"/>
  <c r="QOF34" i="221"/>
  <c r="QOG34" i="221"/>
  <c r="QOH34" i="221"/>
  <c r="QOI34" i="221"/>
  <c r="QOJ34" i="221"/>
  <c r="QOK34" i="221"/>
  <c r="QOL34" i="221"/>
  <c r="QOM34" i="221"/>
  <c r="QON34" i="221"/>
  <c r="QOO34" i="221"/>
  <c r="QOP34" i="221"/>
  <c r="QOQ34" i="221"/>
  <c r="QOR34" i="221"/>
  <c r="QOS34" i="221"/>
  <c r="QOT34" i="221"/>
  <c r="QOU34" i="221"/>
  <c r="QOV34" i="221"/>
  <c r="QOW34" i="221"/>
  <c r="QOX34" i="221"/>
  <c r="QOY34" i="221"/>
  <c r="QOZ34" i="221"/>
  <c r="QPA34" i="221"/>
  <c r="QPB34" i="221"/>
  <c r="QPC34" i="221"/>
  <c r="QPD34" i="221"/>
  <c r="QPE34" i="221"/>
  <c r="QPF34" i="221"/>
  <c r="QPG34" i="221"/>
  <c r="QPH34" i="221"/>
  <c r="QPI34" i="221"/>
  <c r="QPJ34" i="221"/>
  <c r="QPK34" i="221"/>
  <c r="QPL34" i="221"/>
  <c r="QPM34" i="221"/>
  <c r="QPN34" i="221"/>
  <c r="QPO34" i="221"/>
  <c r="QPP34" i="221"/>
  <c r="QPQ34" i="221"/>
  <c r="QPR34" i="221"/>
  <c r="QPS34" i="221"/>
  <c r="QPT34" i="221"/>
  <c r="QPU34" i="221"/>
  <c r="QPV34" i="221"/>
  <c r="QPW34" i="221"/>
  <c r="QPX34" i="221"/>
  <c r="QPY34" i="221"/>
  <c r="QPZ34" i="221"/>
  <c r="QQA34" i="221"/>
  <c r="QQB34" i="221"/>
  <c r="QQC34" i="221"/>
  <c r="QQD34" i="221"/>
  <c r="QQE34" i="221"/>
  <c r="QQF34" i="221"/>
  <c r="QQG34" i="221"/>
  <c r="QQH34" i="221"/>
  <c r="QQI34" i="221"/>
  <c r="QQJ34" i="221"/>
  <c r="QQK34" i="221"/>
  <c r="QQL34" i="221"/>
  <c r="QQM34" i="221"/>
  <c r="QQN34" i="221"/>
  <c r="QQO34" i="221"/>
  <c r="QQP34" i="221"/>
  <c r="QQQ34" i="221"/>
  <c r="QQR34" i="221"/>
  <c r="QQS34" i="221"/>
  <c r="QQT34" i="221"/>
  <c r="QQU34" i="221"/>
  <c r="QQV34" i="221"/>
  <c r="QQW34" i="221"/>
  <c r="QQX34" i="221"/>
  <c r="QQY34" i="221"/>
  <c r="QQZ34" i="221"/>
  <c r="QRA34" i="221"/>
  <c r="QRB34" i="221"/>
  <c r="QRC34" i="221"/>
  <c r="QRD34" i="221"/>
  <c r="QRE34" i="221"/>
  <c r="QRF34" i="221"/>
  <c r="QRG34" i="221"/>
  <c r="QRH34" i="221"/>
  <c r="QRI34" i="221"/>
  <c r="QRJ34" i="221"/>
  <c r="QRK34" i="221"/>
  <c r="QRL34" i="221"/>
  <c r="QRM34" i="221"/>
  <c r="QRN34" i="221"/>
  <c r="QRO34" i="221"/>
  <c r="QRP34" i="221"/>
  <c r="QRQ34" i="221"/>
  <c r="QRR34" i="221"/>
  <c r="QRS34" i="221"/>
  <c r="QRT34" i="221"/>
  <c r="QRU34" i="221"/>
  <c r="QRV34" i="221"/>
  <c r="QRW34" i="221"/>
  <c r="QRX34" i="221"/>
  <c r="QRY34" i="221"/>
  <c r="QRZ34" i="221"/>
  <c r="QSA34" i="221"/>
  <c r="QSB34" i="221"/>
  <c r="QSC34" i="221"/>
  <c r="QSD34" i="221"/>
  <c r="QSE34" i="221"/>
  <c r="QSF34" i="221"/>
  <c r="QSG34" i="221"/>
  <c r="QSH34" i="221"/>
  <c r="QSI34" i="221"/>
  <c r="QSJ34" i="221"/>
  <c r="QSK34" i="221"/>
  <c r="QSL34" i="221"/>
  <c r="QSM34" i="221"/>
  <c r="QSN34" i="221"/>
  <c r="QSO34" i="221"/>
  <c r="QSP34" i="221"/>
  <c r="QSQ34" i="221"/>
  <c r="QSR34" i="221"/>
  <c r="QSS34" i="221"/>
  <c r="QST34" i="221"/>
  <c r="QSU34" i="221"/>
  <c r="QSV34" i="221"/>
  <c r="QSW34" i="221"/>
  <c r="QSX34" i="221"/>
  <c r="QSY34" i="221"/>
  <c r="QSZ34" i="221"/>
  <c r="QTA34" i="221"/>
  <c r="QTB34" i="221"/>
  <c r="QTC34" i="221"/>
  <c r="QTD34" i="221"/>
  <c r="QTE34" i="221"/>
  <c r="QTF34" i="221"/>
  <c r="QTG34" i="221"/>
  <c r="QTH34" i="221"/>
  <c r="QTI34" i="221"/>
  <c r="QTJ34" i="221"/>
  <c r="QTK34" i="221"/>
  <c r="QTL34" i="221"/>
  <c r="QTM34" i="221"/>
  <c r="QTN34" i="221"/>
  <c r="QTO34" i="221"/>
  <c r="QTP34" i="221"/>
  <c r="QTQ34" i="221"/>
  <c r="QTR34" i="221"/>
  <c r="QTS34" i="221"/>
  <c r="QTT34" i="221"/>
  <c r="QTU34" i="221"/>
  <c r="QTV34" i="221"/>
  <c r="QTW34" i="221"/>
  <c r="QTX34" i="221"/>
  <c r="QTY34" i="221"/>
  <c r="QTZ34" i="221"/>
  <c r="QUA34" i="221"/>
  <c r="QUB34" i="221"/>
  <c r="QUC34" i="221"/>
  <c r="QUD34" i="221"/>
  <c r="QUE34" i="221"/>
  <c r="QUF34" i="221"/>
  <c r="QUG34" i="221"/>
  <c r="QUH34" i="221"/>
  <c r="QUI34" i="221"/>
  <c r="QUJ34" i="221"/>
  <c r="QUK34" i="221"/>
  <c r="QUL34" i="221"/>
  <c r="QUM34" i="221"/>
  <c r="QUN34" i="221"/>
  <c r="QUO34" i="221"/>
  <c r="QUP34" i="221"/>
  <c r="QUQ34" i="221"/>
  <c r="QUR34" i="221"/>
  <c r="QUS34" i="221"/>
  <c r="QUT34" i="221"/>
  <c r="QUU34" i="221"/>
  <c r="QUV34" i="221"/>
  <c r="QUW34" i="221"/>
  <c r="QUX34" i="221"/>
  <c r="QUY34" i="221"/>
  <c r="QUZ34" i="221"/>
  <c r="QVA34" i="221"/>
  <c r="QVB34" i="221"/>
  <c r="QVC34" i="221"/>
  <c r="QVD34" i="221"/>
  <c r="QVE34" i="221"/>
  <c r="QVF34" i="221"/>
  <c r="QVG34" i="221"/>
  <c r="QVH34" i="221"/>
  <c r="QVI34" i="221"/>
  <c r="QVJ34" i="221"/>
  <c r="QVK34" i="221"/>
  <c r="QVL34" i="221"/>
  <c r="QVM34" i="221"/>
  <c r="QVN34" i="221"/>
  <c r="QVO34" i="221"/>
  <c r="QVP34" i="221"/>
  <c r="QVQ34" i="221"/>
  <c r="QVR34" i="221"/>
  <c r="QVS34" i="221"/>
  <c r="QVT34" i="221"/>
  <c r="QVU34" i="221"/>
  <c r="QVV34" i="221"/>
  <c r="QVW34" i="221"/>
  <c r="QVX34" i="221"/>
  <c r="QVY34" i="221"/>
  <c r="QVZ34" i="221"/>
  <c r="QWA34" i="221"/>
  <c r="QWB34" i="221"/>
  <c r="QWC34" i="221"/>
  <c r="QWD34" i="221"/>
  <c r="QWE34" i="221"/>
  <c r="QWF34" i="221"/>
  <c r="QWG34" i="221"/>
  <c r="QWH34" i="221"/>
  <c r="QWI34" i="221"/>
  <c r="QWJ34" i="221"/>
  <c r="QWK34" i="221"/>
  <c r="QWL34" i="221"/>
  <c r="QWM34" i="221"/>
  <c r="QWN34" i="221"/>
  <c r="QWO34" i="221"/>
  <c r="QWP34" i="221"/>
  <c r="QWQ34" i="221"/>
  <c r="QWR34" i="221"/>
  <c r="QWS34" i="221"/>
  <c r="QWT34" i="221"/>
  <c r="QWU34" i="221"/>
  <c r="QWV34" i="221"/>
  <c r="QWW34" i="221"/>
  <c r="QWX34" i="221"/>
  <c r="QWY34" i="221"/>
  <c r="QWZ34" i="221"/>
  <c r="QXA34" i="221"/>
  <c r="QXB34" i="221"/>
  <c r="QXC34" i="221"/>
  <c r="QXD34" i="221"/>
  <c r="QXE34" i="221"/>
  <c r="QXF34" i="221"/>
  <c r="QXG34" i="221"/>
  <c r="QXH34" i="221"/>
  <c r="QXI34" i="221"/>
  <c r="QXJ34" i="221"/>
  <c r="QXK34" i="221"/>
  <c r="QXL34" i="221"/>
  <c r="QXM34" i="221"/>
  <c r="QXN34" i="221"/>
  <c r="QXO34" i="221"/>
  <c r="QXP34" i="221"/>
  <c r="QXQ34" i="221"/>
  <c r="QXR34" i="221"/>
  <c r="QXS34" i="221"/>
  <c r="QXT34" i="221"/>
  <c r="QXU34" i="221"/>
  <c r="QXV34" i="221"/>
  <c r="QXW34" i="221"/>
  <c r="QXX34" i="221"/>
  <c r="QXY34" i="221"/>
  <c r="QXZ34" i="221"/>
  <c r="QYA34" i="221"/>
  <c r="QYB34" i="221"/>
  <c r="QYC34" i="221"/>
  <c r="QYD34" i="221"/>
  <c r="QYE34" i="221"/>
  <c r="QYF34" i="221"/>
  <c r="QYG34" i="221"/>
  <c r="QYH34" i="221"/>
  <c r="QYI34" i="221"/>
  <c r="QYJ34" i="221"/>
  <c r="QYK34" i="221"/>
  <c r="QYL34" i="221"/>
  <c r="QYM34" i="221"/>
  <c r="QYN34" i="221"/>
  <c r="QYO34" i="221"/>
  <c r="QYP34" i="221"/>
  <c r="QYQ34" i="221"/>
  <c r="QYR34" i="221"/>
  <c r="QYS34" i="221"/>
  <c r="QYT34" i="221"/>
  <c r="QYU34" i="221"/>
  <c r="QYV34" i="221"/>
  <c r="QYW34" i="221"/>
  <c r="QYX34" i="221"/>
  <c r="QYY34" i="221"/>
  <c r="QYZ34" i="221"/>
  <c r="QZA34" i="221"/>
  <c r="QZB34" i="221"/>
  <c r="QZC34" i="221"/>
  <c r="QZD34" i="221"/>
  <c r="QZE34" i="221"/>
  <c r="QZF34" i="221"/>
  <c r="QZG34" i="221"/>
  <c r="QZH34" i="221"/>
  <c r="QZI34" i="221"/>
  <c r="QZJ34" i="221"/>
  <c r="QZK34" i="221"/>
  <c r="QZL34" i="221"/>
  <c r="QZM34" i="221"/>
  <c r="QZN34" i="221"/>
  <c r="QZO34" i="221"/>
  <c r="QZP34" i="221"/>
  <c r="QZQ34" i="221"/>
  <c r="QZR34" i="221"/>
  <c r="QZS34" i="221"/>
  <c r="QZT34" i="221"/>
  <c r="QZU34" i="221"/>
  <c r="QZV34" i="221"/>
  <c r="QZW34" i="221"/>
  <c r="QZX34" i="221"/>
  <c r="QZY34" i="221"/>
  <c r="QZZ34" i="221"/>
  <c r="RAA34" i="221"/>
  <c r="RAB34" i="221"/>
  <c r="RAC34" i="221"/>
  <c r="RAD34" i="221"/>
  <c r="RAE34" i="221"/>
  <c r="RAF34" i="221"/>
  <c r="RAG34" i="221"/>
  <c r="RAH34" i="221"/>
  <c r="RAI34" i="221"/>
  <c r="RAJ34" i="221"/>
  <c r="RAK34" i="221"/>
  <c r="RAL34" i="221"/>
  <c r="RAM34" i="221"/>
  <c r="RAN34" i="221"/>
  <c r="RAO34" i="221"/>
  <c r="RAP34" i="221"/>
  <c r="RAQ34" i="221"/>
  <c r="RAR34" i="221"/>
  <c r="RAS34" i="221"/>
  <c r="RAT34" i="221"/>
  <c r="RAU34" i="221"/>
  <c r="RAV34" i="221"/>
  <c r="RAW34" i="221"/>
  <c r="RAX34" i="221"/>
  <c r="RAY34" i="221"/>
  <c r="RAZ34" i="221"/>
  <c r="RBA34" i="221"/>
  <c r="RBB34" i="221"/>
  <c r="RBC34" i="221"/>
  <c r="RBD34" i="221"/>
  <c r="RBE34" i="221"/>
  <c r="RBF34" i="221"/>
  <c r="RBG34" i="221"/>
  <c r="RBH34" i="221"/>
  <c r="RBI34" i="221"/>
  <c r="RBJ34" i="221"/>
  <c r="RBK34" i="221"/>
  <c r="RBL34" i="221"/>
  <c r="RBM34" i="221"/>
  <c r="RBN34" i="221"/>
  <c r="RBO34" i="221"/>
  <c r="RBP34" i="221"/>
  <c r="RBQ34" i="221"/>
  <c r="RBR34" i="221"/>
  <c r="RBS34" i="221"/>
  <c r="RBT34" i="221"/>
  <c r="RBU34" i="221"/>
  <c r="RBV34" i="221"/>
  <c r="RBW34" i="221"/>
  <c r="RBX34" i="221"/>
  <c r="RBY34" i="221"/>
  <c r="RBZ34" i="221"/>
  <c r="RCA34" i="221"/>
  <c r="RCB34" i="221"/>
  <c r="RCC34" i="221"/>
  <c r="RCD34" i="221"/>
  <c r="RCE34" i="221"/>
  <c r="RCF34" i="221"/>
  <c r="RCG34" i="221"/>
  <c r="RCH34" i="221"/>
  <c r="RCI34" i="221"/>
  <c r="RCJ34" i="221"/>
  <c r="RCK34" i="221"/>
  <c r="RCL34" i="221"/>
  <c r="RCM34" i="221"/>
  <c r="RCN34" i="221"/>
  <c r="RCO34" i="221"/>
  <c r="RCP34" i="221"/>
  <c r="RCQ34" i="221"/>
  <c r="RCR34" i="221"/>
  <c r="RCS34" i="221"/>
  <c r="RCT34" i="221"/>
  <c r="RCU34" i="221"/>
  <c r="RCV34" i="221"/>
  <c r="RCW34" i="221"/>
  <c r="RCX34" i="221"/>
  <c r="RCY34" i="221"/>
  <c r="RCZ34" i="221"/>
  <c r="RDA34" i="221"/>
  <c r="RDB34" i="221"/>
  <c r="RDC34" i="221"/>
  <c r="RDD34" i="221"/>
  <c r="RDE34" i="221"/>
  <c r="RDF34" i="221"/>
  <c r="RDG34" i="221"/>
  <c r="RDH34" i="221"/>
  <c r="RDI34" i="221"/>
  <c r="RDJ34" i="221"/>
  <c r="RDK34" i="221"/>
  <c r="RDL34" i="221"/>
  <c r="RDM34" i="221"/>
  <c r="RDN34" i="221"/>
  <c r="RDO34" i="221"/>
  <c r="RDP34" i="221"/>
  <c r="RDQ34" i="221"/>
  <c r="RDR34" i="221"/>
  <c r="RDS34" i="221"/>
  <c r="RDT34" i="221"/>
  <c r="RDU34" i="221"/>
  <c r="RDV34" i="221"/>
  <c r="RDW34" i="221"/>
  <c r="RDX34" i="221"/>
  <c r="RDY34" i="221"/>
  <c r="RDZ34" i="221"/>
  <c r="REA34" i="221"/>
  <c r="REB34" i="221"/>
  <c r="REC34" i="221"/>
  <c r="RED34" i="221"/>
  <c r="REE34" i="221"/>
  <c r="REF34" i="221"/>
  <c r="REG34" i="221"/>
  <c r="REH34" i="221"/>
  <c r="REI34" i="221"/>
  <c r="REJ34" i="221"/>
  <c r="REK34" i="221"/>
  <c r="REL34" i="221"/>
  <c r="REM34" i="221"/>
  <c r="REN34" i="221"/>
  <c r="REO34" i="221"/>
  <c r="REP34" i="221"/>
  <c r="REQ34" i="221"/>
  <c r="RER34" i="221"/>
  <c r="RES34" i="221"/>
  <c r="RET34" i="221"/>
  <c r="REU34" i="221"/>
  <c r="REV34" i="221"/>
  <c r="REW34" i="221"/>
  <c r="REX34" i="221"/>
  <c r="REY34" i="221"/>
  <c r="REZ34" i="221"/>
  <c r="RFA34" i="221"/>
  <c r="RFB34" i="221"/>
  <c r="RFC34" i="221"/>
  <c r="RFD34" i="221"/>
  <c r="RFE34" i="221"/>
  <c r="RFF34" i="221"/>
  <c r="RFG34" i="221"/>
  <c r="RFH34" i="221"/>
  <c r="RFI34" i="221"/>
  <c r="RFJ34" i="221"/>
  <c r="RFK34" i="221"/>
  <c r="RFL34" i="221"/>
  <c r="RFM34" i="221"/>
  <c r="RFN34" i="221"/>
  <c r="RFO34" i="221"/>
  <c r="RFP34" i="221"/>
  <c r="RFQ34" i="221"/>
  <c r="RFR34" i="221"/>
  <c r="RFS34" i="221"/>
  <c r="RFT34" i="221"/>
  <c r="RFU34" i="221"/>
  <c r="RFV34" i="221"/>
  <c r="RFW34" i="221"/>
  <c r="RFX34" i="221"/>
  <c r="RFY34" i="221"/>
  <c r="RFZ34" i="221"/>
  <c r="RGA34" i="221"/>
  <c r="RGB34" i="221"/>
  <c r="RGC34" i="221"/>
  <c r="RGD34" i="221"/>
  <c r="RGE34" i="221"/>
  <c r="RGF34" i="221"/>
  <c r="RGG34" i="221"/>
  <c r="RGH34" i="221"/>
  <c r="RGI34" i="221"/>
  <c r="RGJ34" i="221"/>
  <c r="RGK34" i="221"/>
  <c r="RGL34" i="221"/>
  <c r="RGM34" i="221"/>
  <c r="RGN34" i="221"/>
  <c r="RGO34" i="221"/>
  <c r="RGP34" i="221"/>
  <c r="RGQ34" i="221"/>
  <c r="RGR34" i="221"/>
  <c r="RGS34" i="221"/>
  <c r="RGT34" i="221"/>
  <c r="RGU34" i="221"/>
  <c r="RGV34" i="221"/>
  <c r="RGW34" i="221"/>
  <c r="RGX34" i="221"/>
  <c r="RGY34" i="221"/>
  <c r="RGZ34" i="221"/>
  <c r="RHA34" i="221"/>
  <c r="RHB34" i="221"/>
  <c r="RHC34" i="221"/>
  <c r="RHD34" i="221"/>
  <c r="RHE34" i="221"/>
  <c r="RHF34" i="221"/>
  <c r="RHG34" i="221"/>
  <c r="RHH34" i="221"/>
  <c r="RHI34" i="221"/>
  <c r="RHJ34" i="221"/>
  <c r="RHK34" i="221"/>
  <c r="RHL34" i="221"/>
  <c r="RHM34" i="221"/>
  <c r="RHN34" i="221"/>
  <c r="RHO34" i="221"/>
  <c r="RHP34" i="221"/>
  <c r="RHQ34" i="221"/>
  <c r="RHR34" i="221"/>
  <c r="RHS34" i="221"/>
  <c r="RHT34" i="221"/>
  <c r="RHU34" i="221"/>
  <c r="RHV34" i="221"/>
  <c r="RHW34" i="221"/>
  <c r="RHX34" i="221"/>
  <c r="RHY34" i="221"/>
  <c r="RHZ34" i="221"/>
  <c r="RIA34" i="221"/>
  <c r="RIB34" i="221"/>
  <c r="RIC34" i="221"/>
  <c r="RID34" i="221"/>
  <c r="RIE34" i="221"/>
  <c r="RIF34" i="221"/>
  <c r="RIG34" i="221"/>
  <c r="RIH34" i="221"/>
  <c r="RII34" i="221"/>
  <c r="RIJ34" i="221"/>
  <c r="RIK34" i="221"/>
  <c r="RIL34" i="221"/>
  <c r="RIM34" i="221"/>
  <c r="RIN34" i="221"/>
  <c r="RIO34" i="221"/>
  <c r="RIP34" i="221"/>
  <c r="RIQ34" i="221"/>
  <c r="RIR34" i="221"/>
  <c r="RIS34" i="221"/>
  <c r="RIT34" i="221"/>
  <c r="RIU34" i="221"/>
  <c r="RIV34" i="221"/>
  <c r="RIW34" i="221"/>
  <c r="RIX34" i="221"/>
  <c r="RIY34" i="221"/>
  <c r="RIZ34" i="221"/>
  <c r="RJA34" i="221"/>
  <c r="RJB34" i="221"/>
  <c r="RJC34" i="221"/>
  <c r="RJD34" i="221"/>
  <c r="RJE34" i="221"/>
  <c r="RJF34" i="221"/>
  <c r="RJG34" i="221"/>
  <c r="RJH34" i="221"/>
  <c r="RJI34" i="221"/>
  <c r="RJJ34" i="221"/>
  <c r="RJK34" i="221"/>
  <c r="RJL34" i="221"/>
  <c r="RJM34" i="221"/>
  <c r="RJN34" i="221"/>
  <c r="RJO34" i="221"/>
  <c r="RJP34" i="221"/>
  <c r="RJQ34" i="221"/>
  <c r="RJR34" i="221"/>
  <c r="RJS34" i="221"/>
  <c r="RJT34" i="221"/>
  <c r="RJU34" i="221"/>
  <c r="RJV34" i="221"/>
  <c r="RJW34" i="221"/>
  <c r="RJX34" i="221"/>
  <c r="RJY34" i="221"/>
  <c r="RJZ34" i="221"/>
  <c r="RKA34" i="221"/>
  <c r="RKB34" i="221"/>
  <c r="RKC34" i="221"/>
  <c r="RKD34" i="221"/>
  <c r="RKE34" i="221"/>
  <c r="RKF34" i="221"/>
  <c r="RKG34" i="221"/>
  <c r="RKH34" i="221"/>
  <c r="RKI34" i="221"/>
  <c r="RKJ34" i="221"/>
  <c r="RKK34" i="221"/>
  <c r="RKL34" i="221"/>
  <c r="RKM34" i="221"/>
  <c r="RKN34" i="221"/>
  <c r="RKO34" i="221"/>
  <c r="RKP34" i="221"/>
  <c r="RKQ34" i="221"/>
  <c r="RKR34" i="221"/>
  <c r="RKS34" i="221"/>
  <c r="RKT34" i="221"/>
  <c r="RKU34" i="221"/>
  <c r="RKV34" i="221"/>
  <c r="RKW34" i="221"/>
  <c r="RKX34" i="221"/>
  <c r="RKY34" i="221"/>
  <c r="RKZ34" i="221"/>
  <c r="RLA34" i="221"/>
  <c r="RLB34" i="221"/>
  <c r="RLC34" i="221"/>
  <c r="RLD34" i="221"/>
  <c r="RLE34" i="221"/>
  <c r="RLF34" i="221"/>
  <c r="RLG34" i="221"/>
  <c r="RLH34" i="221"/>
  <c r="RLI34" i="221"/>
  <c r="RLJ34" i="221"/>
  <c r="RLK34" i="221"/>
  <c r="RLL34" i="221"/>
  <c r="RLM34" i="221"/>
  <c r="RLN34" i="221"/>
  <c r="RLO34" i="221"/>
  <c r="RLP34" i="221"/>
  <c r="RLQ34" i="221"/>
  <c r="RLR34" i="221"/>
  <c r="RLS34" i="221"/>
  <c r="RLT34" i="221"/>
  <c r="RLU34" i="221"/>
  <c r="RLV34" i="221"/>
  <c r="RLW34" i="221"/>
  <c r="RLX34" i="221"/>
  <c r="RLY34" i="221"/>
  <c r="RLZ34" i="221"/>
  <c r="RMA34" i="221"/>
  <c r="RMB34" i="221"/>
  <c r="RMC34" i="221"/>
  <c r="RMD34" i="221"/>
  <c r="RME34" i="221"/>
  <c r="RMF34" i="221"/>
  <c r="RMG34" i="221"/>
  <c r="RMH34" i="221"/>
  <c r="RMI34" i="221"/>
  <c r="RMJ34" i="221"/>
  <c r="RMK34" i="221"/>
  <c r="RML34" i="221"/>
  <c r="RMM34" i="221"/>
  <c r="RMN34" i="221"/>
  <c r="RMO34" i="221"/>
  <c r="RMP34" i="221"/>
  <c r="RMQ34" i="221"/>
  <c r="RMR34" i="221"/>
  <c r="RMS34" i="221"/>
  <c r="RMT34" i="221"/>
  <c r="RMU34" i="221"/>
  <c r="RMV34" i="221"/>
  <c r="RMW34" i="221"/>
  <c r="RMX34" i="221"/>
  <c r="RMY34" i="221"/>
  <c r="RMZ34" i="221"/>
  <c r="RNA34" i="221"/>
  <c r="RNB34" i="221"/>
  <c r="RNC34" i="221"/>
  <c r="RND34" i="221"/>
  <c r="RNE34" i="221"/>
  <c r="RNF34" i="221"/>
  <c r="RNG34" i="221"/>
  <c r="RNH34" i="221"/>
  <c r="RNI34" i="221"/>
  <c r="RNJ34" i="221"/>
  <c r="RNK34" i="221"/>
  <c r="RNL34" i="221"/>
  <c r="RNM34" i="221"/>
  <c r="RNN34" i="221"/>
  <c r="RNO34" i="221"/>
  <c r="RNP34" i="221"/>
  <c r="RNQ34" i="221"/>
  <c r="RNR34" i="221"/>
  <c r="RNS34" i="221"/>
  <c r="RNT34" i="221"/>
  <c r="RNU34" i="221"/>
  <c r="RNV34" i="221"/>
  <c r="RNW34" i="221"/>
  <c r="RNX34" i="221"/>
  <c r="RNY34" i="221"/>
  <c r="RNZ34" i="221"/>
  <c r="ROA34" i="221"/>
  <c r="ROB34" i="221"/>
  <c r="ROC34" i="221"/>
  <c r="ROD34" i="221"/>
  <c r="ROE34" i="221"/>
  <c r="ROF34" i="221"/>
  <c r="ROG34" i="221"/>
  <c r="ROH34" i="221"/>
  <c r="ROI34" i="221"/>
  <c r="ROJ34" i="221"/>
  <c r="ROK34" i="221"/>
  <c r="ROL34" i="221"/>
  <c r="ROM34" i="221"/>
  <c r="RON34" i="221"/>
  <c r="ROO34" i="221"/>
  <c r="ROP34" i="221"/>
  <c r="ROQ34" i="221"/>
  <c r="ROR34" i="221"/>
  <c r="ROS34" i="221"/>
  <c r="ROT34" i="221"/>
  <c r="ROU34" i="221"/>
  <c r="ROV34" i="221"/>
  <c r="ROW34" i="221"/>
  <c r="ROX34" i="221"/>
  <c r="ROY34" i="221"/>
  <c r="ROZ34" i="221"/>
  <c r="RPA34" i="221"/>
  <c r="RPB34" i="221"/>
  <c r="RPC34" i="221"/>
  <c r="RPD34" i="221"/>
  <c r="RPE34" i="221"/>
  <c r="RPF34" i="221"/>
  <c r="RPG34" i="221"/>
  <c r="RPH34" i="221"/>
  <c r="RPI34" i="221"/>
  <c r="RPJ34" i="221"/>
  <c r="RPK34" i="221"/>
  <c r="RPL34" i="221"/>
  <c r="RPM34" i="221"/>
  <c r="RPN34" i="221"/>
  <c r="RPO34" i="221"/>
  <c r="RPP34" i="221"/>
  <c r="RPQ34" i="221"/>
  <c r="RPR34" i="221"/>
  <c r="RPS34" i="221"/>
  <c r="RPT34" i="221"/>
  <c r="RPU34" i="221"/>
  <c r="RPV34" i="221"/>
  <c r="RPW34" i="221"/>
  <c r="RPX34" i="221"/>
  <c r="RPY34" i="221"/>
  <c r="RPZ34" i="221"/>
  <c r="RQA34" i="221"/>
  <c r="RQB34" i="221"/>
  <c r="RQC34" i="221"/>
  <c r="RQD34" i="221"/>
  <c r="RQE34" i="221"/>
  <c r="RQF34" i="221"/>
  <c r="RQG34" i="221"/>
  <c r="RQH34" i="221"/>
  <c r="RQI34" i="221"/>
  <c r="RQJ34" i="221"/>
  <c r="RQK34" i="221"/>
  <c r="RQL34" i="221"/>
  <c r="RQM34" i="221"/>
  <c r="RQN34" i="221"/>
  <c r="RQO34" i="221"/>
  <c r="RQP34" i="221"/>
  <c r="RQQ34" i="221"/>
  <c r="RQR34" i="221"/>
  <c r="RQS34" i="221"/>
  <c r="RQT34" i="221"/>
  <c r="RQU34" i="221"/>
  <c r="RQV34" i="221"/>
  <c r="RQW34" i="221"/>
  <c r="RQX34" i="221"/>
  <c r="RQY34" i="221"/>
  <c r="RQZ34" i="221"/>
  <c r="RRA34" i="221"/>
  <c r="RRB34" i="221"/>
  <c r="RRC34" i="221"/>
  <c r="RRD34" i="221"/>
  <c r="RRE34" i="221"/>
  <c r="RRF34" i="221"/>
  <c r="RRG34" i="221"/>
  <c r="RRH34" i="221"/>
  <c r="RRI34" i="221"/>
  <c r="RRJ34" i="221"/>
  <c r="RRK34" i="221"/>
  <c r="RRL34" i="221"/>
  <c r="RRM34" i="221"/>
  <c r="RRN34" i="221"/>
  <c r="RRO34" i="221"/>
  <c r="RRP34" i="221"/>
  <c r="RRQ34" i="221"/>
  <c r="RRR34" i="221"/>
  <c r="RRS34" i="221"/>
  <c r="RRT34" i="221"/>
  <c r="RRU34" i="221"/>
  <c r="RRV34" i="221"/>
  <c r="RRW34" i="221"/>
  <c r="RRX34" i="221"/>
  <c r="RRY34" i="221"/>
  <c r="RRZ34" i="221"/>
  <c r="RSA34" i="221"/>
  <c r="RSB34" i="221"/>
  <c r="RSC34" i="221"/>
  <c r="RSD34" i="221"/>
  <c r="RSE34" i="221"/>
  <c r="RSF34" i="221"/>
  <c r="RSG34" i="221"/>
  <c r="RSH34" i="221"/>
  <c r="RSI34" i="221"/>
  <c r="RSJ34" i="221"/>
  <c r="RSK34" i="221"/>
  <c r="RSL34" i="221"/>
  <c r="RSM34" i="221"/>
  <c r="RSN34" i="221"/>
  <c r="RSO34" i="221"/>
  <c r="RSP34" i="221"/>
  <c r="RSQ34" i="221"/>
  <c r="RSR34" i="221"/>
  <c r="RSS34" i="221"/>
  <c r="RST34" i="221"/>
  <c r="RSU34" i="221"/>
  <c r="RSV34" i="221"/>
  <c r="RSW34" i="221"/>
  <c r="RSX34" i="221"/>
  <c r="RSY34" i="221"/>
  <c r="RSZ34" i="221"/>
  <c r="RTA34" i="221"/>
  <c r="RTB34" i="221"/>
  <c r="RTC34" i="221"/>
  <c r="RTD34" i="221"/>
  <c r="RTE34" i="221"/>
  <c r="RTF34" i="221"/>
  <c r="RTG34" i="221"/>
  <c r="RTH34" i="221"/>
  <c r="RTI34" i="221"/>
  <c r="RTJ34" i="221"/>
  <c r="RTK34" i="221"/>
  <c r="RTL34" i="221"/>
  <c r="RTM34" i="221"/>
  <c r="RTN34" i="221"/>
  <c r="RTO34" i="221"/>
  <c r="RTP34" i="221"/>
  <c r="RTQ34" i="221"/>
  <c r="RTR34" i="221"/>
  <c r="RTS34" i="221"/>
  <c r="RTT34" i="221"/>
  <c r="RTU34" i="221"/>
  <c r="RTV34" i="221"/>
  <c r="RTW34" i="221"/>
  <c r="RTX34" i="221"/>
  <c r="RTY34" i="221"/>
  <c r="RTZ34" i="221"/>
  <c r="RUA34" i="221"/>
  <c r="RUB34" i="221"/>
  <c r="RUC34" i="221"/>
  <c r="RUD34" i="221"/>
  <c r="RUE34" i="221"/>
  <c r="RUF34" i="221"/>
  <c r="RUG34" i="221"/>
  <c r="RUH34" i="221"/>
  <c r="RUI34" i="221"/>
  <c r="RUJ34" i="221"/>
  <c r="RUK34" i="221"/>
  <c r="RUL34" i="221"/>
  <c r="RUM34" i="221"/>
  <c r="RUN34" i="221"/>
  <c r="RUO34" i="221"/>
  <c r="RUP34" i="221"/>
  <c r="RUQ34" i="221"/>
  <c r="RUR34" i="221"/>
  <c r="RUS34" i="221"/>
  <c r="RUT34" i="221"/>
  <c r="RUU34" i="221"/>
  <c r="RUV34" i="221"/>
  <c r="RUW34" i="221"/>
  <c r="RUX34" i="221"/>
  <c r="RUY34" i="221"/>
  <c r="RUZ34" i="221"/>
  <c r="RVA34" i="221"/>
  <c r="RVB34" i="221"/>
  <c r="RVC34" i="221"/>
  <c r="RVD34" i="221"/>
  <c r="RVE34" i="221"/>
  <c r="RVF34" i="221"/>
  <c r="RVG34" i="221"/>
  <c r="RVH34" i="221"/>
  <c r="RVI34" i="221"/>
  <c r="RVJ34" i="221"/>
  <c r="RVK34" i="221"/>
  <c r="RVL34" i="221"/>
  <c r="RVM34" i="221"/>
  <c r="RVN34" i="221"/>
  <c r="RVO34" i="221"/>
  <c r="RVP34" i="221"/>
  <c r="RVQ34" i="221"/>
  <c r="RVR34" i="221"/>
  <c r="RVS34" i="221"/>
  <c r="RVT34" i="221"/>
  <c r="RVU34" i="221"/>
  <c r="RVV34" i="221"/>
  <c r="RVW34" i="221"/>
  <c r="RVX34" i="221"/>
  <c r="RVY34" i="221"/>
  <c r="RVZ34" i="221"/>
  <c r="RWA34" i="221"/>
  <c r="RWB34" i="221"/>
  <c r="RWC34" i="221"/>
  <c r="RWD34" i="221"/>
  <c r="RWE34" i="221"/>
  <c r="RWF34" i="221"/>
  <c r="RWG34" i="221"/>
  <c r="RWH34" i="221"/>
  <c r="RWI34" i="221"/>
  <c r="RWJ34" i="221"/>
  <c r="RWK34" i="221"/>
  <c r="RWL34" i="221"/>
  <c r="RWM34" i="221"/>
  <c r="RWN34" i="221"/>
  <c r="RWO34" i="221"/>
  <c r="RWP34" i="221"/>
  <c r="RWQ34" i="221"/>
  <c r="RWR34" i="221"/>
  <c r="RWS34" i="221"/>
  <c r="RWT34" i="221"/>
  <c r="RWU34" i="221"/>
  <c r="RWV34" i="221"/>
  <c r="RWW34" i="221"/>
  <c r="RWX34" i="221"/>
  <c r="RWY34" i="221"/>
  <c r="RWZ34" i="221"/>
  <c r="RXA34" i="221"/>
  <c r="RXB34" i="221"/>
  <c r="RXC34" i="221"/>
  <c r="RXD34" i="221"/>
  <c r="RXE34" i="221"/>
  <c r="RXF34" i="221"/>
  <c r="RXG34" i="221"/>
  <c r="RXH34" i="221"/>
  <c r="RXI34" i="221"/>
  <c r="RXJ34" i="221"/>
  <c r="RXK34" i="221"/>
  <c r="RXL34" i="221"/>
  <c r="RXM34" i="221"/>
  <c r="RXN34" i="221"/>
  <c r="RXO34" i="221"/>
  <c r="RXP34" i="221"/>
  <c r="RXQ34" i="221"/>
  <c r="RXR34" i="221"/>
  <c r="RXS34" i="221"/>
  <c r="RXT34" i="221"/>
  <c r="RXU34" i="221"/>
  <c r="RXV34" i="221"/>
  <c r="RXW34" i="221"/>
  <c r="RXX34" i="221"/>
  <c r="RXY34" i="221"/>
  <c r="RXZ34" i="221"/>
  <c r="RYA34" i="221"/>
  <c r="RYB34" i="221"/>
  <c r="RYC34" i="221"/>
  <c r="RYD34" i="221"/>
  <c r="RYE34" i="221"/>
  <c r="RYF34" i="221"/>
  <c r="RYG34" i="221"/>
  <c r="RYH34" i="221"/>
  <c r="RYI34" i="221"/>
  <c r="RYJ34" i="221"/>
  <c r="RYK34" i="221"/>
  <c r="RYL34" i="221"/>
  <c r="RYM34" i="221"/>
  <c r="RYN34" i="221"/>
  <c r="RYO34" i="221"/>
  <c r="RYP34" i="221"/>
  <c r="RYQ34" i="221"/>
  <c r="RYR34" i="221"/>
  <c r="RYS34" i="221"/>
  <c r="RYT34" i="221"/>
  <c r="RYU34" i="221"/>
  <c r="RYV34" i="221"/>
  <c r="RYW34" i="221"/>
  <c r="RYX34" i="221"/>
  <c r="RYY34" i="221"/>
  <c r="RYZ34" i="221"/>
  <c r="RZA34" i="221"/>
  <c r="RZB34" i="221"/>
  <c r="RZC34" i="221"/>
  <c r="RZD34" i="221"/>
  <c r="RZE34" i="221"/>
  <c r="RZF34" i="221"/>
  <c r="RZG34" i="221"/>
  <c r="RZH34" i="221"/>
  <c r="RZI34" i="221"/>
  <c r="RZJ34" i="221"/>
  <c r="RZK34" i="221"/>
  <c r="RZL34" i="221"/>
  <c r="RZM34" i="221"/>
  <c r="RZN34" i="221"/>
  <c r="RZO34" i="221"/>
  <c r="RZP34" i="221"/>
  <c r="RZQ34" i="221"/>
  <c r="RZR34" i="221"/>
  <c r="RZS34" i="221"/>
  <c r="RZT34" i="221"/>
  <c r="RZU34" i="221"/>
  <c r="RZV34" i="221"/>
  <c r="RZW34" i="221"/>
  <c r="RZX34" i="221"/>
  <c r="RZY34" i="221"/>
  <c r="RZZ34" i="221"/>
  <c r="SAA34" i="221"/>
  <c r="SAB34" i="221"/>
  <c r="SAC34" i="221"/>
  <c r="SAD34" i="221"/>
  <c r="SAE34" i="221"/>
  <c r="SAF34" i="221"/>
  <c r="SAG34" i="221"/>
  <c r="SAH34" i="221"/>
  <c r="SAI34" i="221"/>
  <c r="SAJ34" i="221"/>
  <c r="SAK34" i="221"/>
  <c r="SAL34" i="221"/>
  <c r="SAM34" i="221"/>
  <c r="SAN34" i="221"/>
  <c r="SAO34" i="221"/>
  <c r="SAP34" i="221"/>
  <c r="SAQ34" i="221"/>
  <c r="SAR34" i="221"/>
  <c r="SAS34" i="221"/>
  <c r="SAT34" i="221"/>
  <c r="SAU34" i="221"/>
  <c r="SAV34" i="221"/>
  <c r="SAW34" i="221"/>
  <c r="SAX34" i="221"/>
  <c r="SAY34" i="221"/>
  <c r="SAZ34" i="221"/>
  <c r="SBA34" i="221"/>
  <c r="SBB34" i="221"/>
  <c r="SBC34" i="221"/>
  <c r="SBD34" i="221"/>
  <c r="SBE34" i="221"/>
  <c r="SBF34" i="221"/>
  <c r="SBG34" i="221"/>
  <c r="SBH34" i="221"/>
  <c r="SBI34" i="221"/>
  <c r="SBJ34" i="221"/>
  <c r="SBK34" i="221"/>
  <c r="SBL34" i="221"/>
  <c r="SBM34" i="221"/>
  <c r="SBN34" i="221"/>
  <c r="SBO34" i="221"/>
  <c r="SBP34" i="221"/>
  <c r="SBQ34" i="221"/>
  <c r="SBR34" i="221"/>
  <c r="SBS34" i="221"/>
  <c r="SBT34" i="221"/>
  <c r="SBU34" i="221"/>
  <c r="SBV34" i="221"/>
  <c r="SBW34" i="221"/>
  <c r="SBX34" i="221"/>
  <c r="SBY34" i="221"/>
  <c r="SBZ34" i="221"/>
  <c r="SCA34" i="221"/>
  <c r="SCB34" i="221"/>
  <c r="SCC34" i="221"/>
  <c r="SCD34" i="221"/>
  <c r="SCE34" i="221"/>
  <c r="SCF34" i="221"/>
  <c r="SCG34" i="221"/>
  <c r="SCH34" i="221"/>
  <c r="SCI34" i="221"/>
  <c r="SCJ34" i="221"/>
  <c r="SCK34" i="221"/>
  <c r="SCL34" i="221"/>
  <c r="SCM34" i="221"/>
  <c r="SCN34" i="221"/>
  <c r="SCO34" i="221"/>
  <c r="SCP34" i="221"/>
  <c r="SCQ34" i="221"/>
  <c r="SCR34" i="221"/>
  <c r="SCS34" i="221"/>
  <c r="SCT34" i="221"/>
  <c r="SCU34" i="221"/>
  <c r="SCV34" i="221"/>
  <c r="SCW34" i="221"/>
  <c r="SCX34" i="221"/>
  <c r="SCY34" i="221"/>
  <c r="SCZ34" i="221"/>
  <c r="SDA34" i="221"/>
  <c r="SDB34" i="221"/>
  <c r="SDC34" i="221"/>
  <c r="SDD34" i="221"/>
  <c r="SDE34" i="221"/>
  <c r="SDF34" i="221"/>
  <c r="SDG34" i="221"/>
  <c r="SDH34" i="221"/>
  <c r="SDI34" i="221"/>
  <c r="SDJ34" i="221"/>
  <c r="SDK34" i="221"/>
  <c r="SDL34" i="221"/>
  <c r="SDM34" i="221"/>
  <c r="SDN34" i="221"/>
  <c r="SDO34" i="221"/>
  <c r="SDP34" i="221"/>
  <c r="SDQ34" i="221"/>
  <c r="SDR34" i="221"/>
  <c r="SDS34" i="221"/>
  <c r="SDT34" i="221"/>
  <c r="SDU34" i="221"/>
  <c r="SDV34" i="221"/>
  <c r="SDW34" i="221"/>
  <c r="SDX34" i="221"/>
  <c r="SDY34" i="221"/>
  <c r="SDZ34" i="221"/>
  <c r="SEA34" i="221"/>
  <c r="SEB34" i="221"/>
  <c r="SEC34" i="221"/>
  <c r="SED34" i="221"/>
  <c r="SEE34" i="221"/>
  <c r="SEF34" i="221"/>
  <c r="SEG34" i="221"/>
  <c r="SEH34" i="221"/>
  <c r="SEI34" i="221"/>
  <c r="SEJ34" i="221"/>
  <c r="SEK34" i="221"/>
  <c r="SEL34" i="221"/>
  <c r="SEM34" i="221"/>
  <c r="SEN34" i="221"/>
  <c r="SEO34" i="221"/>
  <c r="SEP34" i="221"/>
  <c r="SEQ34" i="221"/>
  <c r="SER34" i="221"/>
  <c r="SES34" i="221"/>
  <c r="SET34" i="221"/>
  <c r="SEU34" i="221"/>
  <c r="SEV34" i="221"/>
  <c r="SEW34" i="221"/>
  <c r="SEX34" i="221"/>
  <c r="SEY34" i="221"/>
  <c r="SEZ34" i="221"/>
  <c r="SFA34" i="221"/>
  <c r="SFB34" i="221"/>
  <c r="SFC34" i="221"/>
  <c r="SFD34" i="221"/>
  <c r="SFE34" i="221"/>
  <c r="SFF34" i="221"/>
  <c r="SFG34" i="221"/>
  <c r="SFH34" i="221"/>
  <c r="SFI34" i="221"/>
  <c r="SFJ34" i="221"/>
  <c r="SFK34" i="221"/>
  <c r="SFL34" i="221"/>
  <c r="SFM34" i="221"/>
  <c r="SFN34" i="221"/>
  <c r="SFO34" i="221"/>
  <c r="SFP34" i="221"/>
  <c r="SFQ34" i="221"/>
  <c r="SFR34" i="221"/>
  <c r="SFS34" i="221"/>
  <c r="SFT34" i="221"/>
  <c r="SFU34" i="221"/>
  <c r="SFV34" i="221"/>
  <c r="SFW34" i="221"/>
  <c r="SFX34" i="221"/>
  <c r="SFY34" i="221"/>
  <c r="SFZ34" i="221"/>
  <c r="SGA34" i="221"/>
  <c r="SGB34" i="221"/>
  <c r="SGC34" i="221"/>
  <c r="SGD34" i="221"/>
  <c r="SGE34" i="221"/>
  <c r="SGF34" i="221"/>
  <c r="SGG34" i="221"/>
  <c r="SGH34" i="221"/>
  <c r="SGI34" i="221"/>
  <c r="SGJ34" i="221"/>
  <c r="SGK34" i="221"/>
  <c r="SGL34" i="221"/>
  <c r="SGM34" i="221"/>
  <c r="SGN34" i="221"/>
  <c r="SGO34" i="221"/>
  <c r="SGP34" i="221"/>
  <c r="SGQ34" i="221"/>
  <c r="SGR34" i="221"/>
  <c r="SGS34" i="221"/>
  <c r="SGT34" i="221"/>
  <c r="SGU34" i="221"/>
  <c r="SGV34" i="221"/>
  <c r="SGW34" i="221"/>
  <c r="SGX34" i="221"/>
  <c r="SGY34" i="221"/>
  <c r="SGZ34" i="221"/>
  <c r="SHA34" i="221"/>
  <c r="SHB34" i="221"/>
  <c r="SHC34" i="221"/>
  <c r="SHD34" i="221"/>
  <c r="SHE34" i="221"/>
  <c r="SHF34" i="221"/>
  <c r="SHG34" i="221"/>
  <c r="SHH34" i="221"/>
  <c r="SHI34" i="221"/>
  <c r="SHJ34" i="221"/>
  <c r="SHK34" i="221"/>
  <c r="SHL34" i="221"/>
  <c r="SHM34" i="221"/>
  <c r="SHN34" i="221"/>
  <c r="SHO34" i="221"/>
  <c r="SHP34" i="221"/>
  <c r="SHQ34" i="221"/>
  <c r="SHR34" i="221"/>
  <c r="SHS34" i="221"/>
  <c r="SHT34" i="221"/>
  <c r="SHU34" i="221"/>
  <c r="SHV34" i="221"/>
  <c r="SHW34" i="221"/>
  <c r="SHX34" i="221"/>
  <c r="SHY34" i="221"/>
  <c r="SHZ34" i="221"/>
  <c r="SIA34" i="221"/>
  <c r="SIB34" i="221"/>
  <c r="SIC34" i="221"/>
  <c r="SID34" i="221"/>
  <c r="SIE34" i="221"/>
  <c r="SIF34" i="221"/>
  <c r="SIG34" i="221"/>
  <c r="SIH34" i="221"/>
  <c r="SII34" i="221"/>
  <c r="SIJ34" i="221"/>
  <c r="SIK34" i="221"/>
  <c r="SIL34" i="221"/>
  <c r="SIM34" i="221"/>
  <c r="SIN34" i="221"/>
  <c r="SIO34" i="221"/>
  <c r="SIP34" i="221"/>
  <c r="SIQ34" i="221"/>
  <c r="SIR34" i="221"/>
  <c r="SIS34" i="221"/>
  <c r="SIT34" i="221"/>
  <c r="SIU34" i="221"/>
  <c r="SIV34" i="221"/>
  <c r="SIW34" i="221"/>
  <c r="SIX34" i="221"/>
  <c r="SIY34" i="221"/>
  <c r="SIZ34" i="221"/>
  <c r="SJA34" i="221"/>
  <c r="SJB34" i="221"/>
  <c r="SJC34" i="221"/>
  <c r="SJD34" i="221"/>
  <c r="SJE34" i="221"/>
  <c r="SJF34" i="221"/>
  <c r="SJG34" i="221"/>
  <c r="SJH34" i="221"/>
  <c r="SJI34" i="221"/>
  <c r="SJJ34" i="221"/>
  <c r="SJK34" i="221"/>
  <c r="SJL34" i="221"/>
  <c r="SJM34" i="221"/>
  <c r="SJN34" i="221"/>
  <c r="SJO34" i="221"/>
  <c r="SJP34" i="221"/>
  <c r="SJQ34" i="221"/>
  <c r="SJR34" i="221"/>
  <c r="SJS34" i="221"/>
  <c r="SJT34" i="221"/>
  <c r="SJU34" i="221"/>
  <c r="SJV34" i="221"/>
  <c r="SJW34" i="221"/>
  <c r="SJX34" i="221"/>
  <c r="SJY34" i="221"/>
  <c r="SJZ34" i="221"/>
  <c r="SKA34" i="221"/>
  <c r="SKB34" i="221"/>
  <c r="SKC34" i="221"/>
  <c r="SKD34" i="221"/>
  <c r="SKE34" i="221"/>
  <c r="SKF34" i="221"/>
  <c r="SKG34" i="221"/>
  <c r="SKH34" i="221"/>
  <c r="SKI34" i="221"/>
  <c r="SKJ34" i="221"/>
  <c r="SKK34" i="221"/>
  <c r="SKL34" i="221"/>
  <c r="SKM34" i="221"/>
  <c r="SKN34" i="221"/>
  <c r="SKO34" i="221"/>
  <c r="SKP34" i="221"/>
  <c r="SKQ34" i="221"/>
  <c r="SKR34" i="221"/>
  <c r="SKS34" i="221"/>
  <c r="SKT34" i="221"/>
  <c r="SKU34" i="221"/>
  <c r="SKV34" i="221"/>
  <c r="SKW34" i="221"/>
  <c r="SKX34" i="221"/>
  <c r="SKY34" i="221"/>
  <c r="SKZ34" i="221"/>
  <c r="SLA34" i="221"/>
  <c r="SLB34" i="221"/>
  <c r="SLC34" i="221"/>
  <c r="SLD34" i="221"/>
  <c r="SLE34" i="221"/>
  <c r="SLF34" i="221"/>
  <c r="SLG34" i="221"/>
  <c r="SLH34" i="221"/>
  <c r="SLI34" i="221"/>
  <c r="SLJ34" i="221"/>
  <c r="SLK34" i="221"/>
  <c r="SLL34" i="221"/>
  <c r="SLM34" i="221"/>
  <c r="SLN34" i="221"/>
  <c r="SLO34" i="221"/>
  <c r="SLP34" i="221"/>
  <c r="SLQ34" i="221"/>
  <c r="SLR34" i="221"/>
  <c r="SLS34" i="221"/>
  <c r="SLT34" i="221"/>
  <c r="SLU34" i="221"/>
  <c r="SLV34" i="221"/>
  <c r="SLW34" i="221"/>
  <c r="SLX34" i="221"/>
  <c r="SLY34" i="221"/>
  <c r="SLZ34" i="221"/>
  <c r="SMA34" i="221"/>
  <c r="SMB34" i="221"/>
  <c r="SMC34" i="221"/>
  <c r="SMD34" i="221"/>
  <c r="SME34" i="221"/>
  <c r="SMF34" i="221"/>
  <c r="SMG34" i="221"/>
  <c r="SMH34" i="221"/>
  <c r="SMI34" i="221"/>
  <c r="SMJ34" i="221"/>
  <c r="SMK34" i="221"/>
  <c r="SML34" i="221"/>
  <c r="SMM34" i="221"/>
  <c r="SMN34" i="221"/>
  <c r="SMO34" i="221"/>
  <c r="SMP34" i="221"/>
  <c r="SMQ34" i="221"/>
  <c r="SMR34" i="221"/>
  <c r="SMS34" i="221"/>
  <c r="SMT34" i="221"/>
  <c r="SMU34" i="221"/>
  <c r="SMV34" i="221"/>
  <c r="SMW34" i="221"/>
  <c r="SMX34" i="221"/>
  <c r="SMY34" i="221"/>
  <c r="SMZ34" i="221"/>
  <c r="SNA34" i="221"/>
  <c r="SNB34" i="221"/>
  <c r="SNC34" i="221"/>
  <c r="SND34" i="221"/>
  <c r="SNE34" i="221"/>
  <c r="SNF34" i="221"/>
  <c r="SNG34" i="221"/>
  <c r="SNH34" i="221"/>
  <c r="SNI34" i="221"/>
  <c r="SNJ34" i="221"/>
  <c r="SNK34" i="221"/>
  <c r="SNL34" i="221"/>
  <c r="SNM34" i="221"/>
  <c r="SNN34" i="221"/>
  <c r="SNO34" i="221"/>
  <c r="SNP34" i="221"/>
  <c r="SNQ34" i="221"/>
  <c r="SNR34" i="221"/>
  <c r="SNS34" i="221"/>
  <c r="SNT34" i="221"/>
  <c r="SNU34" i="221"/>
  <c r="SNV34" i="221"/>
  <c r="SNW34" i="221"/>
  <c r="SNX34" i="221"/>
  <c r="SNY34" i="221"/>
  <c r="SNZ34" i="221"/>
  <c r="SOA34" i="221"/>
  <c r="SOB34" i="221"/>
  <c r="SOC34" i="221"/>
  <c r="SOD34" i="221"/>
  <c r="SOE34" i="221"/>
  <c r="SOF34" i="221"/>
  <c r="SOG34" i="221"/>
  <c r="SOH34" i="221"/>
  <c r="SOI34" i="221"/>
  <c r="SOJ34" i="221"/>
  <c r="SOK34" i="221"/>
  <c r="SOL34" i="221"/>
  <c r="SOM34" i="221"/>
  <c r="SON34" i="221"/>
  <c r="SOO34" i="221"/>
  <c r="SOP34" i="221"/>
  <c r="SOQ34" i="221"/>
  <c r="SOR34" i="221"/>
  <c r="SOS34" i="221"/>
  <c r="SOT34" i="221"/>
  <c r="SOU34" i="221"/>
  <c r="SOV34" i="221"/>
  <c r="SOW34" i="221"/>
  <c r="SOX34" i="221"/>
  <c r="SOY34" i="221"/>
  <c r="SOZ34" i="221"/>
  <c r="SPA34" i="221"/>
  <c r="SPB34" i="221"/>
  <c r="SPC34" i="221"/>
  <c r="SPD34" i="221"/>
  <c r="SPE34" i="221"/>
  <c r="SPF34" i="221"/>
  <c r="SPG34" i="221"/>
  <c r="SPH34" i="221"/>
  <c r="SPI34" i="221"/>
  <c r="SPJ34" i="221"/>
  <c r="SPK34" i="221"/>
  <c r="SPL34" i="221"/>
  <c r="SPM34" i="221"/>
  <c r="SPN34" i="221"/>
  <c r="SPO34" i="221"/>
  <c r="SPP34" i="221"/>
  <c r="SPQ34" i="221"/>
  <c r="SPR34" i="221"/>
  <c r="SPS34" i="221"/>
  <c r="SPT34" i="221"/>
  <c r="SPU34" i="221"/>
  <c r="SPV34" i="221"/>
  <c r="SPW34" i="221"/>
  <c r="SPX34" i="221"/>
  <c r="SPY34" i="221"/>
  <c r="SPZ34" i="221"/>
  <c r="SQA34" i="221"/>
  <c r="SQB34" i="221"/>
  <c r="SQC34" i="221"/>
  <c r="SQD34" i="221"/>
  <c r="SQE34" i="221"/>
  <c r="SQF34" i="221"/>
  <c r="SQG34" i="221"/>
  <c r="SQH34" i="221"/>
  <c r="SQI34" i="221"/>
  <c r="SQJ34" i="221"/>
  <c r="SQK34" i="221"/>
  <c r="SQL34" i="221"/>
  <c r="SQM34" i="221"/>
  <c r="SQN34" i="221"/>
  <c r="SQO34" i="221"/>
  <c r="SQP34" i="221"/>
  <c r="SQQ34" i="221"/>
  <c r="SQR34" i="221"/>
  <c r="SQS34" i="221"/>
  <c r="SQT34" i="221"/>
  <c r="SQU34" i="221"/>
  <c r="SQV34" i="221"/>
  <c r="SQW34" i="221"/>
  <c r="SQX34" i="221"/>
  <c r="SQY34" i="221"/>
  <c r="SQZ34" i="221"/>
  <c r="SRA34" i="221"/>
  <c r="SRB34" i="221"/>
  <c r="SRC34" i="221"/>
  <c r="SRD34" i="221"/>
  <c r="SRE34" i="221"/>
  <c r="SRF34" i="221"/>
  <c r="SRG34" i="221"/>
  <c r="SRH34" i="221"/>
  <c r="SRI34" i="221"/>
  <c r="SRJ34" i="221"/>
  <c r="SRK34" i="221"/>
  <c r="SRL34" i="221"/>
  <c r="SRM34" i="221"/>
  <c r="SRN34" i="221"/>
  <c r="SRO34" i="221"/>
  <c r="SRP34" i="221"/>
  <c r="SRQ34" i="221"/>
  <c r="SRR34" i="221"/>
  <c r="SRS34" i="221"/>
  <c r="SRT34" i="221"/>
  <c r="SRU34" i="221"/>
  <c r="SRV34" i="221"/>
  <c r="SRW34" i="221"/>
  <c r="SRX34" i="221"/>
  <c r="SRY34" i="221"/>
  <c r="SRZ34" i="221"/>
  <c r="SSA34" i="221"/>
  <c r="SSB34" i="221"/>
  <c r="SSC34" i="221"/>
  <c r="SSD34" i="221"/>
  <c r="SSE34" i="221"/>
  <c r="SSF34" i="221"/>
  <c r="SSG34" i="221"/>
  <c r="SSH34" i="221"/>
  <c r="SSI34" i="221"/>
  <c r="SSJ34" i="221"/>
  <c r="SSK34" i="221"/>
  <c r="SSL34" i="221"/>
  <c r="SSM34" i="221"/>
  <c r="SSN34" i="221"/>
  <c r="SSO34" i="221"/>
  <c r="SSP34" i="221"/>
  <c r="SSQ34" i="221"/>
  <c r="SSR34" i="221"/>
  <c r="SSS34" i="221"/>
  <c r="SST34" i="221"/>
  <c r="SSU34" i="221"/>
  <c r="SSV34" i="221"/>
  <c r="SSW34" i="221"/>
  <c r="SSX34" i="221"/>
  <c r="SSY34" i="221"/>
  <c r="SSZ34" i="221"/>
  <c r="STA34" i="221"/>
  <c r="STB34" i="221"/>
  <c r="STC34" i="221"/>
  <c r="STD34" i="221"/>
  <c r="STE34" i="221"/>
  <c r="STF34" i="221"/>
  <c r="STG34" i="221"/>
  <c r="STH34" i="221"/>
  <c r="STI34" i="221"/>
  <c r="STJ34" i="221"/>
  <c r="STK34" i="221"/>
  <c r="STL34" i="221"/>
  <c r="STM34" i="221"/>
  <c r="STN34" i="221"/>
  <c r="STO34" i="221"/>
  <c r="STP34" i="221"/>
  <c r="STQ34" i="221"/>
  <c r="STR34" i="221"/>
  <c r="STS34" i="221"/>
  <c r="STT34" i="221"/>
  <c r="STU34" i="221"/>
  <c r="STV34" i="221"/>
  <c r="STW34" i="221"/>
  <c r="STX34" i="221"/>
  <c r="STY34" i="221"/>
  <c r="STZ34" i="221"/>
  <c r="SUA34" i="221"/>
  <c r="SUB34" i="221"/>
  <c r="SUC34" i="221"/>
  <c r="SUD34" i="221"/>
  <c r="SUE34" i="221"/>
  <c r="SUF34" i="221"/>
  <c r="SUG34" i="221"/>
  <c r="SUH34" i="221"/>
  <c r="SUI34" i="221"/>
  <c r="SUJ34" i="221"/>
  <c r="SUK34" i="221"/>
  <c r="SUL34" i="221"/>
  <c r="SUM34" i="221"/>
  <c r="SUN34" i="221"/>
  <c r="SUO34" i="221"/>
  <c r="SUP34" i="221"/>
  <c r="SUQ34" i="221"/>
  <c r="SUR34" i="221"/>
  <c r="SUS34" i="221"/>
  <c r="SUT34" i="221"/>
  <c r="SUU34" i="221"/>
  <c r="SUV34" i="221"/>
  <c r="SUW34" i="221"/>
  <c r="SUX34" i="221"/>
  <c r="SUY34" i="221"/>
  <c r="SUZ34" i="221"/>
  <c r="SVA34" i="221"/>
  <c r="SVB34" i="221"/>
  <c r="SVC34" i="221"/>
  <c r="SVD34" i="221"/>
  <c r="SVE34" i="221"/>
  <c r="SVF34" i="221"/>
  <c r="SVG34" i="221"/>
  <c r="SVH34" i="221"/>
  <c r="SVI34" i="221"/>
  <c r="SVJ34" i="221"/>
  <c r="SVK34" i="221"/>
  <c r="SVL34" i="221"/>
  <c r="SVM34" i="221"/>
  <c r="SVN34" i="221"/>
  <c r="SVO34" i="221"/>
  <c r="SVP34" i="221"/>
  <c r="SVQ34" i="221"/>
  <c r="SVR34" i="221"/>
  <c r="SVS34" i="221"/>
  <c r="SVT34" i="221"/>
  <c r="SVU34" i="221"/>
  <c r="SVV34" i="221"/>
  <c r="SVW34" i="221"/>
  <c r="SVX34" i="221"/>
  <c r="SVY34" i="221"/>
  <c r="SVZ34" i="221"/>
  <c r="SWA34" i="221"/>
  <c r="SWB34" i="221"/>
  <c r="SWC34" i="221"/>
  <c r="SWD34" i="221"/>
  <c r="SWE34" i="221"/>
  <c r="SWF34" i="221"/>
  <c r="SWG34" i="221"/>
  <c r="SWH34" i="221"/>
  <c r="SWI34" i="221"/>
  <c r="SWJ34" i="221"/>
  <c r="SWK34" i="221"/>
  <c r="SWL34" i="221"/>
  <c r="SWM34" i="221"/>
  <c r="SWN34" i="221"/>
  <c r="SWO34" i="221"/>
  <c r="SWP34" i="221"/>
  <c r="SWQ34" i="221"/>
  <c r="SWR34" i="221"/>
  <c r="SWS34" i="221"/>
  <c r="SWT34" i="221"/>
  <c r="SWU34" i="221"/>
  <c r="SWV34" i="221"/>
  <c r="SWW34" i="221"/>
  <c r="SWX34" i="221"/>
  <c r="SWY34" i="221"/>
  <c r="SWZ34" i="221"/>
  <c r="SXA34" i="221"/>
  <c r="SXB34" i="221"/>
  <c r="SXC34" i="221"/>
  <c r="SXD34" i="221"/>
  <c r="SXE34" i="221"/>
  <c r="SXF34" i="221"/>
  <c r="SXG34" i="221"/>
  <c r="SXH34" i="221"/>
  <c r="SXI34" i="221"/>
  <c r="SXJ34" i="221"/>
  <c r="SXK34" i="221"/>
  <c r="SXL34" i="221"/>
  <c r="SXM34" i="221"/>
  <c r="SXN34" i="221"/>
  <c r="SXO34" i="221"/>
  <c r="SXP34" i="221"/>
  <c r="SXQ34" i="221"/>
  <c r="SXR34" i="221"/>
  <c r="SXS34" i="221"/>
  <c r="SXT34" i="221"/>
  <c r="SXU34" i="221"/>
  <c r="SXV34" i="221"/>
  <c r="SXW34" i="221"/>
  <c r="SXX34" i="221"/>
  <c r="SXY34" i="221"/>
  <c r="SXZ34" i="221"/>
  <c r="SYA34" i="221"/>
  <c r="SYB34" i="221"/>
  <c r="SYC34" i="221"/>
  <c r="SYD34" i="221"/>
  <c r="SYE34" i="221"/>
  <c r="SYF34" i="221"/>
  <c r="SYG34" i="221"/>
  <c r="SYH34" i="221"/>
  <c r="SYI34" i="221"/>
  <c r="SYJ34" i="221"/>
  <c r="SYK34" i="221"/>
  <c r="SYL34" i="221"/>
  <c r="SYM34" i="221"/>
  <c r="SYN34" i="221"/>
  <c r="SYO34" i="221"/>
  <c r="SYP34" i="221"/>
  <c r="SYQ34" i="221"/>
  <c r="SYR34" i="221"/>
  <c r="SYS34" i="221"/>
  <c r="SYT34" i="221"/>
  <c r="SYU34" i="221"/>
  <c r="SYV34" i="221"/>
  <c r="SYW34" i="221"/>
  <c r="SYX34" i="221"/>
  <c r="SYY34" i="221"/>
  <c r="SYZ34" i="221"/>
  <c r="SZA34" i="221"/>
  <c r="SZB34" i="221"/>
  <c r="SZC34" i="221"/>
  <c r="SZD34" i="221"/>
  <c r="SZE34" i="221"/>
  <c r="SZF34" i="221"/>
  <c r="SZG34" i="221"/>
  <c r="SZH34" i="221"/>
  <c r="SZI34" i="221"/>
  <c r="SZJ34" i="221"/>
  <c r="SZK34" i="221"/>
  <c r="SZL34" i="221"/>
  <c r="SZM34" i="221"/>
  <c r="SZN34" i="221"/>
  <c r="SZO34" i="221"/>
  <c r="SZP34" i="221"/>
  <c r="SZQ34" i="221"/>
  <c r="SZR34" i="221"/>
  <c r="SZS34" i="221"/>
  <c r="SZT34" i="221"/>
  <c r="SZU34" i="221"/>
  <c r="SZV34" i="221"/>
  <c r="SZW34" i="221"/>
  <c r="SZX34" i="221"/>
  <c r="SZY34" i="221"/>
  <c r="SZZ34" i="221"/>
  <c r="TAA34" i="221"/>
  <c r="TAB34" i="221"/>
  <c r="TAC34" i="221"/>
  <c r="TAD34" i="221"/>
  <c r="TAE34" i="221"/>
  <c r="TAF34" i="221"/>
  <c r="TAG34" i="221"/>
  <c r="TAH34" i="221"/>
  <c r="TAI34" i="221"/>
  <c r="TAJ34" i="221"/>
  <c r="TAK34" i="221"/>
  <c r="TAL34" i="221"/>
  <c r="TAM34" i="221"/>
  <c r="TAN34" i="221"/>
  <c r="TAO34" i="221"/>
  <c r="TAP34" i="221"/>
  <c r="TAQ34" i="221"/>
  <c r="TAR34" i="221"/>
  <c r="TAS34" i="221"/>
  <c r="TAT34" i="221"/>
  <c r="TAU34" i="221"/>
  <c r="TAV34" i="221"/>
  <c r="TAW34" i="221"/>
  <c r="TAX34" i="221"/>
  <c r="TAY34" i="221"/>
  <c r="TAZ34" i="221"/>
  <c r="TBA34" i="221"/>
  <c r="TBB34" i="221"/>
  <c r="TBC34" i="221"/>
  <c r="TBD34" i="221"/>
  <c r="TBE34" i="221"/>
  <c r="TBF34" i="221"/>
  <c r="TBG34" i="221"/>
  <c r="TBH34" i="221"/>
  <c r="TBI34" i="221"/>
  <c r="TBJ34" i="221"/>
  <c r="TBK34" i="221"/>
  <c r="TBL34" i="221"/>
  <c r="TBM34" i="221"/>
  <c r="TBN34" i="221"/>
  <c r="TBO34" i="221"/>
  <c r="TBP34" i="221"/>
  <c r="TBQ34" i="221"/>
  <c r="TBR34" i="221"/>
  <c r="TBS34" i="221"/>
  <c r="TBT34" i="221"/>
  <c r="TBU34" i="221"/>
  <c r="TBV34" i="221"/>
  <c r="TBW34" i="221"/>
  <c r="TBX34" i="221"/>
  <c r="TBY34" i="221"/>
  <c r="TBZ34" i="221"/>
  <c r="TCA34" i="221"/>
  <c r="TCB34" i="221"/>
  <c r="TCC34" i="221"/>
  <c r="TCD34" i="221"/>
  <c r="TCE34" i="221"/>
  <c r="TCF34" i="221"/>
  <c r="TCG34" i="221"/>
  <c r="TCH34" i="221"/>
  <c r="TCI34" i="221"/>
  <c r="TCJ34" i="221"/>
  <c r="TCK34" i="221"/>
  <c r="TCL34" i="221"/>
  <c r="TCM34" i="221"/>
  <c r="TCN34" i="221"/>
  <c r="TCO34" i="221"/>
  <c r="TCP34" i="221"/>
  <c r="TCQ34" i="221"/>
  <c r="TCR34" i="221"/>
  <c r="TCS34" i="221"/>
  <c r="TCT34" i="221"/>
  <c r="TCU34" i="221"/>
  <c r="TCV34" i="221"/>
  <c r="TCW34" i="221"/>
  <c r="TCX34" i="221"/>
  <c r="TCY34" i="221"/>
  <c r="TCZ34" i="221"/>
  <c r="TDA34" i="221"/>
  <c r="TDB34" i="221"/>
  <c r="TDC34" i="221"/>
  <c r="TDD34" i="221"/>
  <c r="TDE34" i="221"/>
  <c r="TDF34" i="221"/>
  <c r="TDG34" i="221"/>
  <c r="TDH34" i="221"/>
  <c r="TDI34" i="221"/>
  <c r="TDJ34" i="221"/>
  <c r="TDK34" i="221"/>
  <c r="TDL34" i="221"/>
  <c r="TDM34" i="221"/>
  <c r="TDN34" i="221"/>
  <c r="TDO34" i="221"/>
  <c r="TDP34" i="221"/>
  <c r="TDQ34" i="221"/>
  <c r="TDR34" i="221"/>
  <c r="TDS34" i="221"/>
  <c r="TDT34" i="221"/>
  <c r="TDU34" i="221"/>
  <c r="TDV34" i="221"/>
  <c r="TDW34" i="221"/>
  <c r="TDX34" i="221"/>
  <c r="TDY34" i="221"/>
  <c r="TDZ34" i="221"/>
  <c r="TEA34" i="221"/>
  <c r="TEB34" i="221"/>
  <c r="TEC34" i="221"/>
  <c r="TED34" i="221"/>
  <c r="TEE34" i="221"/>
  <c r="TEF34" i="221"/>
  <c r="TEG34" i="221"/>
  <c r="TEH34" i="221"/>
  <c r="TEI34" i="221"/>
  <c r="TEJ34" i="221"/>
  <c r="TEK34" i="221"/>
  <c r="TEL34" i="221"/>
  <c r="TEM34" i="221"/>
  <c r="TEN34" i="221"/>
  <c r="TEO34" i="221"/>
  <c r="TEP34" i="221"/>
  <c r="TEQ34" i="221"/>
  <c r="TER34" i="221"/>
  <c r="TES34" i="221"/>
  <c r="TET34" i="221"/>
  <c r="TEU34" i="221"/>
  <c r="TEV34" i="221"/>
  <c r="TEW34" i="221"/>
  <c r="TEX34" i="221"/>
  <c r="TEY34" i="221"/>
  <c r="TEZ34" i="221"/>
  <c r="TFA34" i="221"/>
  <c r="TFB34" i="221"/>
  <c r="TFC34" i="221"/>
  <c r="TFD34" i="221"/>
  <c r="TFE34" i="221"/>
  <c r="TFF34" i="221"/>
  <c r="TFG34" i="221"/>
  <c r="TFH34" i="221"/>
  <c r="TFI34" i="221"/>
  <c r="TFJ34" i="221"/>
  <c r="TFK34" i="221"/>
  <c r="TFL34" i="221"/>
  <c r="TFM34" i="221"/>
  <c r="TFN34" i="221"/>
  <c r="TFO34" i="221"/>
  <c r="TFP34" i="221"/>
  <c r="TFQ34" i="221"/>
  <c r="TFR34" i="221"/>
  <c r="TFS34" i="221"/>
  <c r="TFT34" i="221"/>
  <c r="TFU34" i="221"/>
  <c r="TFV34" i="221"/>
  <c r="TFW34" i="221"/>
  <c r="TFX34" i="221"/>
  <c r="TFY34" i="221"/>
  <c r="TFZ34" i="221"/>
  <c r="TGA34" i="221"/>
  <c r="TGB34" i="221"/>
  <c r="TGC34" i="221"/>
  <c r="TGD34" i="221"/>
  <c r="TGE34" i="221"/>
  <c r="TGF34" i="221"/>
  <c r="TGG34" i="221"/>
  <c r="TGH34" i="221"/>
  <c r="TGI34" i="221"/>
  <c r="TGJ34" i="221"/>
  <c r="TGK34" i="221"/>
  <c r="TGL34" i="221"/>
  <c r="TGM34" i="221"/>
  <c r="TGN34" i="221"/>
  <c r="TGO34" i="221"/>
  <c r="TGP34" i="221"/>
  <c r="TGQ34" i="221"/>
  <c r="TGR34" i="221"/>
  <c r="TGS34" i="221"/>
  <c r="TGT34" i="221"/>
  <c r="TGU34" i="221"/>
  <c r="TGV34" i="221"/>
  <c r="TGW34" i="221"/>
  <c r="TGX34" i="221"/>
  <c r="TGY34" i="221"/>
  <c r="TGZ34" i="221"/>
  <c r="THA34" i="221"/>
  <c r="THB34" i="221"/>
  <c r="THC34" i="221"/>
  <c r="THD34" i="221"/>
  <c r="THE34" i="221"/>
  <c r="THF34" i="221"/>
  <c r="THG34" i="221"/>
  <c r="THH34" i="221"/>
  <c r="THI34" i="221"/>
  <c r="THJ34" i="221"/>
  <c r="THK34" i="221"/>
  <c r="THL34" i="221"/>
  <c r="THM34" i="221"/>
  <c r="THN34" i="221"/>
  <c r="THO34" i="221"/>
  <c r="THP34" i="221"/>
  <c r="THQ34" i="221"/>
  <c r="THR34" i="221"/>
  <c r="THS34" i="221"/>
  <c r="THT34" i="221"/>
  <c r="THU34" i="221"/>
  <c r="THV34" i="221"/>
  <c r="THW34" i="221"/>
  <c r="THX34" i="221"/>
  <c r="THY34" i="221"/>
  <c r="THZ34" i="221"/>
  <c r="TIA34" i="221"/>
  <c r="TIB34" i="221"/>
  <c r="TIC34" i="221"/>
  <c r="TID34" i="221"/>
  <c r="TIE34" i="221"/>
  <c r="TIF34" i="221"/>
  <c r="TIG34" i="221"/>
  <c r="TIH34" i="221"/>
  <c r="TII34" i="221"/>
  <c r="TIJ34" i="221"/>
  <c r="TIK34" i="221"/>
  <c r="TIL34" i="221"/>
  <c r="TIM34" i="221"/>
  <c r="TIN34" i="221"/>
  <c r="TIO34" i="221"/>
  <c r="TIP34" i="221"/>
  <c r="TIQ34" i="221"/>
  <c r="TIR34" i="221"/>
  <c r="TIS34" i="221"/>
  <c r="TIT34" i="221"/>
  <c r="TIU34" i="221"/>
  <c r="TIV34" i="221"/>
  <c r="TIW34" i="221"/>
  <c r="TIX34" i="221"/>
  <c r="TIY34" i="221"/>
  <c r="TIZ34" i="221"/>
  <c r="TJA34" i="221"/>
  <c r="TJB34" i="221"/>
  <c r="TJC34" i="221"/>
  <c r="TJD34" i="221"/>
  <c r="TJE34" i="221"/>
  <c r="TJF34" i="221"/>
  <c r="TJG34" i="221"/>
  <c r="TJH34" i="221"/>
  <c r="TJI34" i="221"/>
  <c r="TJJ34" i="221"/>
  <c r="TJK34" i="221"/>
  <c r="TJL34" i="221"/>
  <c r="TJM34" i="221"/>
  <c r="TJN34" i="221"/>
  <c r="TJO34" i="221"/>
  <c r="TJP34" i="221"/>
  <c r="TJQ34" i="221"/>
  <c r="TJR34" i="221"/>
  <c r="TJS34" i="221"/>
  <c r="TJT34" i="221"/>
  <c r="TJU34" i="221"/>
  <c r="TJV34" i="221"/>
  <c r="TJW34" i="221"/>
  <c r="TJX34" i="221"/>
  <c r="TJY34" i="221"/>
  <c r="TJZ34" i="221"/>
  <c r="TKA34" i="221"/>
  <c r="TKB34" i="221"/>
  <c r="TKC34" i="221"/>
  <c r="TKD34" i="221"/>
  <c r="TKE34" i="221"/>
  <c r="TKF34" i="221"/>
  <c r="TKG34" i="221"/>
  <c r="TKH34" i="221"/>
  <c r="TKI34" i="221"/>
  <c r="TKJ34" i="221"/>
  <c r="TKK34" i="221"/>
  <c r="TKL34" i="221"/>
  <c r="TKM34" i="221"/>
  <c r="TKN34" i="221"/>
  <c r="TKO34" i="221"/>
  <c r="TKP34" i="221"/>
  <c r="TKQ34" i="221"/>
  <c r="TKR34" i="221"/>
  <c r="TKS34" i="221"/>
  <c r="TKT34" i="221"/>
  <c r="TKU34" i="221"/>
  <c r="TKV34" i="221"/>
  <c r="TKW34" i="221"/>
  <c r="TKX34" i="221"/>
  <c r="TKY34" i="221"/>
  <c r="TKZ34" i="221"/>
  <c r="TLA34" i="221"/>
  <c r="TLB34" i="221"/>
  <c r="TLC34" i="221"/>
  <c r="TLD34" i="221"/>
  <c r="TLE34" i="221"/>
  <c r="TLF34" i="221"/>
  <c r="TLG34" i="221"/>
  <c r="TLH34" i="221"/>
  <c r="TLI34" i="221"/>
  <c r="TLJ34" i="221"/>
  <c r="TLK34" i="221"/>
  <c r="TLL34" i="221"/>
  <c r="TLM34" i="221"/>
  <c r="TLN34" i="221"/>
  <c r="TLO34" i="221"/>
  <c r="TLP34" i="221"/>
  <c r="TLQ34" i="221"/>
  <c r="TLR34" i="221"/>
  <c r="TLS34" i="221"/>
  <c r="TLT34" i="221"/>
  <c r="TLU34" i="221"/>
  <c r="TLV34" i="221"/>
  <c r="TLW34" i="221"/>
  <c r="TLX34" i="221"/>
  <c r="TLY34" i="221"/>
  <c r="TLZ34" i="221"/>
  <c r="TMA34" i="221"/>
  <c r="TMB34" i="221"/>
  <c r="TMC34" i="221"/>
  <c r="TMD34" i="221"/>
  <c r="TME34" i="221"/>
  <c r="TMF34" i="221"/>
  <c r="TMG34" i="221"/>
  <c r="TMH34" i="221"/>
  <c r="TMI34" i="221"/>
  <c r="TMJ34" i="221"/>
  <c r="TMK34" i="221"/>
  <c r="TML34" i="221"/>
  <c r="TMM34" i="221"/>
  <c r="TMN34" i="221"/>
  <c r="TMO34" i="221"/>
  <c r="TMP34" i="221"/>
  <c r="TMQ34" i="221"/>
  <c r="TMR34" i="221"/>
  <c r="TMS34" i="221"/>
  <c r="TMT34" i="221"/>
  <c r="TMU34" i="221"/>
  <c r="TMV34" i="221"/>
  <c r="TMW34" i="221"/>
  <c r="TMX34" i="221"/>
  <c r="TMY34" i="221"/>
  <c r="TMZ34" i="221"/>
  <c r="TNA34" i="221"/>
  <c r="TNB34" i="221"/>
  <c r="TNC34" i="221"/>
  <c r="TND34" i="221"/>
  <c r="TNE34" i="221"/>
  <c r="TNF34" i="221"/>
  <c r="TNG34" i="221"/>
  <c r="TNH34" i="221"/>
  <c r="TNI34" i="221"/>
  <c r="TNJ34" i="221"/>
  <c r="TNK34" i="221"/>
  <c r="TNL34" i="221"/>
  <c r="TNM34" i="221"/>
  <c r="TNN34" i="221"/>
  <c r="TNO34" i="221"/>
  <c r="TNP34" i="221"/>
  <c r="TNQ34" i="221"/>
  <c r="TNR34" i="221"/>
  <c r="TNS34" i="221"/>
  <c r="TNT34" i="221"/>
  <c r="TNU34" i="221"/>
  <c r="TNV34" i="221"/>
  <c r="TNW34" i="221"/>
  <c r="TNX34" i="221"/>
  <c r="TNY34" i="221"/>
  <c r="TNZ34" i="221"/>
  <c r="TOA34" i="221"/>
  <c r="TOB34" i="221"/>
  <c r="TOC34" i="221"/>
  <c r="TOD34" i="221"/>
  <c r="TOE34" i="221"/>
  <c r="TOF34" i="221"/>
  <c r="TOG34" i="221"/>
  <c r="TOH34" i="221"/>
  <c r="TOI34" i="221"/>
  <c r="TOJ34" i="221"/>
  <c r="TOK34" i="221"/>
  <c r="TOL34" i="221"/>
  <c r="TOM34" i="221"/>
  <c r="TON34" i="221"/>
  <c r="TOO34" i="221"/>
  <c r="TOP34" i="221"/>
  <c r="TOQ34" i="221"/>
  <c r="TOR34" i="221"/>
  <c r="TOS34" i="221"/>
  <c r="TOT34" i="221"/>
  <c r="TOU34" i="221"/>
  <c r="TOV34" i="221"/>
  <c r="TOW34" i="221"/>
  <c r="TOX34" i="221"/>
  <c r="TOY34" i="221"/>
  <c r="TOZ34" i="221"/>
  <c r="TPA34" i="221"/>
  <c r="TPB34" i="221"/>
  <c r="TPC34" i="221"/>
  <c r="TPD34" i="221"/>
  <c r="TPE34" i="221"/>
  <c r="TPF34" i="221"/>
  <c r="TPG34" i="221"/>
  <c r="TPH34" i="221"/>
  <c r="TPI34" i="221"/>
  <c r="TPJ34" i="221"/>
  <c r="TPK34" i="221"/>
  <c r="TPL34" i="221"/>
  <c r="TPM34" i="221"/>
  <c r="TPN34" i="221"/>
  <c r="TPO34" i="221"/>
  <c r="TPP34" i="221"/>
  <c r="TPQ34" i="221"/>
  <c r="TPR34" i="221"/>
  <c r="TPS34" i="221"/>
  <c r="TPT34" i="221"/>
  <c r="TPU34" i="221"/>
  <c r="TPV34" i="221"/>
  <c r="TPW34" i="221"/>
  <c r="TPX34" i="221"/>
  <c r="TPY34" i="221"/>
  <c r="TPZ34" i="221"/>
  <c r="TQA34" i="221"/>
  <c r="TQB34" i="221"/>
  <c r="TQC34" i="221"/>
  <c r="TQD34" i="221"/>
  <c r="TQE34" i="221"/>
  <c r="TQF34" i="221"/>
  <c r="TQG34" i="221"/>
  <c r="TQH34" i="221"/>
  <c r="TQI34" i="221"/>
  <c r="TQJ34" i="221"/>
  <c r="TQK34" i="221"/>
  <c r="TQL34" i="221"/>
  <c r="TQM34" i="221"/>
  <c r="TQN34" i="221"/>
  <c r="TQO34" i="221"/>
  <c r="TQP34" i="221"/>
  <c r="TQQ34" i="221"/>
  <c r="TQR34" i="221"/>
  <c r="TQS34" i="221"/>
  <c r="TQT34" i="221"/>
  <c r="TQU34" i="221"/>
  <c r="TQV34" i="221"/>
  <c r="TQW34" i="221"/>
  <c r="TQX34" i="221"/>
  <c r="TQY34" i="221"/>
  <c r="TQZ34" i="221"/>
  <c r="TRA34" i="221"/>
  <c r="TRB34" i="221"/>
  <c r="TRC34" i="221"/>
  <c r="TRD34" i="221"/>
  <c r="TRE34" i="221"/>
  <c r="TRF34" i="221"/>
  <c r="TRG34" i="221"/>
  <c r="TRH34" i="221"/>
  <c r="TRI34" i="221"/>
  <c r="TRJ34" i="221"/>
  <c r="TRK34" i="221"/>
  <c r="TRL34" i="221"/>
  <c r="TRM34" i="221"/>
  <c r="TRN34" i="221"/>
  <c r="TRO34" i="221"/>
  <c r="TRP34" i="221"/>
  <c r="TRQ34" i="221"/>
  <c r="TRR34" i="221"/>
  <c r="TRS34" i="221"/>
  <c r="TRT34" i="221"/>
  <c r="TRU34" i="221"/>
  <c r="TRV34" i="221"/>
  <c r="TRW34" i="221"/>
  <c r="TRX34" i="221"/>
  <c r="TRY34" i="221"/>
  <c r="TRZ34" i="221"/>
  <c r="TSA34" i="221"/>
  <c r="TSB34" i="221"/>
  <c r="TSC34" i="221"/>
  <c r="TSD34" i="221"/>
  <c r="TSE34" i="221"/>
  <c r="TSF34" i="221"/>
  <c r="TSG34" i="221"/>
  <c r="TSH34" i="221"/>
  <c r="TSI34" i="221"/>
  <c r="TSJ34" i="221"/>
  <c r="TSK34" i="221"/>
  <c r="TSL34" i="221"/>
  <c r="TSM34" i="221"/>
  <c r="TSN34" i="221"/>
  <c r="TSO34" i="221"/>
  <c r="TSP34" i="221"/>
  <c r="TSQ34" i="221"/>
  <c r="TSR34" i="221"/>
  <c r="TSS34" i="221"/>
  <c r="TST34" i="221"/>
  <c r="TSU34" i="221"/>
  <c r="TSV34" i="221"/>
  <c r="TSW34" i="221"/>
  <c r="TSX34" i="221"/>
  <c r="TSY34" i="221"/>
  <c r="TSZ34" i="221"/>
  <c r="TTA34" i="221"/>
  <c r="TTB34" i="221"/>
  <c r="TTC34" i="221"/>
  <c r="TTD34" i="221"/>
  <c r="TTE34" i="221"/>
  <c r="TTF34" i="221"/>
  <c r="TTG34" i="221"/>
  <c r="TTH34" i="221"/>
  <c r="TTI34" i="221"/>
  <c r="TTJ34" i="221"/>
  <c r="TTK34" i="221"/>
  <c r="TTL34" i="221"/>
  <c r="TTM34" i="221"/>
  <c r="TTN34" i="221"/>
  <c r="TTO34" i="221"/>
  <c r="TTP34" i="221"/>
  <c r="TTQ34" i="221"/>
  <c r="TTR34" i="221"/>
  <c r="TTS34" i="221"/>
  <c r="TTT34" i="221"/>
  <c r="TTU34" i="221"/>
  <c r="TTV34" i="221"/>
  <c r="TTW34" i="221"/>
  <c r="TTX34" i="221"/>
  <c r="TTY34" i="221"/>
  <c r="TTZ34" i="221"/>
  <c r="TUA34" i="221"/>
  <c r="TUB34" i="221"/>
  <c r="TUC34" i="221"/>
  <c r="TUD34" i="221"/>
  <c r="TUE34" i="221"/>
  <c r="TUF34" i="221"/>
  <c r="TUG34" i="221"/>
  <c r="TUH34" i="221"/>
  <c r="TUI34" i="221"/>
  <c r="TUJ34" i="221"/>
  <c r="TUK34" i="221"/>
  <c r="TUL34" i="221"/>
  <c r="TUM34" i="221"/>
  <c r="TUN34" i="221"/>
  <c r="TUO34" i="221"/>
  <c r="TUP34" i="221"/>
  <c r="TUQ34" i="221"/>
  <c r="TUR34" i="221"/>
  <c r="TUS34" i="221"/>
  <c r="TUT34" i="221"/>
  <c r="TUU34" i="221"/>
  <c r="TUV34" i="221"/>
  <c r="TUW34" i="221"/>
  <c r="TUX34" i="221"/>
  <c r="TUY34" i="221"/>
  <c r="TUZ34" i="221"/>
  <c r="TVA34" i="221"/>
  <c r="TVB34" i="221"/>
  <c r="TVC34" i="221"/>
  <c r="TVD34" i="221"/>
  <c r="TVE34" i="221"/>
  <c r="TVF34" i="221"/>
  <c r="TVG34" i="221"/>
  <c r="TVH34" i="221"/>
  <c r="TVI34" i="221"/>
  <c r="TVJ34" i="221"/>
  <c r="TVK34" i="221"/>
  <c r="TVL34" i="221"/>
  <c r="TVM34" i="221"/>
  <c r="TVN34" i="221"/>
  <c r="TVO34" i="221"/>
  <c r="TVP34" i="221"/>
  <c r="TVQ34" i="221"/>
  <c r="TVR34" i="221"/>
  <c r="TVS34" i="221"/>
  <c r="TVT34" i="221"/>
  <c r="TVU34" i="221"/>
  <c r="TVV34" i="221"/>
  <c r="TVW34" i="221"/>
  <c r="TVX34" i="221"/>
  <c r="TVY34" i="221"/>
  <c r="TVZ34" i="221"/>
  <c r="TWA34" i="221"/>
  <c r="TWB34" i="221"/>
  <c r="TWC34" i="221"/>
  <c r="TWD34" i="221"/>
  <c r="TWE34" i="221"/>
  <c r="TWF34" i="221"/>
  <c r="TWG34" i="221"/>
  <c r="TWH34" i="221"/>
  <c r="TWI34" i="221"/>
  <c r="TWJ34" i="221"/>
  <c r="TWK34" i="221"/>
  <c r="TWL34" i="221"/>
  <c r="TWM34" i="221"/>
  <c r="TWN34" i="221"/>
  <c r="TWO34" i="221"/>
  <c r="TWP34" i="221"/>
  <c r="TWQ34" i="221"/>
  <c r="TWR34" i="221"/>
  <c r="TWS34" i="221"/>
  <c r="TWT34" i="221"/>
  <c r="TWU34" i="221"/>
  <c r="TWV34" i="221"/>
  <c r="TWW34" i="221"/>
  <c r="TWX34" i="221"/>
  <c r="TWY34" i="221"/>
  <c r="TWZ34" i="221"/>
  <c r="TXA34" i="221"/>
  <c r="TXB34" i="221"/>
  <c r="TXC34" i="221"/>
  <c r="TXD34" i="221"/>
  <c r="TXE34" i="221"/>
  <c r="TXF34" i="221"/>
  <c r="TXG34" i="221"/>
  <c r="TXH34" i="221"/>
  <c r="TXI34" i="221"/>
  <c r="TXJ34" i="221"/>
  <c r="TXK34" i="221"/>
  <c r="TXL34" i="221"/>
  <c r="TXM34" i="221"/>
  <c r="TXN34" i="221"/>
  <c r="TXO34" i="221"/>
  <c r="TXP34" i="221"/>
  <c r="TXQ34" i="221"/>
  <c r="TXR34" i="221"/>
  <c r="TXS34" i="221"/>
  <c r="TXT34" i="221"/>
  <c r="TXU34" i="221"/>
  <c r="TXV34" i="221"/>
  <c r="TXW34" i="221"/>
  <c r="TXX34" i="221"/>
  <c r="TXY34" i="221"/>
  <c r="TXZ34" i="221"/>
  <c r="TYA34" i="221"/>
  <c r="TYB34" i="221"/>
  <c r="TYC34" i="221"/>
  <c r="TYD34" i="221"/>
  <c r="TYE34" i="221"/>
  <c r="TYF34" i="221"/>
  <c r="TYG34" i="221"/>
  <c r="TYH34" i="221"/>
  <c r="TYI34" i="221"/>
  <c r="TYJ34" i="221"/>
  <c r="TYK34" i="221"/>
  <c r="TYL34" i="221"/>
  <c r="TYM34" i="221"/>
  <c r="TYN34" i="221"/>
  <c r="TYO34" i="221"/>
  <c r="TYP34" i="221"/>
  <c r="TYQ34" i="221"/>
  <c r="TYR34" i="221"/>
  <c r="TYS34" i="221"/>
  <c r="TYT34" i="221"/>
  <c r="TYU34" i="221"/>
  <c r="TYV34" i="221"/>
  <c r="TYW34" i="221"/>
  <c r="TYX34" i="221"/>
  <c r="TYY34" i="221"/>
  <c r="TYZ34" i="221"/>
  <c r="TZA34" i="221"/>
  <c r="TZB34" i="221"/>
  <c r="TZC34" i="221"/>
  <c r="TZD34" i="221"/>
  <c r="TZE34" i="221"/>
  <c r="TZF34" i="221"/>
  <c r="TZG34" i="221"/>
  <c r="TZH34" i="221"/>
  <c r="TZI34" i="221"/>
  <c r="TZJ34" i="221"/>
  <c r="TZK34" i="221"/>
  <c r="TZL34" i="221"/>
  <c r="TZM34" i="221"/>
  <c r="TZN34" i="221"/>
  <c r="TZO34" i="221"/>
  <c r="TZP34" i="221"/>
  <c r="TZQ34" i="221"/>
  <c r="TZR34" i="221"/>
  <c r="TZS34" i="221"/>
  <c r="TZT34" i="221"/>
  <c r="TZU34" i="221"/>
  <c r="TZV34" i="221"/>
  <c r="TZW34" i="221"/>
  <c r="TZX34" i="221"/>
  <c r="TZY34" i="221"/>
  <c r="TZZ34" i="221"/>
  <c r="UAA34" i="221"/>
  <c r="UAB34" i="221"/>
  <c r="UAC34" i="221"/>
  <c r="UAD34" i="221"/>
  <c r="UAE34" i="221"/>
  <c r="UAF34" i="221"/>
  <c r="UAG34" i="221"/>
  <c r="UAH34" i="221"/>
  <c r="UAI34" i="221"/>
  <c r="UAJ34" i="221"/>
  <c r="UAK34" i="221"/>
  <c r="UAL34" i="221"/>
  <c r="UAM34" i="221"/>
  <c r="UAN34" i="221"/>
  <c r="UAO34" i="221"/>
  <c r="UAP34" i="221"/>
  <c r="UAQ34" i="221"/>
  <c r="UAR34" i="221"/>
  <c r="UAS34" i="221"/>
  <c r="UAT34" i="221"/>
  <c r="UAU34" i="221"/>
  <c r="UAV34" i="221"/>
  <c r="UAW34" i="221"/>
  <c r="UAX34" i="221"/>
  <c r="UAY34" i="221"/>
  <c r="UAZ34" i="221"/>
  <c r="UBA34" i="221"/>
  <c r="UBB34" i="221"/>
  <c r="UBC34" i="221"/>
  <c r="UBD34" i="221"/>
  <c r="UBE34" i="221"/>
  <c r="UBF34" i="221"/>
  <c r="UBG34" i="221"/>
  <c r="UBH34" i="221"/>
  <c r="UBI34" i="221"/>
  <c r="UBJ34" i="221"/>
  <c r="UBK34" i="221"/>
  <c r="UBL34" i="221"/>
  <c r="UBM34" i="221"/>
  <c r="UBN34" i="221"/>
  <c r="UBO34" i="221"/>
  <c r="UBP34" i="221"/>
  <c r="UBQ34" i="221"/>
  <c r="UBR34" i="221"/>
  <c r="UBS34" i="221"/>
  <c r="UBT34" i="221"/>
  <c r="UBU34" i="221"/>
  <c r="UBV34" i="221"/>
  <c r="UBW34" i="221"/>
  <c r="UBX34" i="221"/>
  <c r="UBY34" i="221"/>
  <c r="UBZ34" i="221"/>
  <c r="UCA34" i="221"/>
  <c r="UCB34" i="221"/>
  <c r="UCC34" i="221"/>
  <c r="UCD34" i="221"/>
  <c r="UCE34" i="221"/>
  <c r="UCF34" i="221"/>
  <c r="UCG34" i="221"/>
  <c r="UCH34" i="221"/>
  <c r="UCI34" i="221"/>
  <c r="UCJ34" i="221"/>
  <c r="UCK34" i="221"/>
  <c r="UCL34" i="221"/>
  <c r="UCM34" i="221"/>
  <c r="UCN34" i="221"/>
  <c r="UCO34" i="221"/>
  <c r="UCP34" i="221"/>
  <c r="UCQ34" i="221"/>
  <c r="UCR34" i="221"/>
  <c r="UCS34" i="221"/>
  <c r="UCT34" i="221"/>
  <c r="UCU34" i="221"/>
  <c r="UCV34" i="221"/>
  <c r="UCW34" i="221"/>
  <c r="UCX34" i="221"/>
  <c r="UCY34" i="221"/>
  <c r="UCZ34" i="221"/>
  <c r="UDA34" i="221"/>
  <c r="UDB34" i="221"/>
  <c r="UDC34" i="221"/>
  <c r="UDD34" i="221"/>
  <c r="UDE34" i="221"/>
  <c r="UDF34" i="221"/>
  <c r="UDG34" i="221"/>
  <c r="UDH34" i="221"/>
  <c r="UDI34" i="221"/>
  <c r="UDJ34" i="221"/>
  <c r="UDK34" i="221"/>
  <c r="UDL34" i="221"/>
  <c r="UDM34" i="221"/>
  <c r="UDN34" i="221"/>
  <c r="UDO34" i="221"/>
  <c r="UDP34" i="221"/>
  <c r="UDQ34" i="221"/>
  <c r="UDR34" i="221"/>
  <c r="UDS34" i="221"/>
  <c r="UDT34" i="221"/>
  <c r="UDU34" i="221"/>
  <c r="UDV34" i="221"/>
  <c r="UDW34" i="221"/>
  <c r="UDX34" i="221"/>
  <c r="UDY34" i="221"/>
  <c r="UDZ34" i="221"/>
  <c r="UEA34" i="221"/>
  <c r="UEB34" i="221"/>
  <c r="UEC34" i="221"/>
  <c r="UED34" i="221"/>
  <c r="UEE34" i="221"/>
  <c r="UEF34" i="221"/>
  <c r="UEG34" i="221"/>
  <c r="UEH34" i="221"/>
  <c r="UEI34" i="221"/>
  <c r="UEJ34" i="221"/>
  <c r="UEK34" i="221"/>
  <c r="UEL34" i="221"/>
  <c r="UEM34" i="221"/>
  <c r="UEN34" i="221"/>
  <c r="UEO34" i="221"/>
  <c r="UEP34" i="221"/>
  <c r="UEQ34" i="221"/>
  <c r="UER34" i="221"/>
  <c r="UES34" i="221"/>
  <c r="UET34" i="221"/>
  <c r="UEU34" i="221"/>
  <c r="UEV34" i="221"/>
  <c r="UEW34" i="221"/>
  <c r="UEX34" i="221"/>
  <c r="UEY34" i="221"/>
  <c r="UEZ34" i="221"/>
  <c r="UFA34" i="221"/>
  <c r="UFB34" i="221"/>
  <c r="UFC34" i="221"/>
  <c r="UFD34" i="221"/>
  <c r="UFE34" i="221"/>
  <c r="UFF34" i="221"/>
  <c r="UFG34" i="221"/>
  <c r="UFH34" i="221"/>
  <c r="UFI34" i="221"/>
  <c r="UFJ34" i="221"/>
  <c r="UFK34" i="221"/>
  <c r="UFL34" i="221"/>
  <c r="UFM34" i="221"/>
  <c r="UFN34" i="221"/>
  <c r="UFO34" i="221"/>
  <c r="UFP34" i="221"/>
  <c r="UFQ34" i="221"/>
  <c r="UFR34" i="221"/>
  <c r="UFS34" i="221"/>
  <c r="UFT34" i="221"/>
  <c r="UFU34" i="221"/>
  <c r="UFV34" i="221"/>
  <c r="UFW34" i="221"/>
  <c r="UFX34" i="221"/>
  <c r="UFY34" i="221"/>
  <c r="UFZ34" i="221"/>
  <c r="UGA34" i="221"/>
  <c r="UGB34" i="221"/>
  <c r="UGC34" i="221"/>
  <c r="UGD34" i="221"/>
  <c r="UGE34" i="221"/>
  <c r="UGF34" i="221"/>
  <c r="UGG34" i="221"/>
  <c r="UGH34" i="221"/>
  <c r="UGI34" i="221"/>
  <c r="UGJ34" i="221"/>
  <c r="UGK34" i="221"/>
  <c r="UGL34" i="221"/>
  <c r="UGM34" i="221"/>
  <c r="UGN34" i="221"/>
  <c r="UGO34" i="221"/>
  <c r="UGP34" i="221"/>
  <c r="UGQ34" i="221"/>
  <c r="UGR34" i="221"/>
  <c r="UGS34" i="221"/>
  <c r="UGT34" i="221"/>
  <c r="UGU34" i="221"/>
  <c r="UGV34" i="221"/>
  <c r="UGW34" i="221"/>
  <c r="UGX34" i="221"/>
  <c r="UGY34" i="221"/>
  <c r="UGZ34" i="221"/>
  <c r="UHA34" i="221"/>
  <c r="UHB34" i="221"/>
  <c r="UHC34" i="221"/>
  <c r="UHD34" i="221"/>
  <c r="UHE34" i="221"/>
  <c r="UHF34" i="221"/>
  <c r="UHG34" i="221"/>
  <c r="UHH34" i="221"/>
  <c r="UHI34" i="221"/>
  <c r="UHJ34" i="221"/>
  <c r="UHK34" i="221"/>
  <c r="UHL34" i="221"/>
  <c r="UHM34" i="221"/>
  <c r="UHN34" i="221"/>
  <c r="UHO34" i="221"/>
  <c r="UHP34" i="221"/>
  <c r="UHQ34" i="221"/>
  <c r="UHR34" i="221"/>
  <c r="UHS34" i="221"/>
  <c r="UHT34" i="221"/>
  <c r="UHU34" i="221"/>
  <c r="UHV34" i="221"/>
  <c r="UHW34" i="221"/>
  <c r="UHX34" i="221"/>
  <c r="UHY34" i="221"/>
  <c r="UHZ34" i="221"/>
  <c r="UIA34" i="221"/>
  <c r="UIB34" i="221"/>
  <c r="UIC34" i="221"/>
  <c r="UID34" i="221"/>
  <c r="UIE34" i="221"/>
  <c r="UIF34" i="221"/>
  <c r="UIG34" i="221"/>
  <c r="UIH34" i="221"/>
  <c r="UII34" i="221"/>
  <c r="UIJ34" i="221"/>
  <c r="UIK34" i="221"/>
  <c r="UIL34" i="221"/>
  <c r="UIM34" i="221"/>
  <c r="UIN34" i="221"/>
  <c r="UIO34" i="221"/>
  <c r="UIP34" i="221"/>
  <c r="UIQ34" i="221"/>
  <c r="UIR34" i="221"/>
  <c r="UIS34" i="221"/>
  <c r="UIT34" i="221"/>
  <c r="UIU34" i="221"/>
  <c r="UIV34" i="221"/>
  <c r="UIW34" i="221"/>
  <c r="UIX34" i="221"/>
  <c r="UIY34" i="221"/>
  <c r="UIZ34" i="221"/>
  <c r="UJA34" i="221"/>
  <c r="UJB34" i="221"/>
  <c r="UJC34" i="221"/>
  <c r="UJD34" i="221"/>
  <c r="UJE34" i="221"/>
  <c r="UJF34" i="221"/>
  <c r="UJG34" i="221"/>
  <c r="UJH34" i="221"/>
  <c r="UJI34" i="221"/>
  <c r="UJJ34" i="221"/>
  <c r="UJK34" i="221"/>
  <c r="UJL34" i="221"/>
  <c r="UJM34" i="221"/>
  <c r="UJN34" i="221"/>
  <c r="UJO34" i="221"/>
  <c r="UJP34" i="221"/>
  <c r="UJQ34" i="221"/>
  <c r="UJR34" i="221"/>
  <c r="UJS34" i="221"/>
  <c r="UJT34" i="221"/>
  <c r="UJU34" i="221"/>
  <c r="UJV34" i="221"/>
  <c r="UJW34" i="221"/>
  <c r="UJX34" i="221"/>
  <c r="UJY34" i="221"/>
  <c r="UJZ34" i="221"/>
  <c r="UKA34" i="221"/>
  <c r="UKB34" i="221"/>
  <c r="UKC34" i="221"/>
  <c r="UKD34" i="221"/>
  <c r="UKE34" i="221"/>
  <c r="UKF34" i="221"/>
  <c r="UKG34" i="221"/>
  <c r="UKH34" i="221"/>
  <c r="UKI34" i="221"/>
  <c r="UKJ34" i="221"/>
  <c r="UKK34" i="221"/>
  <c r="UKL34" i="221"/>
  <c r="UKM34" i="221"/>
  <c r="UKN34" i="221"/>
  <c r="UKO34" i="221"/>
  <c r="UKP34" i="221"/>
  <c r="UKQ34" i="221"/>
  <c r="UKR34" i="221"/>
  <c r="UKS34" i="221"/>
  <c r="UKT34" i="221"/>
  <c r="UKU34" i="221"/>
  <c r="UKV34" i="221"/>
  <c r="UKW34" i="221"/>
  <c r="UKX34" i="221"/>
  <c r="UKY34" i="221"/>
  <c r="UKZ34" i="221"/>
  <c r="ULA34" i="221"/>
  <c r="ULB34" i="221"/>
  <c r="ULC34" i="221"/>
  <c r="ULD34" i="221"/>
  <c r="ULE34" i="221"/>
  <c r="ULF34" i="221"/>
  <c r="ULG34" i="221"/>
  <c r="ULH34" i="221"/>
  <c r="ULI34" i="221"/>
  <c r="ULJ34" i="221"/>
  <c r="ULK34" i="221"/>
  <c r="ULL34" i="221"/>
  <c r="ULM34" i="221"/>
  <c r="ULN34" i="221"/>
  <c r="ULO34" i="221"/>
  <c r="ULP34" i="221"/>
  <c r="ULQ34" i="221"/>
  <c r="ULR34" i="221"/>
  <c r="ULS34" i="221"/>
  <c r="ULT34" i="221"/>
  <c r="ULU34" i="221"/>
  <c r="ULV34" i="221"/>
  <c r="ULW34" i="221"/>
  <c r="ULX34" i="221"/>
  <c r="ULY34" i="221"/>
  <c r="ULZ34" i="221"/>
  <c r="UMA34" i="221"/>
  <c r="UMB34" i="221"/>
  <c r="UMC34" i="221"/>
  <c r="UMD34" i="221"/>
  <c r="UME34" i="221"/>
  <c r="UMF34" i="221"/>
  <c r="UMG34" i="221"/>
  <c r="UMH34" i="221"/>
  <c r="UMI34" i="221"/>
  <c r="UMJ34" i="221"/>
  <c r="UMK34" i="221"/>
  <c r="UML34" i="221"/>
  <c r="UMM34" i="221"/>
  <c r="UMN34" i="221"/>
  <c r="UMO34" i="221"/>
  <c r="UMP34" i="221"/>
  <c r="UMQ34" i="221"/>
  <c r="UMR34" i="221"/>
  <c r="UMS34" i="221"/>
  <c r="UMT34" i="221"/>
  <c r="UMU34" i="221"/>
  <c r="UMV34" i="221"/>
  <c r="UMW34" i="221"/>
  <c r="UMX34" i="221"/>
  <c r="UMY34" i="221"/>
  <c r="UMZ34" i="221"/>
  <c r="UNA34" i="221"/>
  <c r="UNB34" i="221"/>
  <c r="UNC34" i="221"/>
  <c r="UND34" i="221"/>
  <c r="UNE34" i="221"/>
  <c r="UNF34" i="221"/>
  <c r="UNG34" i="221"/>
  <c r="UNH34" i="221"/>
  <c r="UNI34" i="221"/>
  <c r="UNJ34" i="221"/>
  <c r="UNK34" i="221"/>
  <c r="UNL34" i="221"/>
  <c r="UNM34" i="221"/>
  <c r="UNN34" i="221"/>
  <c r="UNO34" i="221"/>
  <c r="UNP34" i="221"/>
  <c r="UNQ34" i="221"/>
  <c r="UNR34" i="221"/>
  <c r="UNS34" i="221"/>
  <c r="UNT34" i="221"/>
  <c r="UNU34" i="221"/>
  <c r="UNV34" i="221"/>
  <c r="UNW34" i="221"/>
  <c r="UNX34" i="221"/>
  <c r="UNY34" i="221"/>
  <c r="UNZ34" i="221"/>
  <c r="UOA34" i="221"/>
  <c r="UOB34" i="221"/>
  <c r="UOC34" i="221"/>
  <c r="UOD34" i="221"/>
  <c r="UOE34" i="221"/>
  <c r="UOF34" i="221"/>
  <c r="UOG34" i="221"/>
  <c r="UOH34" i="221"/>
  <c r="UOI34" i="221"/>
  <c r="UOJ34" i="221"/>
  <c r="UOK34" i="221"/>
  <c r="UOL34" i="221"/>
  <c r="UOM34" i="221"/>
  <c r="UON34" i="221"/>
  <c r="UOO34" i="221"/>
  <c r="UOP34" i="221"/>
  <c r="UOQ34" i="221"/>
  <c r="UOR34" i="221"/>
  <c r="UOS34" i="221"/>
  <c r="UOT34" i="221"/>
  <c r="UOU34" i="221"/>
  <c r="UOV34" i="221"/>
  <c r="UOW34" i="221"/>
  <c r="UOX34" i="221"/>
  <c r="UOY34" i="221"/>
  <c r="UOZ34" i="221"/>
  <c r="UPA34" i="221"/>
  <c r="UPB34" i="221"/>
  <c r="UPC34" i="221"/>
  <c r="UPD34" i="221"/>
  <c r="UPE34" i="221"/>
  <c r="UPF34" i="221"/>
  <c r="UPG34" i="221"/>
  <c r="UPH34" i="221"/>
  <c r="UPI34" i="221"/>
  <c r="UPJ34" i="221"/>
  <c r="UPK34" i="221"/>
  <c r="UPL34" i="221"/>
  <c r="UPM34" i="221"/>
  <c r="UPN34" i="221"/>
  <c r="UPO34" i="221"/>
  <c r="UPP34" i="221"/>
  <c r="UPQ34" i="221"/>
  <c r="UPR34" i="221"/>
  <c r="UPS34" i="221"/>
  <c r="UPT34" i="221"/>
  <c r="UPU34" i="221"/>
  <c r="UPV34" i="221"/>
  <c r="UPW34" i="221"/>
  <c r="UPX34" i="221"/>
  <c r="UPY34" i="221"/>
  <c r="UPZ34" i="221"/>
  <c r="UQA34" i="221"/>
  <c r="UQB34" i="221"/>
  <c r="UQC34" i="221"/>
  <c r="UQD34" i="221"/>
  <c r="UQE34" i="221"/>
  <c r="UQF34" i="221"/>
  <c r="UQG34" i="221"/>
  <c r="UQH34" i="221"/>
  <c r="UQI34" i="221"/>
  <c r="UQJ34" i="221"/>
  <c r="UQK34" i="221"/>
  <c r="UQL34" i="221"/>
  <c r="UQM34" i="221"/>
  <c r="UQN34" i="221"/>
  <c r="UQO34" i="221"/>
  <c r="UQP34" i="221"/>
  <c r="UQQ34" i="221"/>
  <c r="UQR34" i="221"/>
  <c r="UQS34" i="221"/>
  <c r="UQT34" i="221"/>
  <c r="UQU34" i="221"/>
  <c r="UQV34" i="221"/>
  <c r="UQW34" i="221"/>
  <c r="UQX34" i="221"/>
  <c r="UQY34" i="221"/>
  <c r="UQZ34" i="221"/>
  <c r="URA34" i="221"/>
  <c r="URB34" i="221"/>
  <c r="URC34" i="221"/>
  <c r="URD34" i="221"/>
  <c r="URE34" i="221"/>
  <c r="URF34" i="221"/>
  <c r="URG34" i="221"/>
  <c r="URH34" i="221"/>
  <c r="URI34" i="221"/>
  <c r="URJ34" i="221"/>
  <c r="URK34" i="221"/>
  <c r="URL34" i="221"/>
  <c r="URM34" i="221"/>
  <c r="URN34" i="221"/>
  <c r="URO34" i="221"/>
  <c r="URP34" i="221"/>
  <c r="URQ34" i="221"/>
  <c r="URR34" i="221"/>
  <c r="URS34" i="221"/>
  <c r="URT34" i="221"/>
  <c r="URU34" i="221"/>
  <c r="URV34" i="221"/>
  <c r="URW34" i="221"/>
  <c r="URX34" i="221"/>
  <c r="URY34" i="221"/>
  <c r="URZ34" i="221"/>
  <c r="USA34" i="221"/>
  <c r="USB34" i="221"/>
  <c r="USC34" i="221"/>
  <c r="USD34" i="221"/>
  <c r="USE34" i="221"/>
  <c r="USF34" i="221"/>
  <c r="USG34" i="221"/>
  <c r="USH34" i="221"/>
  <c r="USI34" i="221"/>
  <c r="USJ34" i="221"/>
  <c r="USK34" i="221"/>
  <c r="USL34" i="221"/>
  <c r="USM34" i="221"/>
  <c r="USN34" i="221"/>
  <c r="USO34" i="221"/>
  <c r="USP34" i="221"/>
  <c r="USQ34" i="221"/>
  <c r="USR34" i="221"/>
  <c r="USS34" i="221"/>
  <c r="UST34" i="221"/>
  <c r="USU34" i="221"/>
  <c r="USV34" i="221"/>
  <c r="USW34" i="221"/>
  <c r="USX34" i="221"/>
  <c r="USY34" i="221"/>
  <c r="USZ34" i="221"/>
  <c r="UTA34" i="221"/>
  <c r="UTB34" i="221"/>
  <c r="UTC34" i="221"/>
  <c r="UTD34" i="221"/>
  <c r="UTE34" i="221"/>
  <c r="UTF34" i="221"/>
  <c r="UTG34" i="221"/>
  <c r="UTH34" i="221"/>
  <c r="UTI34" i="221"/>
  <c r="UTJ34" i="221"/>
  <c r="UTK34" i="221"/>
  <c r="UTL34" i="221"/>
  <c r="UTM34" i="221"/>
  <c r="UTN34" i="221"/>
  <c r="UTO34" i="221"/>
  <c r="UTP34" i="221"/>
  <c r="UTQ34" i="221"/>
  <c r="UTR34" i="221"/>
  <c r="UTS34" i="221"/>
  <c r="UTT34" i="221"/>
  <c r="UTU34" i="221"/>
  <c r="UTV34" i="221"/>
  <c r="UTW34" i="221"/>
  <c r="UTX34" i="221"/>
  <c r="UTY34" i="221"/>
  <c r="UTZ34" i="221"/>
  <c r="UUA34" i="221"/>
  <c r="UUB34" i="221"/>
  <c r="UUC34" i="221"/>
  <c r="UUD34" i="221"/>
  <c r="UUE34" i="221"/>
  <c r="UUF34" i="221"/>
  <c r="UUG34" i="221"/>
  <c r="UUH34" i="221"/>
  <c r="UUI34" i="221"/>
  <c r="UUJ34" i="221"/>
  <c r="UUK34" i="221"/>
  <c r="UUL34" i="221"/>
  <c r="UUM34" i="221"/>
  <c r="UUN34" i="221"/>
  <c r="UUO34" i="221"/>
  <c r="UUP34" i="221"/>
  <c r="UUQ34" i="221"/>
  <c r="UUR34" i="221"/>
  <c r="UUS34" i="221"/>
  <c r="UUT34" i="221"/>
  <c r="UUU34" i="221"/>
  <c r="UUV34" i="221"/>
  <c r="UUW34" i="221"/>
  <c r="UUX34" i="221"/>
  <c r="UUY34" i="221"/>
  <c r="UUZ34" i="221"/>
  <c r="UVA34" i="221"/>
  <c r="UVB34" i="221"/>
  <c r="UVC34" i="221"/>
  <c r="UVD34" i="221"/>
  <c r="UVE34" i="221"/>
  <c r="UVF34" i="221"/>
  <c r="UVG34" i="221"/>
  <c r="UVH34" i="221"/>
  <c r="UVI34" i="221"/>
  <c r="UVJ34" i="221"/>
  <c r="UVK34" i="221"/>
  <c r="UVL34" i="221"/>
  <c r="UVM34" i="221"/>
  <c r="UVN34" i="221"/>
  <c r="UVO34" i="221"/>
  <c r="UVP34" i="221"/>
  <c r="UVQ34" i="221"/>
  <c r="UVR34" i="221"/>
  <c r="UVS34" i="221"/>
  <c r="UVT34" i="221"/>
  <c r="UVU34" i="221"/>
  <c r="UVV34" i="221"/>
  <c r="UVW34" i="221"/>
  <c r="UVX34" i="221"/>
  <c r="UVY34" i="221"/>
  <c r="UVZ34" i="221"/>
  <c r="UWA34" i="221"/>
  <c r="UWB34" i="221"/>
  <c r="UWC34" i="221"/>
  <c r="UWD34" i="221"/>
  <c r="UWE34" i="221"/>
  <c r="UWF34" i="221"/>
  <c r="UWG34" i="221"/>
  <c r="UWH34" i="221"/>
  <c r="UWI34" i="221"/>
  <c r="UWJ34" i="221"/>
  <c r="UWK34" i="221"/>
  <c r="UWL34" i="221"/>
  <c r="UWM34" i="221"/>
  <c r="UWN34" i="221"/>
  <c r="UWO34" i="221"/>
  <c r="UWP34" i="221"/>
  <c r="UWQ34" i="221"/>
  <c r="UWR34" i="221"/>
  <c r="UWS34" i="221"/>
  <c r="UWT34" i="221"/>
  <c r="UWU34" i="221"/>
  <c r="UWV34" i="221"/>
  <c r="UWW34" i="221"/>
  <c r="UWX34" i="221"/>
  <c r="UWY34" i="221"/>
  <c r="UWZ34" i="221"/>
  <c r="UXA34" i="221"/>
  <c r="UXB34" i="221"/>
  <c r="UXC34" i="221"/>
  <c r="UXD34" i="221"/>
  <c r="UXE34" i="221"/>
  <c r="UXF34" i="221"/>
  <c r="UXG34" i="221"/>
  <c r="UXH34" i="221"/>
  <c r="UXI34" i="221"/>
  <c r="UXJ34" i="221"/>
  <c r="UXK34" i="221"/>
  <c r="UXL34" i="221"/>
  <c r="UXM34" i="221"/>
  <c r="UXN34" i="221"/>
  <c r="UXO34" i="221"/>
  <c r="UXP34" i="221"/>
  <c r="UXQ34" i="221"/>
  <c r="UXR34" i="221"/>
  <c r="UXS34" i="221"/>
  <c r="UXT34" i="221"/>
  <c r="UXU34" i="221"/>
  <c r="UXV34" i="221"/>
  <c r="UXW34" i="221"/>
  <c r="UXX34" i="221"/>
  <c r="UXY34" i="221"/>
  <c r="UXZ34" i="221"/>
  <c r="UYA34" i="221"/>
  <c r="UYB34" i="221"/>
  <c r="UYC34" i="221"/>
  <c r="UYD34" i="221"/>
  <c r="UYE34" i="221"/>
  <c r="UYF34" i="221"/>
  <c r="UYG34" i="221"/>
  <c r="UYH34" i="221"/>
  <c r="UYI34" i="221"/>
  <c r="UYJ34" i="221"/>
  <c r="UYK34" i="221"/>
  <c r="UYL34" i="221"/>
  <c r="UYM34" i="221"/>
  <c r="UYN34" i="221"/>
  <c r="UYO34" i="221"/>
  <c r="UYP34" i="221"/>
  <c r="UYQ34" i="221"/>
  <c r="UYR34" i="221"/>
  <c r="UYS34" i="221"/>
  <c r="UYT34" i="221"/>
  <c r="UYU34" i="221"/>
  <c r="UYV34" i="221"/>
  <c r="UYW34" i="221"/>
  <c r="UYX34" i="221"/>
  <c r="UYY34" i="221"/>
  <c r="UYZ34" i="221"/>
  <c r="UZA34" i="221"/>
  <c r="UZB34" i="221"/>
  <c r="UZC34" i="221"/>
  <c r="UZD34" i="221"/>
  <c r="UZE34" i="221"/>
  <c r="UZF34" i="221"/>
  <c r="UZG34" i="221"/>
  <c r="UZH34" i="221"/>
  <c r="UZI34" i="221"/>
  <c r="UZJ34" i="221"/>
  <c r="UZK34" i="221"/>
  <c r="UZL34" i="221"/>
  <c r="UZM34" i="221"/>
  <c r="UZN34" i="221"/>
  <c r="UZO34" i="221"/>
  <c r="UZP34" i="221"/>
  <c r="UZQ34" i="221"/>
  <c r="UZR34" i="221"/>
  <c r="UZS34" i="221"/>
  <c r="UZT34" i="221"/>
  <c r="UZU34" i="221"/>
  <c r="UZV34" i="221"/>
  <c r="UZW34" i="221"/>
  <c r="UZX34" i="221"/>
  <c r="UZY34" i="221"/>
  <c r="UZZ34" i="221"/>
  <c r="VAA34" i="221"/>
  <c r="VAB34" i="221"/>
  <c r="VAC34" i="221"/>
  <c r="VAD34" i="221"/>
  <c r="VAE34" i="221"/>
  <c r="VAF34" i="221"/>
  <c r="VAG34" i="221"/>
  <c r="VAH34" i="221"/>
  <c r="VAI34" i="221"/>
  <c r="VAJ34" i="221"/>
  <c r="VAK34" i="221"/>
  <c r="VAL34" i="221"/>
  <c r="VAM34" i="221"/>
  <c r="VAN34" i="221"/>
  <c r="VAO34" i="221"/>
  <c r="VAP34" i="221"/>
  <c r="VAQ34" i="221"/>
  <c r="VAR34" i="221"/>
  <c r="VAS34" i="221"/>
  <c r="VAT34" i="221"/>
  <c r="VAU34" i="221"/>
  <c r="VAV34" i="221"/>
  <c r="VAW34" i="221"/>
  <c r="VAX34" i="221"/>
  <c r="VAY34" i="221"/>
  <c r="VAZ34" i="221"/>
  <c r="VBA34" i="221"/>
  <c r="VBB34" i="221"/>
  <c r="VBC34" i="221"/>
  <c r="VBD34" i="221"/>
  <c r="VBE34" i="221"/>
  <c r="VBF34" i="221"/>
  <c r="VBG34" i="221"/>
  <c r="VBH34" i="221"/>
  <c r="VBI34" i="221"/>
  <c r="VBJ34" i="221"/>
  <c r="VBK34" i="221"/>
  <c r="VBL34" i="221"/>
  <c r="VBM34" i="221"/>
  <c r="VBN34" i="221"/>
  <c r="VBO34" i="221"/>
  <c r="VBP34" i="221"/>
  <c r="VBQ34" i="221"/>
  <c r="VBR34" i="221"/>
  <c r="VBS34" i="221"/>
  <c r="VBT34" i="221"/>
  <c r="VBU34" i="221"/>
  <c r="VBV34" i="221"/>
  <c r="VBW34" i="221"/>
  <c r="VBX34" i="221"/>
  <c r="VBY34" i="221"/>
  <c r="VBZ34" i="221"/>
  <c r="VCA34" i="221"/>
  <c r="VCB34" i="221"/>
  <c r="VCC34" i="221"/>
  <c r="VCD34" i="221"/>
  <c r="VCE34" i="221"/>
  <c r="VCF34" i="221"/>
  <c r="VCG34" i="221"/>
  <c r="VCH34" i="221"/>
  <c r="VCI34" i="221"/>
  <c r="VCJ34" i="221"/>
  <c r="VCK34" i="221"/>
  <c r="VCL34" i="221"/>
  <c r="VCM34" i="221"/>
  <c r="VCN34" i="221"/>
  <c r="VCO34" i="221"/>
  <c r="VCP34" i="221"/>
  <c r="VCQ34" i="221"/>
  <c r="VCR34" i="221"/>
  <c r="VCS34" i="221"/>
  <c r="VCT34" i="221"/>
  <c r="VCU34" i="221"/>
  <c r="VCV34" i="221"/>
  <c r="VCW34" i="221"/>
  <c r="VCX34" i="221"/>
  <c r="VCY34" i="221"/>
  <c r="VCZ34" i="221"/>
  <c r="VDA34" i="221"/>
  <c r="VDB34" i="221"/>
  <c r="VDC34" i="221"/>
  <c r="VDD34" i="221"/>
  <c r="VDE34" i="221"/>
  <c r="VDF34" i="221"/>
  <c r="VDG34" i="221"/>
  <c r="VDH34" i="221"/>
  <c r="VDI34" i="221"/>
  <c r="VDJ34" i="221"/>
  <c r="VDK34" i="221"/>
  <c r="VDL34" i="221"/>
  <c r="VDM34" i="221"/>
  <c r="VDN34" i="221"/>
  <c r="VDO34" i="221"/>
  <c r="VDP34" i="221"/>
  <c r="VDQ34" i="221"/>
  <c r="VDR34" i="221"/>
  <c r="VDS34" i="221"/>
  <c r="VDT34" i="221"/>
  <c r="VDU34" i="221"/>
  <c r="VDV34" i="221"/>
  <c r="VDW34" i="221"/>
  <c r="VDX34" i="221"/>
  <c r="VDY34" i="221"/>
  <c r="VDZ34" i="221"/>
  <c r="VEA34" i="221"/>
  <c r="VEB34" i="221"/>
  <c r="VEC34" i="221"/>
  <c r="VED34" i="221"/>
  <c r="VEE34" i="221"/>
  <c r="VEF34" i="221"/>
  <c r="VEG34" i="221"/>
  <c r="VEH34" i="221"/>
  <c r="VEI34" i="221"/>
  <c r="VEJ34" i="221"/>
  <c r="VEK34" i="221"/>
  <c r="VEL34" i="221"/>
  <c r="VEM34" i="221"/>
  <c r="VEN34" i="221"/>
  <c r="VEO34" i="221"/>
  <c r="VEP34" i="221"/>
  <c r="VEQ34" i="221"/>
  <c r="VER34" i="221"/>
  <c r="VES34" i="221"/>
  <c r="VET34" i="221"/>
  <c r="VEU34" i="221"/>
  <c r="VEV34" i="221"/>
  <c r="VEW34" i="221"/>
  <c r="VEX34" i="221"/>
  <c r="VEY34" i="221"/>
  <c r="VEZ34" i="221"/>
  <c r="VFA34" i="221"/>
  <c r="VFB34" i="221"/>
  <c r="VFC34" i="221"/>
  <c r="VFD34" i="221"/>
  <c r="VFE34" i="221"/>
  <c r="VFF34" i="221"/>
  <c r="VFG34" i="221"/>
  <c r="VFH34" i="221"/>
  <c r="VFI34" i="221"/>
  <c r="VFJ34" i="221"/>
  <c r="VFK34" i="221"/>
  <c r="VFL34" i="221"/>
  <c r="VFM34" i="221"/>
  <c r="VFN34" i="221"/>
  <c r="VFO34" i="221"/>
  <c r="VFP34" i="221"/>
  <c r="VFQ34" i="221"/>
  <c r="VFR34" i="221"/>
  <c r="VFS34" i="221"/>
  <c r="VFT34" i="221"/>
  <c r="VFU34" i="221"/>
  <c r="VFV34" i="221"/>
  <c r="VFW34" i="221"/>
  <c r="VFX34" i="221"/>
  <c r="VFY34" i="221"/>
  <c r="VFZ34" i="221"/>
  <c r="VGA34" i="221"/>
  <c r="VGB34" i="221"/>
  <c r="VGC34" i="221"/>
  <c r="VGD34" i="221"/>
  <c r="VGE34" i="221"/>
  <c r="VGF34" i="221"/>
  <c r="VGG34" i="221"/>
  <c r="VGH34" i="221"/>
  <c r="VGI34" i="221"/>
  <c r="VGJ34" i="221"/>
  <c r="VGK34" i="221"/>
  <c r="VGL34" i="221"/>
  <c r="VGM34" i="221"/>
  <c r="VGN34" i="221"/>
  <c r="VGO34" i="221"/>
  <c r="VGP34" i="221"/>
  <c r="VGQ34" i="221"/>
  <c r="VGR34" i="221"/>
  <c r="VGS34" i="221"/>
  <c r="VGT34" i="221"/>
  <c r="VGU34" i="221"/>
  <c r="VGV34" i="221"/>
  <c r="VGW34" i="221"/>
  <c r="VGX34" i="221"/>
  <c r="VGY34" i="221"/>
  <c r="VGZ34" i="221"/>
  <c r="VHA34" i="221"/>
  <c r="VHB34" i="221"/>
  <c r="VHC34" i="221"/>
  <c r="VHD34" i="221"/>
  <c r="VHE34" i="221"/>
  <c r="VHF34" i="221"/>
  <c r="VHG34" i="221"/>
  <c r="VHH34" i="221"/>
  <c r="VHI34" i="221"/>
  <c r="VHJ34" i="221"/>
  <c r="VHK34" i="221"/>
  <c r="VHL34" i="221"/>
  <c r="VHM34" i="221"/>
  <c r="VHN34" i="221"/>
  <c r="VHO34" i="221"/>
  <c r="VHP34" i="221"/>
  <c r="VHQ34" i="221"/>
  <c r="VHR34" i="221"/>
  <c r="VHS34" i="221"/>
  <c r="VHT34" i="221"/>
  <c r="VHU34" i="221"/>
  <c r="VHV34" i="221"/>
  <c r="VHW34" i="221"/>
  <c r="VHX34" i="221"/>
  <c r="VHY34" i="221"/>
  <c r="VHZ34" i="221"/>
  <c r="VIA34" i="221"/>
  <c r="VIB34" i="221"/>
  <c r="VIC34" i="221"/>
  <c r="VID34" i="221"/>
  <c r="VIE34" i="221"/>
  <c r="VIF34" i="221"/>
  <c r="VIG34" i="221"/>
  <c r="VIH34" i="221"/>
  <c r="VII34" i="221"/>
  <c r="VIJ34" i="221"/>
  <c r="VIK34" i="221"/>
  <c r="VIL34" i="221"/>
  <c r="VIM34" i="221"/>
  <c r="VIN34" i="221"/>
  <c r="VIO34" i="221"/>
  <c r="VIP34" i="221"/>
  <c r="VIQ34" i="221"/>
  <c r="VIR34" i="221"/>
  <c r="VIS34" i="221"/>
  <c r="VIT34" i="221"/>
  <c r="VIU34" i="221"/>
  <c r="VIV34" i="221"/>
  <c r="VIW34" i="221"/>
  <c r="VIX34" i="221"/>
  <c r="VIY34" i="221"/>
  <c r="VIZ34" i="221"/>
  <c r="VJA34" i="221"/>
  <c r="VJB34" i="221"/>
  <c r="VJC34" i="221"/>
  <c r="VJD34" i="221"/>
  <c r="VJE34" i="221"/>
  <c r="VJF34" i="221"/>
  <c r="VJG34" i="221"/>
  <c r="VJH34" i="221"/>
  <c r="VJI34" i="221"/>
  <c r="VJJ34" i="221"/>
  <c r="VJK34" i="221"/>
  <c r="VJL34" i="221"/>
  <c r="VJM34" i="221"/>
  <c r="VJN34" i="221"/>
  <c r="VJO34" i="221"/>
  <c r="VJP34" i="221"/>
  <c r="VJQ34" i="221"/>
  <c r="VJR34" i="221"/>
  <c r="VJS34" i="221"/>
  <c r="VJT34" i="221"/>
  <c r="VJU34" i="221"/>
  <c r="VJV34" i="221"/>
  <c r="VJW34" i="221"/>
  <c r="VJX34" i="221"/>
  <c r="VJY34" i="221"/>
  <c r="VJZ34" i="221"/>
  <c r="VKA34" i="221"/>
  <c r="VKB34" i="221"/>
  <c r="VKC34" i="221"/>
  <c r="VKD34" i="221"/>
  <c r="VKE34" i="221"/>
  <c r="VKF34" i="221"/>
  <c r="VKG34" i="221"/>
  <c r="VKH34" i="221"/>
  <c r="VKI34" i="221"/>
  <c r="VKJ34" i="221"/>
  <c r="VKK34" i="221"/>
  <c r="VKL34" i="221"/>
  <c r="VKM34" i="221"/>
  <c r="VKN34" i="221"/>
  <c r="VKO34" i="221"/>
  <c r="VKP34" i="221"/>
  <c r="VKQ34" i="221"/>
  <c r="VKR34" i="221"/>
  <c r="VKS34" i="221"/>
  <c r="VKT34" i="221"/>
  <c r="VKU34" i="221"/>
  <c r="VKV34" i="221"/>
  <c r="VKW34" i="221"/>
  <c r="VKX34" i="221"/>
  <c r="VKY34" i="221"/>
  <c r="VKZ34" i="221"/>
  <c r="VLA34" i="221"/>
  <c r="VLB34" i="221"/>
  <c r="VLC34" i="221"/>
  <c r="VLD34" i="221"/>
  <c r="VLE34" i="221"/>
  <c r="VLF34" i="221"/>
  <c r="VLG34" i="221"/>
  <c r="VLH34" i="221"/>
  <c r="VLI34" i="221"/>
  <c r="VLJ34" i="221"/>
  <c r="VLK34" i="221"/>
  <c r="VLL34" i="221"/>
  <c r="VLM34" i="221"/>
  <c r="VLN34" i="221"/>
  <c r="VLO34" i="221"/>
  <c r="VLP34" i="221"/>
  <c r="VLQ34" i="221"/>
  <c r="VLR34" i="221"/>
  <c r="VLS34" i="221"/>
  <c r="VLT34" i="221"/>
  <c r="VLU34" i="221"/>
  <c r="VLV34" i="221"/>
  <c r="VLW34" i="221"/>
  <c r="VLX34" i="221"/>
  <c r="VLY34" i="221"/>
  <c r="VLZ34" i="221"/>
  <c r="VMA34" i="221"/>
  <c r="VMB34" i="221"/>
  <c r="VMC34" i="221"/>
  <c r="VMD34" i="221"/>
  <c r="VME34" i="221"/>
  <c r="VMF34" i="221"/>
  <c r="VMG34" i="221"/>
  <c r="VMH34" i="221"/>
  <c r="VMI34" i="221"/>
  <c r="VMJ34" i="221"/>
  <c r="VMK34" i="221"/>
  <c r="VML34" i="221"/>
  <c r="VMM34" i="221"/>
  <c r="VMN34" i="221"/>
  <c r="VMO34" i="221"/>
  <c r="VMP34" i="221"/>
  <c r="VMQ34" i="221"/>
  <c r="VMR34" i="221"/>
  <c r="VMS34" i="221"/>
  <c r="VMT34" i="221"/>
  <c r="VMU34" i="221"/>
  <c r="VMV34" i="221"/>
  <c r="VMW34" i="221"/>
  <c r="VMX34" i="221"/>
  <c r="VMY34" i="221"/>
  <c r="VMZ34" i="221"/>
  <c r="VNA34" i="221"/>
  <c r="VNB34" i="221"/>
  <c r="VNC34" i="221"/>
  <c r="VND34" i="221"/>
  <c r="VNE34" i="221"/>
  <c r="VNF34" i="221"/>
  <c r="VNG34" i="221"/>
  <c r="VNH34" i="221"/>
  <c r="VNI34" i="221"/>
  <c r="VNJ34" i="221"/>
  <c r="VNK34" i="221"/>
  <c r="VNL34" i="221"/>
  <c r="VNM34" i="221"/>
  <c r="VNN34" i="221"/>
  <c r="VNO34" i="221"/>
  <c r="VNP34" i="221"/>
  <c r="VNQ34" i="221"/>
  <c r="VNR34" i="221"/>
  <c r="VNS34" i="221"/>
  <c r="VNT34" i="221"/>
  <c r="VNU34" i="221"/>
  <c r="VNV34" i="221"/>
  <c r="VNW34" i="221"/>
  <c r="VNX34" i="221"/>
  <c r="VNY34" i="221"/>
  <c r="VNZ34" i="221"/>
  <c r="VOA34" i="221"/>
  <c r="VOB34" i="221"/>
  <c r="VOC34" i="221"/>
  <c r="VOD34" i="221"/>
  <c r="VOE34" i="221"/>
  <c r="VOF34" i="221"/>
  <c r="VOG34" i="221"/>
  <c r="VOH34" i="221"/>
  <c r="VOI34" i="221"/>
  <c r="VOJ34" i="221"/>
  <c r="VOK34" i="221"/>
  <c r="VOL34" i="221"/>
  <c r="VOM34" i="221"/>
  <c r="VON34" i="221"/>
  <c r="VOO34" i="221"/>
  <c r="VOP34" i="221"/>
  <c r="VOQ34" i="221"/>
  <c r="VOR34" i="221"/>
  <c r="VOS34" i="221"/>
  <c r="VOT34" i="221"/>
  <c r="VOU34" i="221"/>
  <c r="VOV34" i="221"/>
  <c r="VOW34" i="221"/>
  <c r="VOX34" i="221"/>
  <c r="VOY34" i="221"/>
  <c r="VOZ34" i="221"/>
  <c r="VPA34" i="221"/>
  <c r="VPB34" i="221"/>
  <c r="VPC34" i="221"/>
  <c r="VPD34" i="221"/>
  <c r="VPE34" i="221"/>
  <c r="VPF34" i="221"/>
  <c r="VPG34" i="221"/>
  <c r="VPH34" i="221"/>
  <c r="VPI34" i="221"/>
  <c r="VPJ34" i="221"/>
  <c r="VPK34" i="221"/>
  <c r="VPL34" i="221"/>
  <c r="VPM34" i="221"/>
  <c r="VPN34" i="221"/>
  <c r="VPO34" i="221"/>
  <c r="VPP34" i="221"/>
  <c r="VPQ34" i="221"/>
  <c r="VPR34" i="221"/>
  <c r="VPS34" i="221"/>
  <c r="VPT34" i="221"/>
  <c r="VPU34" i="221"/>
  <c r="VPV34" i="221"/>
  <c r="VPW34" i="221"/>
  <c r="VPX34" i="221"/>
  <c r="VPY34" i="221"/>
  <c r="VPZ34" i="221"/>
  <c r="VQA34" i="221"/>
  <c r="VQB34" i="221"/>
  <c r="VQC34" i="221"/>
  <c r="VQD34" i="221"/>
  <c r="VQE34" i="221"/>
  <c r="VQF34" i="221"/>
  <c r="VQG34" i="221"/>
  <c r="VQH34" i="221"/>
  <c r="VQI34" i="221"/>
  <c r="VQJ34" i="221"/>
  <c r="VQK34" i="221"/>
  <c r="VQL34" i="221"/>
  <c r="VQM34" i="221"/>
  <c r="VQN34" i="221"/>
  <c r="VQO34" i="221"/>
  <c r="VQP34" i="221"/>
  <c r="VQQ34" i="221"/>
  <c r="VQR34" i="221"/>
  <c r="VQS34" i="221"/>
  <c r="VQT34" i="221"/>
  <c r="VQU34" i="221"/>
  <c r="VQV34" i="221"/>
  <c r="VQW34" i="221"/>
  <c r="VQX34" i="221"/>
  <c r="VQY34" i="221"/>
  <c r="VQZ34" i="221"/>
  <c r="VRA34" i="221"/>
  <c r="VRB34" i="221"/>
  <c r="VRC34" i="221"/>
  <c r="VRD34" i="221"/>
  <c r="VRE34" i="221"/>
  <c r="VRF34" i="221"/>
  <c r="VRG34" i="221"/>
  <c r="VRH34" i="221"/>
  <c r="VRI34" i="221"/>
  <c r="VRJ34" i="221"/>
  <c r="VRK34" i="221"/>
  <c r="VRL34" i="221"/>
  <c r="VRM34" i="221"/>
  <c r="VRN34" i="221"/>
  <c r="VRO34" i="221"/>
  <c r="VRP34" i="221"/>
  <c r="VRQ34" i="221"/>
  <c r="VRR34" i="221"/>
  <c r="VRS34" i="221"/>
  <c r="VRT34" i="221"/>
  <c r="VRU34" i="221"/>
  <c r="VRV34" i="221"/>
  <c r="VRW34" i="221"/>
  <c r="VRX34" i="221"/>
  <c r="VRY34" i="221"/>
  <c r="VRZ34" i="221"/>
  <c r="VSA34" i="221"/>
  <c r="VSB34" i="221"/>
  <c r="VSC34" i="221"/>
  <c r="VSD34" i="221"/>
  <c r="VSE34" i="221"/>
  <c r="VSF34" i="221"/>
  <c r="VSG34" i="221"/>
  <c r="VSH34" i="221"/>
  <c r="VSI34" i="221"/>
  <c r="VSJ34" i="221"/>
  <c r="VSK34" i="221"/>
  <c r="VSL34" i="221"/>
  <c r="VSM34" i="221"/>
  <c r="VSN34" i="221"/>
  <c r="VSO34" i="221"/>
  <c r="VSP34" i="221"/>
  <c r="VSQ34" i="221"/>
  <c r="VSR34" i="221"/>
  <c r="VSS34" i="221"/>
  <c r="VST34" i="221"/>
  <c r="VSU34" i="221"/>
  <c r="VSV34" i="221"/>
  <c r="VSW34" i="221"/>
  <c r="VSX34" i="221"/>
  <c r="VSY34" i="221"/>
  <c r="VSZ34" i="221"/>
  <c r="VTA34" i="221"/>
  <c r="VTB34" i="221"/>
  <c r="VTC34" i="221"/>
  <c r="VTD34" i="221"/>
  <c r="VTE34" i="221"/>
  <c r="VTF34" i="221"/>
  <c r="VTG34" i="221"/>
  <c r="VTH34" i="221"/>
  <c r="VTI34" i="221"/>
  <c r="VTJ34" i="221"/>
  <c r="VTK34" i="221"/>
  <c r="VTL34" i="221"/>
  <c r="VTM34" i="221"/>
  <c r="VTN34" i="221"/>
  <c r="VTO34" i="221"/>
  <c r="VTP34" i="221"/>
  <c r="VTQ34" i="221"/>
  <c r="VTR34" i="221"/>
  <c r="VTS34" i="221"/>
  <c r="VTT34" i="221"/>
  <c r="VTU34" i="221"/>
  <c r="VTV34" i="221"/>
  <c r="VTW34" i="221"/>
  <c r="VTX34" i="221"/>
  <c r="VTY34" i="221"/>
  <c r="VTZ34" i="221"/>
  <c r="VUA34" i="221"/>
  <c r="VUB34" i="221"/>
  <c r="VUC34" i="221"/>
  <c r="VUD34" i="221"/>
  <c r="VUE34" i="221"/>
  <c r="VUF34" i="221"/>
  <c r="VUG34" i="221"/>
  <c r="VUH34" i="221"/>
  <c r="VUI34" i="221"/>
  <c r="VUJ34" i="221"/>
  <c r="VUK34" i="221"/>
  <c r="VUL34" i="221"/>
  <c r="VUM34" i="221"/>
  <c r="VUN34" i="221"/>
  <c r="VUO34" i="221"/>
  <c r="VUP34" i="221"/>
  <c r="VUQ34" i="221"/>
  <c r="VUR34" i="221"/>
  <c r="VUS34" i="221"/>
  <c r="VUT34" i="221"/>
  <c r="VUU34" i="221"/>
  <c r="VUV34" i="221"/>
  <c r="VUW34" i="221"/>
  <c r="VUX34" i="221"/>
  <c r="VUY34" i="221"/>
  <c r="VUZ34" i="221"/>
  <c r="VVA34" i="221"/>
  <c r="VVB34" i="221"/>
  <c r="VVC34" i="221"/>
  <c r="VVD34" i="221"/>
  <c r="VVE34" i="221"/>
  <c r="VVF34" i="221"/>
  <c r="VVG34" i="221"/>
  <c r="VVH34" i="221"/>
  <c r="VVI34" i="221"/>
  <c r="VVJ34" i="221"/>
  <c r="VVK34" i="221"/>
  <c r="VVL34" i="221"/>
  <c r="VVM34" i="221"/>
  <c r="VVN34" i="221"/>
  <c r="VVO34" i="221"/>
  <c r="VVP34" i="221"/>
  <c r="VVQ34" i="221"/>
  <c r="VVR34" i="221"/>
  <c r="VVS34" i="221"/>
  <c r="VVT34" i="221"/>
  <c r="VVU34" i="221"/>
  <c r="VVV34" i="221"/>
  <c r="VVW34" i="221"/>
  <c r="VVX34" i="221"/>
  <c r="VVY34" i="221"/>
  <c r="VVZ34" i="221"/>
  <c r="VWA34" i="221"/>
  <c r="VWB34" i="221"/>
  <c r="VWC34" i="221"/>
  <c r="VWD34" i="221"/>
  <c r="VWE34" i="221"/>
  <c r="VWF34" i="221"/>
  <c r="VWG34" i="221"/>
  <c r="VWH34" i="221"/>
  <c r="VWI34" i="221"/>
  <c r="VWJ34" i="221"/>
  <c r="VWK34" i="221"/>
  <c r="VWL34" i="221"/>
  <c r="VWM34" i="221"/>
  <c r="VWN34" i="221"/>
  <c r="VWO34" i="221"/>
  <c r="VWP34" i="221"/>
  <c r="VWQ34" i="221"/>
  <c r="VWR34" i="221"/>
  <c r="VWS34" i="221"/>
  <c r="VWT34" i="221"/>
  <c r="VWU34" i="221"/>
  <c r="VWV34" i="221"/>
  <c r="VWW34" i="221"/>
  <c r="VWX34" i="221"/>
  <c r="VWY34" i="221"/>
  <c r="VWZ34" i="221"/>
  <c r="VXA34" i="221"/>
  <c r="VXB34" i="221"/>
  <c r="VXC34" i="221"/>
  <c r="VXD34" i="221"/>
  <c r="VXE34" i="221"/>
  <c r="VXF34" i="221"/>
  <c r="VXG34" i="221"/>
  <c r="VXH34" i="221"/>
  <c r="VXI34" i="221"/>
  <c r="VXJ34" i="221"/>
  <c r="VXK34" i="221"/>
  <c r="VXL34" i="221"/>
  <c r="VXM34" i="221"/>
  <c r="VXN34" i="221"/>
  <c r="VXO34" i="221"/>
  <c r="VXP34" i="221"/>
  <c r="VXQ34" i="221"/>
  <c r="VXR34" i="221"/>
  <c r="VXS34" i="221"/>
  <c r="VXT34" i="221"/>
  <c r="VXU34" i="221"/>
  <c r="VXV34" i="221"/>
  <c r="VXW34" i="221"/>
  <c r="VXX34" i="221"/>
  <c r="VXY34" i="221"/>
  <c r="VXZ34" i="221"/>
  <c r="VYA34" i="221"/>
  <c r="VYB34" i="221"/>
  <c r="VYC34" i="221"/>
  <c r="VYD34" i="221"/>
  <c r="VYE34" i="221"/>
  <c r="VYF34" i="221"/>
  <c r="VYG34" i="221"/>
  <c r="VYH34" i="221"/>
  <c r="VYI34" i="221"/>
  <c r="VYJ34" i="221"/>
  <c r="VYK34" i="221"/>
  <c r="VYL34" i="221"/>
  <c r="VYM34" i="221"/>
  <c r="VYN34" i="221"/>
  <c r="VYO34" i="221"/>
  <c r="VYP34" i="221"/>
  <c r="VYQ34" i="221"/>
  <c r="VYR34" i="221"/>
  <c r="VYS34" i="221"/>
  <c r="VYT34" i="221"/>
  <c r="VYU34" i="221"/>
  <c r="VYV34" i="221"/>
  <c r="VYW34" i="221"/>
  <c r="VYX34" i="221"/>
  <c r="VYY34" i="221"/>
  <c r="VYZ34" i="221"/>
  <c r="VZA34" i="221"/>
  <c r="VZB34" i="221"/>
  <c r="VZC34" i="221"/>
  <c r="VZD34" i="221"/>
  <c r="VZE34" i="221"/>
  <c r="VZF34" i="221"/>
  <c r="VZG34" i="221"/>
  <c r="VZH34" i="221"/>
  <c r="VZI34" i="221"/>
  <c r="VZJ34" i="221"/>
  <c r="VZK34" i="221"/>
  <c r="VZL34" i="221"/>
  <c r="VZM34" i="221"/>
  <c r="VZN34" i="221"/>
  <c r="VZO34" i="221"/>
  <c r="VZP34" i="221"/>
  <c r="VZQ34" i="221"/>
  <c r="VZR34" i="221"/>
  <c r="VZS34" i="221"/>
  <c r="VZT34" i="221"/>
  <c r="VZU34" i="221"/>
  <c r="VZV34" i="221"/>
  <c r="VZW34" i="221"/>
  <c r="VZX34" i="221"/>
  <c r="VZY34" i="221"/>
  <c r="VZZ34" i="221"/>
  <c r="WAA34" i="221"/>
  <c r="WAB34" i="221"/>
  <c r="WAC34" i="221"/>
  <c r="WAD34" i="221"/>
  <c r="WAE34" i="221"/>
  <c r="WAF34" i="221"/>
  <c r="WAG34" i="221"/>
  <c r="WAH34" i="221"/>
  <c r="WAI34" i="221"/>
  <c r="WAJ34" i="221"/>
  <c r="WAK34" i="221"/>
  <c r="WAL34" i="221"/>
  <c r="WAM34" i="221"/>
  <c r="WAN34" i="221"/>
  <c r="WAO34" i="221"/>
  <c r="WAP34" i="221"/>
  <c r="WAQ34" i="221"/>
  <c r="WAR34" i="221"/>
  <c r="WAS34" i="221"/>
  <c r="WAT34" i="221"/>
  <c r="WAU34" i="221"/>
  <c r="WAV34" i="221"/>
  <c r="WAW34" i="221"/>
  <c r="WAX34" i="221"/>
  <c r="WAY34" i="221"/>
  <c r="WAZ34" i="221"/>
  <c r="WBA34" i="221"/>
  <c r="WBB34" i="221"/>
  <c r="WBC34" i="221"/>
  <c r="WBD34" i="221"/>
  <c r="WBE34" i="221"/>
  <c r="WBF34" i="221"/>
  <c r="WBG34" i="221"/>
  <c r="WBH34" i="221"/>
  <c r="WBI34" i="221"/>
  <c r="WBJ34" i="221"/>
  <c r="WBK34" i="221"/>
  <c r="WBL34" i="221"/>
  <c r="WBM34" i="221"/>
  <c r="WBN34" i="221"/>
  <c r="WBO34" i="221"/>
  <c r="WBP34" i="221"/>
  <c r="WBQ34" i="221"/>
  <c r="WBR34" i="221"/>
  <c r="WBS34" i="221"/>
  <c r="WBT34" i="221"/>
  <c r="WBU34" i="221"/>
  <c r="WBV34" i="221"/>
  <c r="WBW34" i="221"/>
  <c r="WBX34" i="221"/>
  <c r="WBY34" i="221"/>
  <c r="WBZ34" i="221"/>
  <c r="WCA34" i="221"/>
  <c r="WCB34" i="221"/>
  <c r="WCC34" i="221"/>
  <c r="WCD34" i="221"/>
  <c r="WCE34" i="221"/>
  <c r="WCF34" i="221"/>
  <c r="WCG34" i="221"/>
  <c r="WCH34" i="221"/>
  <c r="WCI34" i="221"/>
  <c r="WCJ34" i="221"/>
  <c r="WCK34" i="221"/>
  <c r="WCL34" i="221"/>
  <c r="WCM34" i="221"/>
  <c r="WCN34" i="221"/>
  <c r="WCO34" i="221"/>
  <c r="WCP34" i="221"/>
  <c r="WCQ34" i="221"/>
  <c r="WCR34" i="221"/>
  <c r="WCS34" i="221"/>
  <c r="WCT34" i="221"/>
  <c r="WCU34" i="221"/>
  <c r="WCV34" i="221"/>
  <c r="WCW34" i="221"/>
  <c r="WCX34" i="221"/>
  <c r="WCY34" i="221"/>
  <c r="WCZ34" i="221"/>
  <c r="WDA34" i="221"/>
  <c r="WDB34" i="221"/>
  <c r="WDC34" i="221"/>
  <c r="WDD34" i="221"/>
  <c r="WDE34" i="221"/>
  <c r="WDF34" i="221"/>
  <c r="WDG34" i="221"/>
  <c r="WDH34" i="221"/>
  <c r="WDI34" i="221"/>
  <c r="WDJ34" i="221"/>
  <c r="WDK34" i="221"/>
  <c r="WDL34" i="221"/>
  <c r="WDM34" i="221"/>
  <c r="WDN34" i="221"/>
  <c r="WDO34" i="221"/>
  <c r="WDP34" i="221"/>
  <c r="WDQ34" i="221"/>
  <c r="WDR34" i="221"/>
  <c r="WDS34" i="221"/>
  <c r="WDT34" i="221"/>
  <c r="WDU34" i="221"/>
  <c r="WDV34" i="221"/>
  <c r="WDW34" i="221"/>
  <c r="WDX34" i="221"/>
  <c r="WDY34" i="221"/>
  <c r="WDZ34" i="221"/>
  <c r="WEA34" i="221"/>
  <c r="WEB34" i="221"/>
  <c r="WEC34" i="221"/>
  <c r="WED34" i="221"/>
  <c r="WEE34" i="221"/>
  <c r="WEF34" i="221"/>
  <c r="WEG34" i="221"/>
  <c r="WEH34" i="221"/>
  <c r="WEI34" i="221"/>
  <c r="WEJ34" i="221"/>
  <c r="WEK34" i="221"/>
  <c r="WEL34" i="221"/>
  <c r="WEM34" i="221"/>
  <c r="WEN34" i="221"/>
  <c r="WEO34" i="221"/>
  <c r="WEP34" i="221"/>
  <c r="WEQ34" i="221"/>
  <c r="WER34" i="221"/>
  <c r="WES34" i="221"/>
  <c r="WET34" i="221"/>
  <c r="WEU34" i="221"/>
  <c r="WEV34" i="221"/>
  <c r="WEW34" i="221"/>
  <c r="WEX34" i="221"/>
  <c r="WEY34" i="221"/>
  <c r="WEZ34" i="221"/>
  <c r="WFA34" i="221"/>
  <c r="WFB34" i="221"/>
  <c r="WFC34" i="221"/>
  <c r="WFD34" i="221"/>
  <c r="WFE34" i="221"/>
  <c r="WFF34" i="221"/>
  <c r="WFG34" i="221"/>
  <c r="WFH34" i="221"/>
  <c r="WFI34" i="221"/>
  <c r="WFJ34" i="221"/>
  <c r="WFK34" i="221"/>
  <c r="WFL34" i="221"/>
  <c r="WFM34" i="221"/>
  <c r="WFN34" i="221"/>
  <c r="WFO34" i="221"/>
  <c r="WFP34" i="221"/>
  <c r="WFQ34" i="221"/>
  <c r="WFR34" i="221"/>
  <c r="WFS34" i="221"/>
  <c r="WFT34" i="221"/>
  <c r="WFU34" i="221"/>
  <c r="WFV34" i="221"/>
  <c r="WFW34" i="221"/>
  <c r="WFX34" i="221"/>
  <c r="WFY34" i="221"/>
  <c r="WFZ34" i="221"/>
  <c r="WGA34" i="221"/>
  <c r="WGB34" i="221"/>
  <c r="WGC34" i="221"/>
  <c r="WGD34" i="221"/>
  <c r="WGE34" i="221"/>
  <c r="WGF34" i="221"/>
  <c r="WGG34" i="221"/>
  <c r="WGH34" i="221"/>
  <c r="WGI34" i="221"/>
  <c r="WGJ34" i="221"/>
  <c r="WGK34" i="221"/>
  <c r="WGL34" i="221"/>
  <c r="WGM34" i="221"/>
  <c r="WGN34" i="221"/>
  <c r="WGO34" i="221"/>
  <c r="WGP34" i="221"/>
  <c r="WGQ34" i="221"/>
  <c r="WGR34" i="221"/>
  <c r="WGS34" i="221"/>
  <c r="WGT34" i="221"/>
  <c r="WGU34" i="221"/>
  <c r="WGV34" i="221"/>
  <c r="WGW34" i="221"/>
  <c r="WGX34" i="221"/>
  <c r="WGY34" i="221"/>
  <c r="WGZ34" i="221"/>
  <c r="WHA34" i="221"/>
  <c r="WHB34" i="221"/>
  <c r="WHC34" i="221"/>
  <c r="WHD34" i="221"/>
  <c r="WHE34" i="221"/>
  <c r="WHF34" i="221"/>
  <c r="WHG34" i="221"/>
  <c r="WHH34" i="221"/>
  <c r="WHI34" i="221"/>
  <c r="WHJ34" i="221"/>
  <c r="WHK34" i="221"/>
  <c r="WHL34" i="221"/>
  <c r="WHM34" i="221"/>
  <c r="WHN34" i="221"/>
  <c r="WHO34" i="221"/>
  <c r="WHP34" i="221"/>
  <c r="WHQ34" i="221"/>
  <c r="WHR34" i="221"/>
  <c r="WHS34" i="221"/>
  <c r="WHT34" i="221"/>
  <c r="WHU34" i="221"/>
  <c r="WHV34" i="221"/>
  <c r="WHW34" i="221"/>
  <c r="WHX34" i="221"/>
  <c r="WHY34" i="221"/>
  <c r="WHZ34" i="221"/>
  <c r="WIA34" i="221"/>
  <c r="WIB34" i="221"/>
  <c r="WIC34" i="221"/>
  <c r="WID34" i="221"/>
  <c r="WIE34" i="221"/>
  <c r="WIF34" i="221"/>
  <c r="WIG34" i="221"/>
  <c r="WIH34" i="221"/>
  <c r="WII34" i="221"/>
  <c r="WIJ34" i="221"/>
  <c r="WIK34" i="221"/>
  <c r="WIL34" i="221"/>
  <c r="WIM34" i="221"/>
  <c r="WIN34" i="221"/>
  <c r="WIO34" i="221"/>
  <c r="WIP34" i="221"/>
  <c r="WIQ34" i="221"/>
  <c r="WIR34" i="221"/>
  <c r="WIS34" i="221"/>
  <c r="WIT34" i="221"/>
  <c r="WIU34" i="221"/>
  <c r="WIV34" i="221"/>
  <c r="WIW34" i="221"/>
  <c r="WIX34" i="221"/>
  <c r="WIY34" i="221"/>
  <c r="WIZ34" i="221"/>
  <c r="WJA34" i="221"/>
  <c r="WJB34" i="221"/>
  <c r="WJC34" i="221"/>
  <c r="WJD34" i="221"/>
  <c r="WJE34" i="221"/>
  <c r="WJF34" i="221"/>
  <c r="WJG34" i="221"/>
  <c r="WJH34" i="221"/>
  <c r="WJI34" i="221"/>
  <c r="WJJ34" i="221"/>
  <c r="WJK34" i="221"/>
  <c r="WJL34" i="221"/>
  <c r="WJM34" i="221"/>
  <c r="WJN34" i="221"/>
  <c r="WJO34" i="221"/>
  <c r="WJP34" i="221"/>
  <c r="WJQ34" i="221"/>
  <c r="WJR34" i="221"/>
  <c r="WJS34" i="221"/>
  <c r="WJT34" i="221"/>
  <c r="WJU34" i="221"/>
  <c r="WJV34" i="221"/>
  <c r="WJW34" i="221"/>
  <c r="WJX34" i="221"/>
  <c r="WJY34" i="221"/>
  <c r="WJZ34" i="221"/>
  <c r="WKA34" i="221"/>
  <c r="WKB34" i="221"/>
  <c r="WKC34" i="221"/>
  <c r="WKD34" i="221"/>
  <c r="WKE34" i="221"/>
  <c r="WKF34" i="221"/>
  <c r="WKG34" i="221"/>
  <c r="WKH34" i="221"/>
  <c r="WKI34" i="221"/>
  <c r="WKJ34" i="221"/>
  <c r="WKK34" i="221"/>
  <c r="WKL34" i="221"/>
  <c r="WKM34" i="221"/>
  <c r="WKN34" i="221"/>
  <c r="WKO34" i="221"/>
  <c r="WKP34" i="221"/>
  <c r="WKQ34" i="221"/>
  <c r="WKR34" i="221"/>
  <c r="WKS34" i="221"/>
  <c r="WKT34" i="221"/>
  <c r="WKU34" i="221"/>
  <c r="WKV34" i="221"/>
  <c r="WKW34" i="221"/>
  <c r="WKX34" i="221"/>
  <c r="WKY34" i="221"/>
  <c r="WKZ34" i="221"/>
  <c r="WLA34" i="221"/>
  <c r="WLB34" i="221"/>
  <c r="WLC34" i="221"/>
  <c r="WLD34" i="221"/>
  <c r="WLE34" i="221"/>
  <c r="WLF34" i="221"/>
  <c r="WLG34" i="221"/>
  <c r="WLH34" i="221"/>
  <c r="WLI34" i="221"/>
  <c r="WLJ34" i="221"/>
  <c r="WLK34" i="221"/>
  <c r="WLL34" i="221"/>
  <c r="WLM34" i="221"/>
  <c r="WLN34" i="221"/>
  <c r="WLO34" i="221"/>
  <c r="WLP34" i="221"/>
  <c r="WLQ34" i="221"/>
  <c r="WLR34" i="221"/>
  <c r="WLS34" i="221"/>
  <c r="WLT34" i="221"/>
  <c r="WLU34" i="221"/>
  <c r="WLV34" i="221"/>
  <c r="WLW34" i="221"/>
  <c r="WLX34" i="221"/>
  <c r="WLY34" i="221"/>
  <c r="WLZ34" i="221"/>
  <c r="WMA34" i="221"/>
  <c r="WMB34" i="221"/>
  <c r="WMC34" i="221"/>
  <c r="WMD34" i="221"/>
  <c r="WME34" i="221"/>
  <c r="WMF34" i="221"/>
  <c r="WMG34" i="221"/>
  <c r="WMH34" i="221"/>
  <c r="WMI34" i="221"/>
  <c r="WMJ34" i="221"/>
  <c r="WMK34" i="221"/>
  <c r="WML34" i="221"/>
  <c r="WMM34" i="221"/>
  <c r="WMN34" i="221"/>
  <c r="WMO34" i="221"/>
  <c r="WMP34" i="221"/>
  <c r="WMQ34" i="221"/>
  <c r="WMR34" i="221"/>
  <c r="WMS34" i="221"/>
  <c r="WMT34" i="221"/>
  <c r="WMU34" i="221"/>
  <c r="WMV34" i="221"/>
  <c r="WMW34" i="221"/>
  <c r="WMX34" i="221"/>
  <c r="WMY34" i="221"/>
  <c r="WMZ34" i="221"/>
  <c r="WNA34" i="221"/>
  <c r="WNB34" i="221"/>
  <c r="WNC34" i="221"/>
  <c r="WND34" i="221"/>
  <c r="WNE34" i="221"/>
  <c r="WNF34" i="221"/>
  <c r="WNG34" i="221"/>
  <c r="WNH34" i="221"/>
  <c r="WNI34" i="221"/>
  <c r="WNJ34" i="221"/>
  <c r="WNK34" i="221"/>
  <c r="WNL34" i="221"/>
  <c r="WNM34" i="221"/>
  <c r="WNN34" i="221"/>
  <c r="WNO34" i="221"/>
  <c r="WNP34" i="221"/>
  <c r="WNQ34" i="221"/>
  <c r="WNR34" i="221"/>
  <c r="WNS34" i="221"/>
  <c r="WNT34" i="221"/>
  <c r="WNU34" i="221"/>
  <c r="WNV34" i="221"/>
  <c r="WNW34" i="221"/>
  <c r="WNX34" i="221"/>
  <c r="WNY34" i="221"/>
  <c r="WNZ34" i="221"/>
  <c r="WOA34" i="221"/>
  <c r="WOB34" i="221"/>
  <c r="WOC34" i="221"/>
  <c r="WOD34" i="221"/>
  <c r="WOE34" i="221"/>
  <c r="WOF34" i="221"/>
  <c r="WOG34" i="221"/>
  <c r="WOH34" i="221"/>
  <c r="WOI34" i="221"/>
  <c r="WOJ34" i="221"/>
  <c r="WOK34" i="221"/>
  <c r="WOL34" i="221"/>
  <c r="WOM34" i="221"/>
  <c r="WON34" i="221"/>
  <c r="WOO34" i="221"/>
  <c r="WOP34" i="221"/>
  <c r="WOQ34" i="221"/>
  <c r="WOR34" i="221"/>
  <c r="WOS34" i="221"/>
  <c r="WOT34" i="221"/>
  <c r="WOU34" i="221"/>
  <c r="WOV34" i="221"/>
  <c r="WOW34" i="221"/>
  <c r="WOX34" i="221"/>
  <c r="WOY34" i="221"/>
  <c r="WOZ34" i="221"/>
  <c r="WPA34" i="221"/>
  <c r="WPB34" i="221"/>
  <c r="WPC34" i="221"/>
  <c r="WPD34" i="221"/>
  <c r="WPE34" i="221"/>
  <c r="WPF34" i="221"/>
  <c r="WPG34" i="221"/>
  <c r="WPH34" i="221"/>
  <c r="WPI34" i="221"/>
  <c r="WPJ34" i="221"/>
  <c r="WPK34" i="221"/>
  <c r="WPL34" i="221"/>
  <c r="WPM34" i="221"/>
  <c r="WPN34" i="221"/>
  <c r="WPO34" i="221"/>
  <c r="WPP34" i="221"/>
  <c r="WPQ34" i="221"/>
  <c r="WPR34" i="221"/>
  <c r="WPS34" i="221"/>
  <c r="WPT34" i="221"/>
  <c r="WPU34" i="221"/>
  <c r="WPV34" i="221"/>
  <c r="WPW34" i="221"/>
  <c r="WPX34" i="221"/>
  <c r="WPY34" i="221"/>
  <c r="WPZ34" i="221"/>
  <c r="WQA34" i="221"/>
  <c r="WQB34" i="221"/>
  <c r="WQC34" i="221"/>
  <c r="WQD34" i="221"/>
  <c r="WQE34" i="221"/>
  <c r="WQF34" i="221"/>
  <c r="WQG34" i="221"/>
  <c r="WQH34" i="221"/>
  <c r="WQI34" i="221"/>
  <c r="WQJ34" i="221"/>
  <c r="WQK34" i="221"/>
  <c r="WQL34" i="221"/>
  <c r="WQM34" i="221"/>
  <c r="WQN34" i="221"/>
  <c r="WQO34" i="221"/>
  <c r="WQP34" i="221"/>
  <c r="WQQ34" i="221"/>
  <c r="WQR34" i="221"/>
  <c r="WQS34" i="221"/>
  <c r="WQT34" i="221"/>
  <c r="WQU34" i="221"/>
  <c r="WQV34" i="221"/>
  <c r="WQW34" i="221"/>
  <c r="WQX34" i="221"/>
  <c r="WQY34" i="221"/>
  <c r="WQZ34" i="221"/>
  <c r="WRA34" i="221"/>
  <c r="WRB34" i="221"/>
  <c r="WRC34" i="221"/>
  <c r="WRD34" i="221"/>
  <c r="WRE34" i="221"/>
  <c r="WRF34" i="221"/>
  <c r="WRG34" i="221"/>
  <c r="WRH34" i="221"/>
  <c r="WRI34" i="221"/>
  <c r="WRJ34" i="221"/>
  <c r="WRK34" i="221"/>
  <c r="WRL34" i="221"/>
  <c r="WRM34" i="221"/>
  <c r="WRN34" i="221"/>
  <c r="WRO34" i="221"/>
  <c r="WRP34" i="221"/>
  <c r="WRQ34" i="221"/>
  <c r="WRR34" i="221"/>
  <c r="WRS34" i="221"/>
  <c r="WRT34" i="221"/>
  <c r="WRU34" i="221"/>
  <c r="WRV34" i="221"/>
  <c r="WRW34" i="221"/>
  <c r="WRX34" i="221"/>
  <c r="WRY34" i="221"/>
  <c r="WRZ34" i="221"/>
  <c r="WSA34" i="221"/>
  <c r="WSB34" i="221"/>
  <c r="WSC34" i="221"/>
  <c r="WSD34" i="221"/>
  <c r="WSE34" i="221"/>
  <c r="WSF34" i="221"/>
  <c r="WSG34" i="221"/>
  <c r="WSH34" i="221"/>
  <c r="WSI34" i="221"/>
  <c r="WSJ34" i="221"/>
  <c r="WSK34" i="221"/>
  <c r="WSL34" i="221"/>
  <c r="WSM34" i="221"/>
  <c r="WSN34" i="221"/>
  <c r="WSO34" i="221"/>
  <c r="WSP34" i="221"/>
  <c r="WSQ34" i="221"/>
  <c r="WSR34" i="221"/>
  <c r="WSS34" i="221"/>
  <c r="WST34" i="221"/>
  <c r="WSU34" i="221"/>
  <c r="WSV34" i="221"/>
  <c r="WSW34" i="221"/>
  <c r="WSX34" i="221"/>
  <c r="WSY34" i="221"/>
  <c r="WSZ34" i="221"/>
  <c r="WTA34" i="221"/>
  <c r="WTB34" i="221"/>
  <c r="WTC34" i="221"/>
  <c r="WTD34" i="221"/>
  <c r="WTE34" i="221"/>
  <c r="WTF34" i="221"/>
  <c r="WTG34" i="221"/>
  <c r="WTH34" i="221"/>
  <c r="WTI34" i="221"/>
  <c r="WTJ34" i="221"/>
  <c r="WTK34" i="221"/>
  <c r="WTL34" i="221"/>
  <c r="WTM34" i="221"/>
  <c r="WTN34" i="221"/>
  <c r="WTO34" i="221"/>
  <c r="WTP34" i="221"/>
  <c r="WTQ34" i="221"/>
  <c r="WTR34" i="221"/>
  <c r="WTS34" i="221"/>
  <c r="WTT34" i="221"/>
  <c r="WTU34" i="221"/>
  <c r="WTV34" i="221"/>
  <c r="WTW34" i="221"/>
  <c r="WTX34" i="221"/>
  <c r="WTY34" i="221"/>
  <c r="WTZ34" i="221"/>
  <c r="WUA34" i="221"/>
  <c r="WUB34" i="221"/>
  <c r="WUC34" i="221"/>
  <c r="WUD34" i="221"/>
  <c r="WUE34" i="221"/>
  <c r="WUF34" i="221"/>
  <c r="WUG34" i="221"/>
  <c r="WUH34" i="221"/>
  <c r="WUI34" i="221"/>
  <c r="WUJ34" i="221"/>
  <c r="WUK34" i="221"/>
  <c r="WUL34" i="221"/>
  <c r="WUM34" i="221"/>
  <c r="WUN34" i="221"/>
  <c r="WUO34" i="221"/>
  <c r="WUP34" i="221"/>
  <c r="WUQ34" i="221"/>
  <c r="WUR34" i="221"/>
  <c r="WUS34" i="221"/>
  <c r="WUT34" i="221"/>
  <c r="WUU34" i="221"/>
  <c r="WUV34" i="221"/>
  <c r="WUW34" i="221"/>
  <c r="WUX34" i="221"/>
  <c r="WUY34" i="221"/>
  <c r="WUZ34" i="221"/>
  <c r="WVA34" i="221"/>
  <c r="WVB34" i="221"/>
  <c r="WVC34" i="221"/>
  <c r="WVD34" i="221"/>
  <c r="WVE34" i="221"/>
  <c r="WVF34" i="221"/>
  <c r="WVG34" i="221"/>
  <c r="WVH34" i="221"/>
  <c r="WVI34" i="221"/>
  <c r="WVJ34" i="221"/>
  <c r="WVK34" i="221"/>
  <c r="WVL34" i="221"/>
  <c r="WVM34" i="221"/>
  <c r="WVN34" i="221"/>
  <c r="WVO34" i="221"/>
  <c r="WVP34" i="221"/>
  <c r="WVQ34" i="221"/>
  <c r="WVR34" i="221"/>
  <c r="WVS34" i="221"/>
  <c r="WVT34" i="221"/>
  <c r="WVU34" i="221"/>
  <c r="WVV34" i="221"/>
  <c r="WVW34" i="221"/>
  <c r="WVX34" i="221"/>
  <c r="WVY34" i="221"/>
  <c r="WVZ34" i="221"/>
  <c r="WWA34" i="221"/>
  <c r="WWB34" i="221"/>
  <c r="WWC34" i="221"/>
  <c r="WWD34" i="221"/>
  <c r="WWE34" i="221"/>
  <c r="WWF34" i="221"/>
  <c r="WWG34" i="221"/>
  <c r="WWH34" i="221"/>
  <c r="WWI34" i="221"/>
  <c r="WWJ34" i="221"/>
  <c r="WWK34" i="221"/>
  <c r="WWL34" i="221"/>
  <c r="WWM34" i="221"/>
  <c r="WWN34" i="221"/>
  <c r="WWO34" i="221"/>
  <c r="WWP34" i="221"/>
  <c r="WWQ34" i="221"/>
  <c r="WWR34" i="221"/>
  <c r="WWS34" i="221"/>
  <c r="WWT34" i="221"/>
  <c r="WWU34" i="221"/>
  <c r="WWV34" i="221"/>
  <c r="WWW34" i="221"/>
  <c r="WWX34" i="221"/>
  <c r="WWY34" i="221"/>
  <c r="WWZ34" i="221"/>
  <c r="WXA34" i="221"/>
  <c r="WXB34" i="221"/>
  <c r="WXC34" i="221"/>
  <c r="WXD34" i="221"/>
  <c r="WXE34" i="221"/>
  <c r="WXF34" i="221"/>
  <c r="WXG34" i="221"/>
  <c r="WXH34" i="221"/>
  <c r="WXI34" i="221"/>
  <c r="WXJ34" i="221"/>
  <c r="WXK34" i="221"/>
  <c r="WXL34" i="221"/>
  <c r="WXM34" i="221"/>
  <c r="WXN34" i="221"/>
  <c r="WXO34" i="221"/>
  <c r="WXP34" i="221"/>
  <c r="WXQ34" i="221"/>
  <c r="WXR34" i="221"/>
  <c r="WXS34" i="221"/>
  <c r="WXT34" i="221"/>
  <c r="WXU34" i="221"/>
  <c r="WXV34" i="221"/>
  <c r="WXW34" i="221"/>
  <c r="WXX34" i="221"/>
  <c r="WXY34" i="221"/>
  <c r="WXZ34" i="221"/>
  <c r="WYA34" i="221"/>
  <c r="WYB34" i="221"/>
  <c r="WYC34" i="221"/>
  <c r="WYD34" i="221"/>
  <c r="WYE34" i="221"/>
  <c r="WYF34" i="221"/>
  <c r="WYG34" i="221"/>
  <c r="WYH34" i="221"/>
  <c r="WYI34" i="221"/>
  <c r="WYJ34" i="221"/>
  <c r="WYK34" i="221"/>
  <c r="WYL34" i="221"/>
  <c r="WYM34" i="221"/>
  <c r="WYN34" i="221"/>
  <c r="WYO34" i="221"/>
  <c r="WYP34" i="221"/>
  <c r="WYQ34" i="221"/>
  <c r="WYR34" i="221"/>
  <c r="WYS34" i="221"/>
  <c r="WYT34" i="221"/>
  <c r="WYU34" i="221"/>
  <c r="WYV34" i="221"/>
  <c r="WYW34" i="221"/>
  <c r="WYX34" i="221"/>
  <c r="WYY34" i="221"/>
  <c r="WYZ34" i="221"/>
  <c r="WZA34" i="221"/>
  <c r="WZB34" i="221"/>
  <c r="WZC34" i="221"/>
  <c r="WZD34" i="221"/>
  <c r="WZE34" i="221"/>
  <c r="WZF34" i="221"/>
  <c r="WZG34" i="221"/>
  <c r="WZH34" i="221"/>
  <c r="WZI34" i="221"/>
  <c r="WZJ34" i="221"/>
  <c r="WZK34" i="221"/>
  <c r="WZL34" i="221"/>
  <c r="WZM34" i="221"/>
  <c r="WZN34" i="221"/>
  <c r="WZO34" i="221"/>
  <c r="WZP34" i="221"/>
  <c r="WZQ34" i="221"/>
  <c r="WZR34" i="221"/>
  <c r="WZS34" i="221"/>
  <c r="WZT34" i="221"/>
  <c r="WZU34" i="221"/>
  <c r="WZV34" i="221"/>
  <c r="WZW34" i="221"/>
  <c r="WZX34" i="221"/>
  <c r="WZY34" i="221"/>
  <c r="WZZ34" i="221"/>
  <c r="XAA34" i="221"/>
  <c r="XAB34" i="221"/>
  <c r="XAC34" i="221"/>
  <c r="XAD34" i="221"/>
  <c r="XAE34" i="221"/>
  <c r="XAF34" i="221"/>
  <c r="XAG34" i="221"/>
  <c r="XAH34" i="221"/>
  <c r="XAI34" i="221"/>
  <c r="XAJ34" i="221"/>
  <c r="XAK34" i="221"/>
  <c r="XAL34" i="221"/>
  <c r="XAM34" i="221"/>
  <c r="XAN34" i="221"/>
  <c r="XAO34" i="221"/>
  <c r="XAP34" i="221"/>
  <c r="XAQ34" i="221"/>
  <c r="XAR34" i="221"/>
  <c r="XAS34" i="221"/>
  <c r="XAT34" i="221"/>
  <c r="XAU34" i="221"/>
  <c r="XAV34" i="221"/>
  <c r="XAW34" i="221"/>
  <c r="XAX34" i="221"/>
  <c r="XAY34" i="221"/>
  <c r="XAZ34" i="221"/>
  <c r="XBA34" i="221"/>
  <c r="XBB34" i="221"/>
  <c r="XBC34" i="221"/>
  <c r="XBD34" i="221"/>
  <c r="XBE34" i="221"/>
  <c r="XBF34" i="221"/>
  <c r="XBG34" i="221"/>
  <c r="XBH34" i="221"/>
  <c r="XBI34" i="221"/>
  <c r="XBJ34" i="221"/>
  <c r="XBK34" i="221"/>
  <c r="XBL34" i="221"/>
  <c r="XBM34" i="221"/>
  <c r="XBN34" i="221"/>
  <c r="XBO34" i="221"/>
  <c r="XBP34" i="221"/>
  <c r="XBQ34" i="221"/>
  <c r="XBR34" i="221"/>
  <c r="XBS34" i="221"/>
  <c r="XBT34" i="221"/>
  <c r="XBU34" i="221"/>
  <c r="XBV34" i="221"/>
  <c r="XBW34" i="221"/>
  <c r="XBX34" i="221"/>
  <c r="XBY34" i="221"/>
  <c r="XBZ34" i="221"/>
  <c r="XCA34" i="221"/>
  <c r="XCB34" i="221"/>
  <c r="XCC34" i="221"/>
  <c r="XCD34" i="221"/>
  <c r="XCE34" i="221"/>
  <c r="XCF34" i="221"/>
  <c r="XCG34" i="221"/>
  <c r="XCH34" i="221"/>
  <c r="XCI34" i="221"/>
  <c r="XCJ34" i="221"/>
  <c r="XCK34" i="221"/>
  <c r="XCL34" i="221"/>
  <c r="XCM34" i="221"/>
  <c r="XCN34" i="221"/>
  <c r="XCO34" i="221"/>
  <c r="XCP34" i="221"/>
  <c r="XCQ34" i="221"/>
  <c r="XCR34" i="221"/>
  <c r="XCS34" i="221"/>
  <c r="XCT34" i="221"/>
  <c r="XCU34" i="221"/>
  <c r="XCV34" i="221"/>
  <c r="XCW34" i="221"/>
  <c r="XCX34" i="221"/>
  <c r="XCY34" i="221"/>
  <c r="XCZ34" i="221"/>
  <c r="XDA34" i="221"/>
  <c r="XDB34" i="221"/>
  <c r="XDC34" i="221"/>
  <c r="XDD34" i="221"/>
  <c r="XDE34" i="221"/>
  <c r="XDF34" i="221"/>
  <c r="XDG34" i="221"/>
  <c r="XDH34" i="221"/>
  <c r="XDI34" i="221"/>
  <c r="XDJ34" i="221"/>
  <c r="XDK34" i="221"/>
  <c r="XDL34" i="221"/>
  <c r="XDM34" i="221"/>
  <c r="XDN34" i="221"/>
  <c r="XDO34" i="221"/>
  <c r="XDP34" i="221"/>
  <c r="XDQ34" i="221"/>
  <c r="XDR34" i="221"/>
  <c r="XDS34" i="221"/>
  <c r="XDT34" i="221"/>
  <c r="XDU34" i="221"/>
  <c r="XDV34" i="221"/>
  <c r="XDW34" i="221"/>
  <c r="XDX34" i="221"/>
  <c r="XDY34" i="221"/>
  <c r="XDZ34" i="221"/>
  <c r="XEA34" i="221"/>
  <c r="XEB34" i="221"/>
  <c r="XEC34" i="221"/>
  <c r="XED34" i="221"/>
  <c r="XEE34" i="221"/>
  <c r="XEF34" i="221"/>
  <c r="XEG34" i="221"/>
  <c r="XEH34" i="221"/>
  <c r="XEI34" i="221"/>
  <c r="XEJ34" i="221"/>
  <c r="XEK34" i="221"/>
  <c r="XEL34" i="221"/>
  <c r="XEM34" i="221"/>
  <c r="XEN34" i="221"/>
  <c r="XEO34" i="221"/>
  <c r="XEP34" i="221"/>
  <c r="XEQ34" i="221"/>
  <c r="XER34" i="221"/>
  <c r="XES34" i="221"/>
  <c r="XET34" i="221"/>
  <c r="XEU34" i="221"/>
  <c r="XEV34" i="221"/>
  <c r="XEW34" i="221"/>
  <c r="XEX34" i="221"/>
  <c r="XEY34" i="221"/>
  <c r="XEZ34" i="221"/>
  <c r="XFA34" i="221"/>
  <c r="XFB34" i="221"/>
  <c r="XFC34" i="221"/>
  <c r="XFD34" i="221"/>
  <c r="E94" i="279" l="1"/>
  <c r="E95" i="279" s="1"/>
  <c r="E96" i="279" s="1"/>
  <c r="E97" i="279" s="1"/>
  <c r="E98" i="279" s="1"/>
  <c r="E99" i="279" s="1"/>
  <c r="E100" i="279" s="1"/>
  <c r="E101" i="279" s="1"/>
  <c r="E102" i="279" s="1"/>
  <c r="E103" i="279" s="1"/>
  <c r="E104" i="279" s="1"/>
  <c r="E105" i="279" s="1"/>
  <c r="E106" i="279" s="1"/>
  <c r="E107" i="279" s="1"/>
  <c r="E110" i="279" s="1"/>
  <c r="E111" i="279" s="1"/>
  <c r="E112" i="279" s="1"/>
  <c r="E113" i="279" s="1"/>
  <c r="E114" i="279" s="1"/>
  <c r="E115" i="279" s="1"/>
  <c r="E116" i="279" s="1"/>
  <c r="E117" i="279" s="1"/>
  <c r="E118" i="279" s="1"/>
  <c r="C4" i="236"/>
  <c r="C5" i="236" s="1"/>
  <c r="C6" i="236" s="1"/>
  <c r="C7" i="236" s="1"/>
  <c r="C8" i="236" s="1"/>
  <c r="C9" i="236" s="1"/>
  <c r="C10" i="236" s="1"/>
  <c r="C11" i="236" s="1"/>
  <c r="I4" i="186"/>
  <c r="I5" i="186" s="1"/>
  <c r="I6" i="186" s="1"/>
  <c r="I7" i="186" s="1"/>
  <c r="I8" i="186" s="1"/>
  <c r="I9" i="186" s="1"/>
  <c r="I10" i="186" s="1"/>
  <c r="I11" i="186" s="1"/>
  <c r="I12" i="186" s="1"/>
  <c r="I13" i="186" s="1"/>
  <c r="I14" i="186" s="1"/>
  <c r="I15" i="186" s="1"/>
  <c r="I16" i="186" s="1"/>
  <c r="H4" i="235" l="1"/>
  <c r="H5" i="235" s="1"/>
  <c r="H6" i="235" s="1"/>
  <c r="H7" i="235" s="1"/>
  <c r="H8" i="235" s="1"/>
  <c r="H9" i="235" s="1"/>
  <c r="H10" i="235" s="1"/>
  <c r="H11" i="235" s="1"/>
  <c r="H12" i="235" s="1"/>
  <c r="J4" i="76"/>
  <c r="J5" i="76" s="1"/>
  <c r="J6" i="76" s="1"/>
  <c r="J7" i="76" s="1"/>
  <c r="J8" i="76" s="1"/>
  <c r="J9" i="76" s="1"/>
  <c r="J10" i="76" s="1"/>
  <c r="J11" i="76" s="1"/>
  <c r="J12" i="76" s="1"/>
  <c r="I4" i="15"/>
  <c r="I5" i="15" s="1"/>
  <c r="I6" i="15" s="1"/>
  <c r="I7" i="15" s="1"/>
  <c r="I8" i="15" s="1"/>
  <c r="I9" i="15" s="1"/>
  <c r="C10" i="270" l="1"/>
  <c r="C9" i="270"/>
  <c r="B9" i="270"/>
  <c r="C8" i="270"/>
  <c r="B8" i="270"/>
  <c r="C7" i="270"/>
  <c r="B7" i="270"/>
  <c r="C6" i="270"/>
  <c r="B6" i="270"/>
  <c r="C5" i="270"/>
  <c r="B5" i="270"/>
  <c r="C4" i="270"/>
  <c r="B4" i="270"/>
  <c r="C11" i="269"/>
  <c r="C10" i="269"/>
  <c r="B10" i="269"/>
  <c r="C9" i="269"/>
  <c r="B9" i="269"/>
  <c r="C8" i="269"/>
  <c r="B8" i="269"/>
  <c r="C7" i="269"/>
  <c r="B7" i="269"/>
  <c r="C6" i="269"/>
  <c r="B6" i="269"/>
  <c r="C5" i="269"/>
  <c r="B5" i="269"/>
  <c r="C4" i="269"/>
  <c r="B4" i="269"/>
  <c r="C11" i="268"/>
  <c r="C10" i="268"/>
  <c r="B10" i="268"/>
  <c r="C9" i="268"/>
  <c r="B9" i="268"/>
  <c r="C8" i="268"/>
  <c r="B8" i="268"/>
  <c r="C7" i="268"/>
  <c r="B7" i="268"/>
  <c r="C6" i="268"/>
  <c r="B6" i="268"/>
  <c r="C5" i="268"/>
  <c r="B5" i="268"/>
  <c r="D25" i="258"/>
  <c r="C16" i="257"/>
  <c r="C15" i="257"/>
  <c r="C14" i="257"/>
  <c r="C13" i="257"/>
  <c r="C12" i="257"/>
  <c r="C11" i="257"/>
  <c r="C10" i="257"/>
  <c r="C9" i="257"/>
  <c r="C8" i="257"/>
  <c r="C7" i="257"/>
  <c r="C6" i="257"/>
  <c r="C5" i="257"/>
  <c r="C4" i="257"/>
  <c r="B11" i="269" l="1"/>
  <c r="B11" i="268"/>
  <c r="B10" i="270"/>
  <c r="F13" i="176" l="1"/>
  <c r="J12" i="224" l="1"/>
  <c r="I12" i="224"/>
  <c r="J11" i="224"/>
  <c r="I11" i="224"/>
  <c r="J10" i="224"/>
  <c r="I10" i="224"/>
  <c r="J9" i="224"/>
  <c r="I9" i="224"/>
  <c r="J8" i="224"/>
  <c r="I8" i="224"/>
  <c r="J7" i="224"/>
  <c r="I7" i="224"/>
  <c r="J6" i="224"/>
  <c r="I6" i="224"/>
  <c r="J5" i="224"/>
  <c r="I5" i="224"/>
  <c r="I254" i="219"/>
  <c r="I253" i="219"/>
  <c r="I252" i="219"/>
  <c r="I251" i="219"/>
  <c r="I250" i="219"/>
  <c r="I249" i="219"/>
  <c r="I248" i="219"/>
  <c r="I247" i="219"/>
  <c r="I246" i="219"/>
  <c r="I245" i="219"/>
  <c r="I244" i="219"/>
  <c r="I243" i="219"/>
  <c r="I242" i="219"/>
  <c r="I241" i="219"/>
  <c r="I240" i="219"/>
  <c r="I239" i="219"/>
  <c r="I238" i="219"/>
  <c r="I237" i="219"/>
  <c r="I236" i="219"/>
  <c r="I235" i="219"/>
  <c r="I234" i="219"/>
  <c r="I233" i="219"/>
  <c r="I232" i="219"/>
  <c r="I231" i="219"/>
  <c r="I230" i="219"/>
  <c r="I229" i="219"/>
  <c r="I228" i="219"/>
  <c r="I227" i="219"/>
  <c r="I226" i="219"/>
  <c r="I225" i="219"/>
  <c r="I224" i="219"/>
  <c r="I223" i="219"/>
  <c r="I222" i="219"/>
  <c r="I221" i="219"/>
  <c r="I220" i="219"/>
  <c r="I219" i="219"/>
  <c r="I218" i="219"/>
  <c r="I217" i="219"/>
  <c r="I216" i="219"/>
  <c r="I215" i="219"/>
  <c r="I214" i="219"/>
  <c r="I213" i="219"/>
  <c r="I212" i="219"/>
  <c r="I211" i="219"/>
  <c r="I210" i="219"/>
  <c r="I209" i="219"/>
  <c r="I208" i="219"/>
  <c r="I207" i="219"/>
  <c r="I206" i="219"/>
  <c r="I205" i="219"/>
  <c r="I204" i="219"/>
  <c r="I203" i="219"/>
  <c r="I202" i="219"/>
  <c r="I201" i="219"/>
  <c r="I200" i="219"/>
  <c r="I199" i="219"/>
  <c r="I198" i="219"/>
  <c r="I197" i="219"/>
  <c r="I196" i="219"/>
  <c r="I195" i="219"/>
  <c r="I194" i="219"/>
  <c r="I193" i="219"/>
  <c r="I192" i="219"/>
  <c r="I191" i="219"/>
  <c r="I190" i="219"/>
  <c r="I189" i="219"/>
  <c r="I188" i="219"/>
  <c r="I187" i="219"/>
  <c r="I186" i="219"/>
  <c r="I185" i="219"/>
  <c r="I184" i="219"/>
  <c r="I183" i="219"/>
  <c r="I182" i="219"/>
  <c r="I181" i="219"/>
  <c r="I180" i="219"/>
  <c r="I179" i="219"/>
  <c r="I178" i="219"/>
  <c r="I177" i="219"/>
  <c r="I176" i="219"/>
  <c r="I175" i="219"/>
  <c r="I174" i="219"/>
  <c r="I173" i="219"/>
  <c r="I172" i="219"/>
  <c r="I171" i="219"/>
  <c r="I170" i="219"/>
  <c r="I169" i="219"/>
  <c r="I168" i="219"/>
  <c r="I167" i="219"/>
  <c r="I166" i="219"/>
  <c r="I165" i="219"/>
  <c r="I164" i="219"/>
  <c r="I163" i="219"/>
  <c r="I162" i="219"/>
  <c r="I161" i="219"/>
  <c r="I160" i="219"/>
  <c r="I159" i="219"/>
  <c r="I158" i="219"/>
  <c r="I157" i="219"/>
  <c r="I156" i="219"/>
  <c r="I155" i="219"/>
  <c r="I154" i="219"/>
  <c r="I153" i="219"/>
  <c r="I152" i="219"/>
  <c r="I151" i="219"/>
  <c r="I150" i="219"/>
  <c r="I149" i="219"/>
  <c r="I148" i="219"/>
  <c r="I147" i="219"/>
  <c r="I146" i="219"/>
  <c r="I145" i="219"/>
  <c r="I144" i="219"/>
  <c r="I143" i="219"/>
  <c r="I142" i="219"/>
  <c r="I141" i="219"/>
  <c r="I140" i="219"/>
  <c r="I139" i="219"/>
  <c r="I138" i="219"/>
  <c r="I137" i="219"/>
  <c r="I136" i="219"/>
  <c r="I135" i="219"/>
  <c r="I134" i="219"/>
  <c r="I133" i="219"/>
  <c r="I132" i="219"/>
  <c r="I131" i="219"/>
  <c r="I130" i="219"/>
  <c r="I129" i="219"/>
  <c r="I128" i="219"/>
  <c r="I127" i="219"/>
  <c r="I126" i="219"/>
  <c r="I125" i="219"/>
  <c r="I124" i="219"/>
  <c r="I123" i="219"/>
  <c r="I122" i="219"/>
  <c r="I121" i="219"/>
  <c r="I120" i="219"/>
  <c r="I119" i="219"/>
  <c r="I118" i="219"/>
  <c r="I117" i="219"/>
  <c r="I116" i="219"/>
  <c r="I115" i="219"/>
  <c r="I114" i="219"/>
  <c r="I113" i="219"/>
  <c r="I112" i="219"/>
  <c r="I111" i="219"/>
  <c r="I110" i="219"/>
  <c r="I109" i="219"/>
  <c r="I108" i="219"/>
  <c r="I107" i="219"/>
  <c r="I106" i="219"/>
  <c r="I105" i="219"/>
  <c r="I104" i="219"/>
  <c r="I103" i="219"/>
  <c r="I102" i="219"/>
  <c r="I101" i="219"/>
  <c r="I100" i="219"/>
  <c r="I99" i="219"/>
  <c r="I98" i="219"/>
  <c r="I97" i="219"/>
  <c r="I96" i="219"/>
  <c r="I95" i="219"/>
  <c r="I94" i="219"/>
  <c r="I93" i="219"/>
  <c r="I92" i="219"/>
  <c r="I91" i="219"/>
  <c r="I90" i="219"/>
  <c r="I89" i="219"/>
  <c r="I88" i="219"/>
  <c r="I87" i="219"/>
  <c r="I86" i="219"/>
  <c r="I85" i="219"/>
  <c r="I84" i="219"/>
  <c r="I83" i="219"/>
  <c r="I82" i="219"/>
  <c r="I81" i="219"/>
  <c r="I80" i="219"/>
  <c r="I79" i="219"/>
  <c r="I78" i="219"/>
  <c r="I77" i="219"/>
  <c r="I76" i="219"/>
  <c r="I75" i="219"/>
  <c r="I74" i="219"/>
  <c r="I73" i="219"/>
  <c r="I72" i="219"/>
  <c r="I71" i="219"/>
  <c r="I70" i="219"/>
  <c r="I69" i="219"/>
  <c r="I68" i="219"/>
  <c r="I67" i="219"/>
  <c r="I66" i="219"/>
  <c r="I65" i="219"/>
  <c r="I64" i="219"/>
  <c r="I63" i="219"/>
  <c r="I62" i="219"/>
  <c r="I61" i="219"/>
  <c r="I60" i="219"/>
  <c r="I59" i="219"/>
  <c r="I58" i="219"/>
  <c r="I57" i="219"/>
  <c r="I56" i="219"/>
  <c r="I55" i="219"/>
  <c r="I54" i="219"/>
  <c r="I53" i="219"/>
  <c r="I52" i="219"/>
  <c r="I51" i="219"/>
  <c r="I50" i="219"/>
  <c r="I49" i="219"/>
  <c r="I48" i="219"/>
  <c r="I47" i="219"/>
  <c r="I46" i="219"/>
  <c r="I45" i="219"/>
  <c r="I44" i="219"/>
  <c r="I43" i="219"/>
  <c r="I42" i="219"/>
  <c r="I41" i="219"/>
  <c r="I40" i="219"/>
  <c r="I39" i="219"/>
  <c r="I38" i="219"/>
  <c r="I37" i="219"/>
  <c r="I36" i="219"/>
  <c r="I35" i="219"/>
  <c r="I34" i="219"/>
  <c r="I33" i="219"/>
  <c r="I32" i="219"/>
  <c r="I31" i="219"/>
  <c r="I30" i="219"/>
  <c r="I29" i="219"/>
  <c r="I28" i="219"/>
  <c r="I27" i="219"/>
  <c r="I26" i="219"/>
  <c r="I25" i="219"/>
  <c r="I24" i="219"/>
  <c r="I23" i="219"/>
  <c r="I22" i="219"/>
  <c r="I21" i="219"/>
  <c r="I20" i="219"/>
  <c r="I19" i="219"/>
  <c r="I18" i="219"/>
  <c r="I17" i="219"/>
  <c r="I16" i="219"/>
  <c r="I15" i="219"/>
  <c r="I14" i="219"/>
  <c r="I13" i="219"/>
  <c r="I12" i="219"/>
  <c r="I11" i="219"/>
  <c r="I10" i="219"/>
  <c r="I9" i="219"/>
  <c r="I8" i="219"/>
  <c r="I7" i="219"/>
  <c r="I6" i="219"/>
  <c r="I5" i="219"/>
  <c r="I4" i="219"/>
  <c r="I3" i="219"/>
  <c r="B15" i="176" l="1"/>
  <c r="B14" i="176"/>
  <c r="B13" i="176" s="1"/>
  <c r="F15" i="176" l="1"/>
  <c r="F14" i="176"/>
  <c r="C5" i="148" l="1"/>
  <c r="C12" i="148"/>
  <c r="Q3" i="6" l="1"/>
  <c r="S3" i="6"/>
  <c r="R3" i="6"/>
  <c r="T3" i="6" l="1"/>
  <c r="W3" i="6" l="1"/>
  <c r="K4" i="6" l="1"/>
  <c r="I4" i="6"/>
  <c r="I3" i="6"/>
  <c r="H4" i="6"/>
  <c r="H3" i="6"/>
  <c r="J4" i="6"/>
  <c r="J3" i="6"/>
  <c r="K3" i="6"/>
  <c r="E3" i="6"/>
  <c r="B3" i="6"/>
  <c r="C3" i="6"/>
  <c r="A3" i="6"/>
  <c r="L24" i="169"/>
  <c r="R24" i="169" s="1"/>
  <c r="K24" i="169"/>
  <c r="Q24" i="169" s="1"/>
  <c r="J24" i="169"/>
  <c r="P24" i="169" s="1"/>
  <c r="I24" i="169"/>
  <c r="O24" i="169" s="1"/>
  <c r="H24" i="169"/>
  <c r="N24" i="169" s="1"/>
  <c r="R23" i="169"/>
  <c r="Q23" i="169"/>
  <c r="P23" i="169"/>
  <c r="O23" i="169"/>
  <c r="N23" i="169"/>
  <c r="R22" i="169"/>
  <c r="Q22" i="169"/>
  <c r="P22" i="169"/>
  <c r="O22" i="169"/>
  <c r="N22" i="169"/>
  <c r="R21" i="169"/>
  <c r="Q21" i="169"/>
  <c r="P21" i="169"/>
  <c r="O21" i="169"/>
  <c r="N21" i="169"/>
  <c r="R20" i="169"/>
  <c r="Q20" i="169"/>
  <c r="P20" i="169"/>
  <c r="O20" i="169"/>
  <c r="N20" i="169"/>
  <c r="R19" i="169"/>
  <c r="Q19" i="169"/>
  <c r="P19" i="169"/>
  <c r="O19" i="169"/>
  <c r="N19" i="169"/>
  <c r="R18" i="169"/>
  <c r="Q18" i="169"/>
  <c r="P18" i="169"/>
  <c r="O18" i="169"/>
  <c r="N18" i="169"/>
  <c r="R17" i="169"/>
  <c r="Q17" i="169"/>
  <c r="P17" i="169"/>
  <c r="O17" i="169"/>
  <c r="N17" i="169"/>
  <c r="R16" i="169"/>
  <c r="T7" i="169" s="1"/>
  <c r="Q16" i="169"/>
  <c r="P16" i="169"/>
  <c r="O16" i="169"/>
  <c r="N16" i="169"/>
  <c r="R13" i="169"/>
  <c r="T6" i="169" s="1"/>
  <c r="Q13" i="169"/>
  <c r="P13" i="169"/>
  <c r="O13" i="169"/>
  <c r="N13" i="169"/>
  <c r="R12" i="169"/>
  <c r="Q12" i="169"/>
  <c r="P12" i="169"/>
  <c r="O12" i="169"/>
  <c r="N12" i="169"/>
  <c r="R11" i="169"/>
  <c r="Q11" i="169"/>
  <c r="P11" i="169"/>
  <c r="O11" i="169"/>
  <c r="N11" i="169"/>
  <c r="R10" i="169"/>
  <c r="Q10" i="169"/>
  <c r="P10" i="169"/>
  <c r="O10" i="169"/>
  <c r="N10" i="169"/>
  <c r="R9" i="169"/>
  <c r="Q9" i="169"/>
  <c r="P9" i="169"/>
  <c r="O9" i="169"/>
  <c r="N9" i="169"/>
  <c r="R8" i="169"/>
  <c r="Q8" i="169"/>
  <c r="P8" i="169"/>
  <c r="O8" i="169"/>
  <c r="N8" i="169"/>
  <c r="R7" i="169"/>
  <c r="Q7" i="169"/>
  <c r="P7" i="169"/>
  <c r="O7" i="169"/>
  <c r="N7" i="169"/>
  <c r="R6" i="169"/>
  <c r="Q6" i="169"/>
  <c r="P6" i="169"/>
  <c r="O6" i="169"/>
  <c r="N6" i="169"/>
  <c r="R5" i="169"/>
  <c r="Q5" i="169"/>
  <c r="P5" i="169"/>
  <c r="O5" i="169"/>
  <c r="N5" i="169"/>
  <c r="R4" i="169"/>
  <c r="Q4" i="169"/>
  <c r="P4" i="169"/>
  <c r="O4" i="169"/>
  <c r="N4" i="169"/>
  <c r="I13" i="167"/>
  <c r="I7" i="167"/>
  <c r="I4" i="167"/>
  <c r="K42" i="154"/>
  <c r="C26" i="148"/>
  <c r="I21" i="7"/>
  <c r="J22" i="7"/>
  <c r="I22" i="7"/>
  <c r="J21" i="7"/>
  <c r="D3" i="6" l="1"/>
</calcChain>
</file>

<file path=xl/sharedStrings.xml><?xml version="1.0" encoding="utf-8"?>
<sst xmlns="http://schemas.openxmlformats.org/spreadsheetml/2006/main" count="8065" uniqueCount="2447">
  <si>
    <t>Exposure</t>
  </si>
  <si>
    <t>REA</t>
  </si>
  <si>
    <t>%</t>
  </si>
  <si>
    <t/>
  </si>
  <si>
    <t>Operational risk</t>
  </si>
  <si>
    <t>Other</t>
  </si>
  <si>
    <t>Total REA</t>
  </si>
  <si>
    <t>Total</t>
  </si>
  <si>
    <t xml:space="preserve">Total </t>
  </si>
  <si>
    <t>EURm</t>
  </si>
  <si>
    <t>Deferred tax assets</t>
  </si>
  <si>
    <t>Intangible assets</t>
  </si>
  <si>
    <t xml:space="preserve">Other </t>
  </si>
  <si>
    <t>Pillar 1 total</t>
  </si>
  <si>
    <t xml:space="preserve">Of which Standardised Approach </t>
  </si>
  <si>
    <t>Large exposures</t>
  </si>
  <si>
    <t>Of which IMA</t>
  </si>
  <si>
    <t>Of which standardised approach (SA)</t>
  </si>
  <si>
    <t>Of which IRB supervisory formula approach (SFA)</t>
  </si>
  <si>
    <t>Settlement risk</t>
  </si>
  <si>
    <t>Of which CVA</t>
  </si>
  <si>
    <t>Of which exposure amount for contributions to the default fund of a CCP</t>
  </si>
  <si>
    <t>Of which Financial collateral simple method (for SFTs)</t>
  </si>
  <si>
    <t>Of  which internal model method (IMM)</t>
  </si>
  <si>
    <t xml:space="preserve">Of which standardised approach </t>
  </si>
  <si>
    <t>Of which Original exposure</t>
  </si>
  <si>
    <t>Counterparty credit risk</t>
  </si>
  <si>
    <t>Of which Equity IRB under the simple risk-weight or the IMA</t>
  </si>
  <si>
    <t>Of which Retail RIRB</t>
  </si>
  <si>
    <t>Of which AIRB</t>
  </si>
  <si>
    <t>Of which advanced IRB approach</t>
  </si>
  <si>
    <t>Of which foundation IRB (FIRB) approach</t>
  </si>
  <si>
    <t>Credit risk (excluding counterparty credit risk) (CCR)</t>
  </si>
  <si>
    <t>Minimum capital requirement</t>
  </si>
  <si>
    <t>Total standardised approach</t>
  </si>
  <si>
    <t>Retail</t>
  </si>
  <si>
    <t>Total IRB approach</t>
  </si>
  <si>
    <t>Other non-credit obligation assets</t>
  </si>
  <si>
    <t>Equity</t>
  </si>
  <si>
    <t>Corporate</t>
  </si>
  <si>
    <t>REA density</t>
  </si>
  <si>
    <t xml:space="preserve">100 (Default) </t>
  </si>
  <si>
    <t>10.00 to &lt; 100</t>
  </si>
  <si>
    <t>2.50 to &lt; 10.00</t>
  </si>
  <si>
    <t>0.75 to &lt; 2.50</t>
  </si>
  <si>
    <t>0.50 to &lt; 0.75</t>
  </si>
  <si>
    <t>0.25 to &lt; 0.50</t>
  </si>
  <si>
    <t>0.15 to &lt; 0.25</t>
  </si>
  <si>
    <t>0.00 to &lt; 0.15</t>
  </si>
  <si>
    <t>Total IRB exposures</t>
  </si>
  <si>
    <t>Value adj. and provision</t>
  </si>
  <si>
    <t>EL</t>
  </si>
  <si>
    <t>Average maturity</t>
  </si>
  <si>
    <t>Average LGD</t>
  </si>
  <si>
    <t>Number of obligors. '000</t>
  </si>
  <si>
    <t>Average PD</t>
  </si>
  <si>
    <t xml:space="preserve">EAD </t>
  </si>
  <si>
    <t>Average CCF</t>
  </si>
  <si>
    <t>Off-balance exposure</t>
  </si>
  <si>
    <t>Original exposure</t>
  </si>
  <si>
    <t>PD scale</t>
  </si>
  <si>
    <t xml:space="preserve">Institutions - FIRB </t>
  </si>
  <si>
    <t>Sub-total</t>
  </si>
  <si>
    <t xml:space="preserve">Corporate - FIRB, Specialised Lending </t>
  </si>
  <si>
    <t>Corporate - FIRB, SMEs (excluding specialised lending)</t>
  </si>
  <si>
    <t>Corporate - FIRB, Corporates (excluding SMEs and specialised lending)</t>
  </si>
  <si>
    <t>Corporate - FIRB, Total</t>
  </si>
  <si>
    <t xml:space="preserve">Corporate - AIRB, Specialised lending </t>
  </si>
  <si>
    <t>Corporate - AIRB, SMEs (excluding specialised lending)</t>
  </si>
  <si>
    <t>Corporate - AIRB, Corporates (exluding SMEs and specialised lending)</t>
  </si>
  <si>
    <t>Corporate - AIRB, Total</t>
  </si>
  <si>
    <t>Corporate - IRB, Total</t>
  </si>
  <si>
    <t>Retail - RIRB, Non-SME exposures secured by immovable property</t>
  </si>
  <si>
    <t>Retail - RIRB,  SME (excluding exposures secured by immovable property)</t>
  </si>
  <si>
    <t>Foreign exchange movements</t>
  </si>
  <si>
    <t>Acquisitions and disposals</t>
  </si>
  <si>
    <t>Methodology and policy</t>
  </si>
  <si>
    <t>Model updates</t>
  </si>
  <si>
    <t>Asset size</t>
  </si>
  <si>
    <t>Capital 
requirement</t>
  </si>
  <si>
    <t>Number of obligors</t>
  </si>
  <si>
    <t>EAD post CRM and post-CCF</t>
  </si>
  <si>
    <t>Corporate FIRB,  Specialised lending exposures</t>
  </si>
  <si>
    <t>Corporate FIRB, Total</t>
  </si>
  <si>
    <t>Total IRB</t>
  </si>
  <si>
    <t>Corporate FIRB, SME exposures excluding specialised lending</t>
  </si>
  <si>
    <t>Corporate FIRB, Corporate exposures excluding SMEs and specialised lending</t>
  </si>
  <si>
    <t xml:space="preserve">Retail RIRB </t>
  </si>
  <si>
    <t>Institutions FIRB</t>
  </si>
  <si>
    <t>Soverigns FIRB</t>
  </si>
  <si>
    <t>Sovereigns FIRB</t>
  </si>
  <si>
    <t>Derivatives</t>
  </si>
  <si>
    <t>Regulatory adjustment</t>
  </si>
  <si>
    <t>Model updates/changes</t>
  </si>
  <si>
    <t>Movement in risk levels</t>
  </si>
  <si>
    <t>Total capital requirements</t>
  </si>
  <si>
    <t>SVaR</t>
  </si>
  <si>
    <t>Other¹</t>
  </si>
  <si>
    <t>Exposure secured by real estate</t>
  </si>
  <si>
    <t>Institution</t>
  </si>
  <si>
    <t>Regional governments and local authorities</t>
  </si>
  <si>
    <t>Central government and central banks</t>
  </si>
  <si>
    <t>Standardised exposure classes</t>
  </si>
  <si>
    <t xml:space="preserve"> - of which SME</t>
  </si>
  <si>
    <t xml:space="preserve"> - of which other retail</t>
  </si>
  <si>
    <t xml:space="preserve"> - of which mortgage</t>
  </si>
  <si>
    <t xml:space="preserve"> - of which advanced</t>
  </si>
  <si>
    <t>Sovereign</t>
  </si>
  <si>
    <t>IRB exposure classes</t>
  </si>
  <si>
    <t>Capital requirement</t>
  </si>
  <si>
    <t>Average risk weight</t>
  </si>
  <si>
    <t>Provisions</t>
  </si>
  <si>
    <t>OE</t>
  </si>
  <si>
    <t>REA OV</t>
  </si>
  <si>
    <t>Luminor</t>
  </si>
  <si>
    <t>SFT</t>
  </si>
  <si>
    <t>Exposure Value</t>
  </si>
  <si>
    <t>Retail - RIRB, Non-SME (excluding exposures secured by immovable property)</t>
  </si>
  <si>
    <t>Retail - RIRB, SME exposures secured by immovable property</t>
  </si>
  <si>
    <t>Retail - RIRB, total</t>
  </si>
  <si>
    <t>Q4 2018</t>
  </si>
  <si>
    <t>Additional risk exposure amount related to Finnish RW floor due to Article 458 CRR</t>
  </si>
  <si>
    <t>Additional risk exposure amount related to Swedish RW floor due to Article 458 CRR</t>
  </si>
  <si>
    <t>Of which Financial collateral comprehensive method (for SFTs)</t>
  </si>
  <si>
    <t>Q2 2019</t>
  </si>
  <si>
    <t>Q1 2019</t>
  </si>
  <si>
    <t>Changes made</t>
  </si>
  <si>
    <t>Comments</t>
  </si>
  <si>
    <t>CR3</t>
  </si>
  <si>
    <t>Recon Exposure</t>
  </si>
  <si>
    <t>Reconcile the exposures for 1) all tables to the master drill 2) Exposures across tables</t>
  </si>
  <si>
    <t>REA Overview</t>
  </si>
  <si>
    <t>Bridge to note 11 by risk subtotals</t>
  </si>
  <si>
    <t>Automate the formulas in the table to tie to the BO and note 11</t>
  </si>
  <si>
    <t>Working in progress as of July 3 2019</t>
  </si>
  <si>
    <t>Documentation</t>
  </si>
  <si>
    <t>Documentation for the Pillar 3, general and detailed processes</t>
  </si>
  <si>
    <t>Reconciliation Provision section</t>
  </si>
  <si>
    <t>Refreshed the formulas to automate the calculation of capital ratios</t>
  </si>
  <si>
    <t>Key terms</t>
  </si>
  <si>
    <t>Checklist for REA, exposure and working file reconciliation</t>
  </si>
  <si>
    <t>Macro to save as output file</t>
  </si>
  <si>
    <t>Macro to automatically save the tabs in reconciliation file including reference years</t>
  </si>
  <si>
    <t xml:space="preserve">Working file added </t>
  </si>
  <si>
    <t>To be automated</t>
  </si>
  <si>
    <t>Market risk</t>
  </si>
  <si>
    <t>Reworked in the excel to automate the on-off balancesheet reconciliation tables</t>
  </si>
  <si>
    <t>Regulation/Accounting</t>
  </si>
  <si>
    <t>Changes</t>
  </si>
  <si>
    <t>CR7</t>
  </si>
  <si>
    <t>Discussed and approved by TALM</t>
  </si>
  <si>
    <t>Discussed and Requested by TALM</t>
  </si>
  <si>
    <t>The data sourcing for collateral/guarantee, secured and unsecured</t>
  </si>
  <si>
    <t>CR1</t>
  </si>
  <si>
    <t>Sourcing of specific credit adjustment directly from BO instead of GCRC data</t>
  </si>
  <si>
    <t>Details of exposure classes not fully available in the data provided by GCRC</t>
  </si>
  <si>
    <t>Reconciliation</t>
  </si>
  <si>
    <t>Gensidige</t>
  </si>
  <si>
    <t>Acquisition of 100% of Gensidige</t>
  </si>
  <si>
    <t>Increased exposures in SA approach</t>
  </si>
  <si>
    <t xml:space="preserve">Excluded securitisation impact, not considered as part of CRM as per definition </t>
  </si>
  <si>
    <t>ECB Items</t>
  </si>
  <si>
    <t>Tools/Documentation</t>
  </si>
  <si>
    <t>Calendar Year/Month</t>
  </si>
  <si>
    <t>06.2019</t>
  </si>
  <si>
    <t>Original Exposure</t>
  </si>
  <si>
    <t>EAD Amount</t>
  </si>
  <si>
    <t>Approach</t>
  </si>
  <si>
    <t>Exposure Class</t>
  </si>
  <si>
    <t>Sub Exposure Class</t>
  </si>
  <si>
    <t>SME</t>
  </si>
  <si>
    <t>03</t>
  </si>
  <si>
    <t>I02</t>
  </si>
  <si>
    <t>Not assigned</t>
  </si>
  <si>
    <t>1</t>
  </si>
  <si>
    <t>#</t>
  </si>
  <si>
    <t>Other Retail</t>
  </si>
  <si>
    <t>I03</t>
  </si>
  <si>
    <t>06</t>
  </si>
  <si>
    <t>I04</t>
  </si>
  <si>
    <t>Exposure Type</t>
  </si>
  <si>
    <t>3</t>
  </si>
  <si>
    <t>Derivatives &amp; LS Tr.</t>
  </si>
  <si>
    <t>4</t>
  </si>
  <si>
    <t>SF Transactions</t>
  </si>
  <si>
    <t>S01</t>
  </si>
  <si>
    <t>S02</t>
  </si>
  <si>
    <t>S03</t>
  </si>
  <si>
    <t>S04</t>
  </si>
  <si>
    <t>S05</t>
  </si>
  <si>
    <t>S06</t>
  </si>
  <si>
    <t>S07</t>
  </si>
  <si>
    <t>S08</t>
  </si>
  <si>
    <t>S09</t>
  </si>
  <si>
    <t>S10</t>
  </si>
  <si>
    <t>S11</t>
  </si>
  <si>
    <t>S15</t>
  </si>
  <si>
    <t>S16</t>
  </si>
  <si>
    <t>RWA After Risk Mitigation</t>
  </si>
  <si>
    <t>Risk Weight</t>
  </si>
  <si>
    <t>35</t>
  </si>
  <si>
    <t>150</t>
  </si>
  <si>
    <t>2</t>
  </si>
  <si>
    <t>250</t>
  </si>
  <si>
    <t>On &amp; Off balance Reconciliation</t>
  </si>
  <si>
    <t>Complete the automation</t>
  </si>
  <si>
    <t>S14</t>
  </si>
  <si>
    <t>S12</t>
  </si>
  <si>
    <t>SA ALL</t>
  </si>
  <si>
    <t>SA exposure type 3 and 4</t>
  </si>
  <si>
    <t>100</t>
  </si>
  <si>
    <t>20</t>
  </si>
  <si>
    <t>50</t>
  </si>
  <si>
    <t>99999</t>
  </si>
  <si>
    <t>75</t>
  </si>
  <si>
    <t>10</t>
  </si>
  <si>
    <t>250% weight</t>
  </si>
  <si>
    <t>Change from Proportional consolidation method to equity method</t>
  </si>
  <si>
    <t>100% Luminor exposure is included in S16 equity and funding in I02.  Decreases of remaining exposures in SA approach</t>
  </si>
  <si>
    <t>09.2019</t>
  </si>
  <si>
    <t>2019 Q3</t>
  </si>
  <si>
    <t>Q3 2019</t>
  </si>
  <si>
    <t>RW floors</t>
  </si>
  <si>
    <t xml:space="preserve">SA floors </t>
  </si>
  <si>
    <t>* 1 000 EUR</t>
  </si>
  <si>
    <t>Ownership reduced to 20%, reduce SA exposure and REA</t>
  </si>
  <si>
    <t>Reduced exposure, the company is in 250% risk weight in the SA approach</t>
  </si>
  <si>
    <t>Dividend</t>
  </si>
  <si>
    <t>Changed dividend policy</t>
  </si>
  <si>
    <t xml:space="preserve"> Changed from 0.7 to 0.4 per share  - Impact on CET Capital inc profit</t>
  </si>
  <si>
    <t>Securitisation exposures in banking book</t>
  </si>
  <si>
    <t>Article 3 CRR Buffer</t>
  </si>
  <si>
    <t>Amount</t>
  </si>
  <si>
    <t>Credit risk factors</t>
  </si>
  <si>
    <t>Book size (Exposure growth)</t>
  </si>
  <si>
    <t>Model &amp; methodology changes</t>
  </si>
  <si>
    <t>Foreign currency translation effects</t>
  </si>
  <si>
    <t>Securitisation</t>
  </si>
  <si>
    <t>Additional buffer, Article 3</t>
  </si>
  <si>
    <t>Market risk factors</t>
  </si>
  <si>
    <t>Movements in risk levels</t>
  </si>
  <si>
    <t>Operational risk factors</t>
  </si>
  <si>
    <t>Changes in Beta factors</t>
  </si>
  <si>
    <t>Income related changes</t>
  </si>
  <si>
    <t>Total REA, 2018</t>
  </si>
  <si>
    <t>Table 8 EU CRB-B: Total and average net amount of exposures</t>
  </si>
  <si>
    <t xml:space="preserve"> </t>
  </si>
  <si>
    <t>Net exposure at the end of the period</t>
  </si>
  <si>
    <t>Average net exposure over the period</t>
  </si>
  <si>
    <t>IRB approach</t>
  </si>
  <si>
    <t>Central governments or central banks</t>
  </si>
  <si>
    <t>Institutions</t>
  </si>
  <si>
    <t>Corporates</t>
  </si>
  <si>
    <t>- of which Specialised Lending</t>
  </si>
  <si>
    <t>- of which SME</t>
  </si>
  <si>
    <t>- of which Secured by real estate property</t>
  </si>
  <si>
    <t>- of which Non-SME</t>
  </si>
  <si>
    <t>- of which Other Retail</t>
  </si>
  <si>
    <t>Standardised approach</t>
  </si>
  <si>
    <t>Regional governments or local authorities</t>
  </si>
  <si>
    <t>Public sector entities</t>
  </si>
  <si>
    <t>Multilateral Development Banks</t>
  </si>
  <si>
    <t>International Organisations</t>
  </si>
  <si>
    <t>Secured by mortgages on immovable property</t>
  </si>
  <si>
    <t>Exposures in default</t>
  </si>
  <si>
    <t>Items associated with particularly high risk</t>
  </si>
  <si>
    <t>Covered bonds</t>
  </si>
  <si>
    <t>Claims on institutions and corporates with a short-term credit assessment</t>
  </si>
  <si>
    <t>Collective investments undertakings (CIU)</t>
  </si>
  <si>
    <t>Equity exposures</t>
  </si>
  <si>
    <t>Other exposures</t>
  </si>
  <si>
    <t>Table 9 EU CRB-C: Geographical breakdown of exposures</t>
  </si>
  <si>
    <t>Net exposures</t>
  </si>
  <si>
    <t>Nordic countries</t>
  </si>
  <si>
    <t>of which Denmark</t>
  </si>
  <si>
    <t>of which Finland</t>
  </si>
  <si>
    <t>of which Norway</t>
  </si>
  <si>
    <t>of which Sweden</t>
  </si>
  <si>
    <t>Baltic countries</t>
  </si>
  <si>
    <t>Russia</t>
  </si>
  <si>
    <t>USA</t>
  </si>
  <si>
    <t>of which Specialised Lending</t>
  </si>
  <si>
    <t>of which SME</t>
  </si>
  <si>
    <t>of which Secured by real estate property</t>
  </si>
  <si>
    <t>of which Non-SME</t>
  </si>
  <si>
    <t>of which Other Retail</t>
  </si>
  <si>
    <t>Financial institutions</t>
  </si>
  <si>
    <t>Crops etc</t>
  </si>
  <si>
    <t>Animal husbandry</t>
  </si>
  <si>
    <t>Fishing and aquaculture</t>
  </si>
  <si>
    <t>Paper, forest and mining</t>
  </si>
  <si>
    <t>Oil, gas and offshore</t>
  </si>
  <si>
    <t>Consumer staples (food and health care)</t>
  </si>
  <si>
    <t>Media, leisure and telecom</t>
  </si>
  <si>
    <t>Consumer durables</t>
  </si>
  <si>
    <t>Retail trade</t>
  </si>
  <si>
    <t>Land transportation and IT</t>
  </si>
  <si>
    <t>Materials</t>
  </si>
  <si>
    <t>Capital goods</t>
  </si>
  <si>
    <t>Commercial &amp; prof. services</t>
  </si>
  <si>
    <t>Construction</t>
  </si>
  <si>
    <t>Wholesale trade</t>
  </si>
  <si>
    <t>Maritime (shipping)</t>
  </si>
  <si>
    <t>Utilities and public services</t>
  </si>
  <si>
    <t>REMI</t>
  </si>
  <si>
    <t>Central goverments or central banks</t>
  </si>
  <si>
    <t>Other non-credit obligations</t>
  </si>
  <si>
    <t>Construction and engineering</t>
  </si>
  <si>
    <t>Consumer durables (cars, appliances, etc.)</t>
  </si>
  <si>
    <t>Consumer staples (food, agriculture etc.)</t>
  </si>
  <si>
    <t>Energy (oil, gas, etc.)</t>
  </si>
  <si>
    <t>Health care and pharmaceuticals</t>
  </si>
  <si>
    <t>Industrial capital goods</t>
  </si>
  <si>
    <t>Industrial commercial services</t>
  </si>
  <si>
    <t>IT software, hardware and services</t>
  </si>
  <si>
    <t>Media and leisure</t>
  </si>
  <si>
    <t>Metals and mining materials</t>
  </si>
  <si>
    <t>Other financial institutions</t>
  </si>
  <si>
    <t>Other materials (chemical, building materials, etc.)</t>
  </si>
  <si>
    <t>Other, public and organisations</t>
  </si>
  <si>
    <t>Paper and forest materials</t>
  </si>
  <si>
    <t>Real estate management and investment</t>
  </si>
  <si>
    <t>Shipping and offshore</t>
  </si>
  <si>
    <t>Telecommunication equipment</t>
  </si>
  <si>
    <t>Telecommunication operators</t>
  </si>
  <si>
    <t>Transportation</t>
  </si>
  <si>
    <t>Utilities (distribution and production)</t>
  </si>
  <si>
    <t>Table 11 EU CRB-E: Maturity of exposures</t>
  </si>
  <si>
    <t>Net exposure value</t>
  </si>
  <si>
    <t>On demand</t>
  </si>
  <si>
    <t>&gt;= 1 year</t>
  </si>
  <si>
    <t>&gt; 1 year &lt;= 5 years</t>
  </si>
  <si>
    <t>&gt;5 years</t>
  </si>
  <si>
    <t>No stated maturity</t>
  </si>
  <si>
    <t xml:space="preserve"> - of which Specialised Lending</t>
  </si>
  <si>
    <t xml:space="preserve"> - of which Secured by real estate property</t>
  </si>
  <si>
    <t xml:space="preserve"> - of which Non-SME</t>
  </si>
  <si>
    <t xml:space="preserve"> - of which Other Retail</t>
  </si>
  <si>
    <t xml:space="preserve"> - of which SMEs</t>
  </si>
  <si>
    <t>Collective investments  undertakings (CIU)</t>
  </si>
  <si>
    <t>2018 Q4, EURm</t>
  </si>
  <si>
    <t>a</t>
  </si>
  <si>
    <t>b</t>
  </si>
  <si>
    <t>c</t>
  </si>
  <si>
    <t>e</t>
  </si>
  <si>
    <t>f</t>
  </si>
  <si>
    <t>g</t>
  </si>
  <si>
    <t>Original exposures</t>
  </si>
  <si>
    <t>Accumulated write-offs</t>
  </si>
  <si>
    <t>Credit risk adjustment charges of the period</t>
  </si>
  <si>
    <t>Net values
(a+b-c-d)</t>
  </si>
  <si>
    <t>Defaulted exposures</t>
  </si>
  <si>
    <t>Non-defaulted exposures</t>
  </si>
  <si>
    <t xml:space="preserve"> - of which loans</t>
  </si>
  <si>
    <t xml:space="preserve"> - of which debt securities</t>
  </si>
  <si>
    <t xml:space="preserve"> - of which off-balance sheet exposures</t>
  </si>
  <si>
    <t xml:space="preserve"> - of which Denmark</t>
  </si>
  <si>
    <t xml:space="preserve"> - of which Finland</t>
  </si>
  <si>
    <t xml:space="preserve"> - of which Norway</t>
  </si>
  <si>
    <t xml:space="preserve"> - of which Sweden</t>
  </si>
  <si>
    <t>United States</t>
  </si>
  <si>
    <t>Poland</t>
  </si>
  <si>
    <t>2018 Q4</t>
  </si>
  <si>
    <t>Exposures unsecured - carrying amount</t>
  </si>
  <si>
    <t>Exposures to be secured</t>
  </si>
  <si>
    <t>Exposures secured by collateral</t>
  </si>
  <si>
    <t xml:space="preserve">Exposures secured by financial guarantees </t>
  </si>
  <si>
    <t>Exposures secured by credit derivatives</t>
  </si>
  <si>
    <t>Loans</t>
  </si>
  <si>
    <t>Total debt securities</t>
  </si>
  <si>
    <t>Total exposures</t>
  </si>
  <si>
    <t>- of which defaulted</t>
  </si>
  <si>
    <t>Exposures before CCF and CRM</t>
  </si>
  <si>
    <t>Exposures post-CCF and CRM</t>
  </si>
  <si>
    <t>Asset classes</t>
  </si>
  <si>
    <t>On-balance sheet amount</t>
  </si>
  <si>
    <t>Off-balance sheet amount</t>
  </si>
  <si>
    <t>Multilateral development banks</t>
  </si>
  <si>
    <t>International organisations</t>
  </si>
  <si>
    <t>Exposures associated with particularly high risk</t>
  </si>
  <si>
    <t>Other items</t>
  </si>
  <si>
    <t xml:space="preserve">EURm </t>
  </si>
  <si>
    <t>Risk weight</t>
  </si>
  <si>
    <t xml:space="preserve">Exposure classes </t>
  </si>
  <si>
    <t>0%</t>
  </si>
  <si>
    <t>Associated with particularly high risk</t>
  </si>
  <si>
    <t>2018, EURm</t>
  </si>
  <si>
    <t>Pre-credit derivatives REA</t>
  </si>
  <si>
    <t>Actual REA</t>
  </si>
  <si>
    <t>Exposures under Foundation IRB</t>
  </si>
  <si>
    <t>Central governments and central banks</t>
  </si>
  <si>
    <t>Corporates - SME</t>
  </si>
  <si>
    <t>Corporates - Specialised Lending</t>
  </si>
  <si>
    <t>Corporates - Other</t>
  </si>
  <si>
    <t>Exposures under Advanced IRB</t>
  </si>
  <si>
    <t>Retail - Secured by real estate SME</t>
  </si>
  <si>
    <t>Retail - Secured by real estate non-SME</t>
  </si>
  <si>
    <t>Retail - Other SME</t>
  </si>
  <si>
    <t>Retail - Other non-SME</t>
  </si>
  <si>
    <t>Other non credit-obligation assets</t>
  </si>
  <si>
    <t>other</t>
  </si>
  <si>
    <t>CR</t>
  </si>
  <si>
    <t>CCR</t>
  </si>
  <si>
    <t>TOTAL IRB</t>
  </si>
  <si>
    <t>TOTAL SA</t>
  </si>
  <si>
    <t>On-balance sheet items</t>
  </si>
  <si>
    <t>Off-balance sheet items</t>
  </si>
  <si>
    <t>Securities financing Transactions</t>
  </si>
  <si>
    <t xml:space="preserve">Institution </t>
  </si>
  <si>
    <t>Exposures secured by real estate</t>
  </si>
  <si>
    <t>On-balance
sheet items</t>
  </si>
  <si>
    <t>Off-balance
sheet items</t>
  </si>
  <si>
    <t>YEAR END VALUES</t>
  </si>
  <si>
    <t xml:space="preserve"> - of which Advanced</t>
  </si>
  <si>
    <t>2018 EURm</t>
  </si>
  <si>
    <t>- of which secured by guarantees and credit derivatives</t>
  </si>
  <si>
    <t>- of which secured by collateral</t>
  </si>
  <si>
    <t>Average weighted LGD¹</t>
  </si>
  <si>
    <t xml:space="preserve">   - of which Advanced</t>
  </si>
  <si>
    <t xml:space="preserve">   - of which secured by immovable property</t>
  </si>
  <si>
    <t xml:space="preserve">   - of which other retail</t>
  </si>
  <si>
    <t xml:space="preserve">   - of which SME</t>
  </si>
  <si>
    <t>n.a.</t>
  </si>
  <si>
    <t>Other²</t>
  </si>
  <si>
    <t xml:space="preserve">Total  </t>
  </si>
  <si>
    <t>Financial collateral</t>
  </si>
  <si>
    <t>Receivables</t>
  </si>
  <si>
    <t>Residential real estate</t>
  </si>
  <si>
    <t>Commercial real estate</t>
  </si>
  <si>
    <t>Other physical collateral</t>
  </si>
  <si>
    <t>Credit quality step</t>
  </si>
  <si>
    <t>Standard &amp; Poor's rating</t>
  </si>
  <si>
    <t>31 Dec 2018</t>
  </si>
  <si>
    <t>31 Dec 2017</t>
  </si>
  <si>
    <t>(a) Central Governments or Central banks</t>
  </si>
  <si>
    <t>AAA to AA-</t>
  </si>
  <si>
    <t>A+ to A-</t>
  </si>
  <si>
    <t>BBB+ to BBB-</t>
  </si>
  <si>
    <t>4 to 6 or blank</t>
  </si>
  <si>
    <t>100-250%</t>
  </si>
  <si>
    <t>(b) Regional Governments or local authorities</t>
  </si>
  <si>
    <t>0% - 20%¹</t>
  </si>
  <si>
    <t>3 to 6 or blank</t>
  </si>
  <si>
    <t>(c) Public sector entites</t>
  </si>
  <si>
    <t>(d) Multilateral Developments Banks</t>
  </si>
  <si>
    <t>0% - 20%²</t>
  </si>
  <si>
    <t>100-150%</t>
  </si>
  <si>
    <t>(f) Corporates</t>
  </si>
  <si>
    <t>3 to 4</t>
  </si>
  <si>
    <t>5 to 6 or blank</t>
  </si>
  <si>
    <t>Denmark</t>
  </si>
  <si>
    <t>Finland</t>
  </si>
  <si>
    <t>Norway</t>
  </si>
  <si>
    <t>Sweden</t>
  </si>
  <si>
    <t>US</t>
  </si>
  <si>
    <t>Percent (%)</t>
  </si>
  <si>
    <t>PD</t>
  </si>
  <si>
    <t>LGD</t>
  </si>
  <si>
    <t>Figure: Development of key capital adequacy ratios</t>
  </si>
  <si>
    <t>Figure: Development of own funds</t>
  </si>
  <si>
    <t>Available capital, EURm</t>
  </si>
  <si>
    <t>Common Equity Tier 1 (CET1)</t>
  </si>
  <si>
    <t>Tier 1</t>
  </si>
  <si>
    <t>Total capital</t>
  </si>
  <si>
    <t>Risk-weighted exposures amounts (REA), EURm</t>
  </si>
  <si>
    <t>Risk-based capital ratios as a percentage of REA</t>
  </si>
  <si>
    <t>Common Equity Tier 1 ratio</t>
  </si>
  <si>
    <t>Tier 1 ratio</t>
  </si>
  <si>
    <t>Total capital ratio</t>
  </si>
  <si>
    <t>Additional CET1 buffer requirements as a percentage of REA</t>
  </si>
  <si>
    <t>Capital conservation buffer requirement</t>
  </si>
  <si>
    <t xml:space="preserve">Countercyclical buffer requirement </t>
  </si>
  <si>
    <t xml:space="preserve">Systemic risk buffer requirement </t>
  </si>
  <si>
    <t>Total buffer requirements</t>
  </si>
  <si>
    <t>CET1 available after meeting the bank’s minimum capital requirements (%)</t>
  </si>
  <si>
    <t>Basel III leverage ratio</t>
  </si>
  <si>
    <t>Transitional leverage ratio exposure measure</t>
  </si>
  <si>
    <t>Liquidity Coverage Ratio</t>
  </si>
  <si>
    <t>Total HQLA</t>
  </si>
  <si>
    <t>Total net cash outflow</t>
  </si>
  <si>
    <t>LCR ratio (%)</t>
  </si>
  <si>
    <t>Credit risk</t>
  </si>
  <si>
    <t>CET1</t>
  </si>
  <si>
    <t>AT1</t>
  </si>
  <si>
    <t>AT2</t>
  </si>
  <si>
    <t>Exposure classes</t>
  </si>
  <si>
    <t>Retail - RIRB</t>
  </si>
  <si>
    <t>Regional Governments or local authorities</t>
  </si>
  <si>
    <t xml:space="preserve">   of which cleared through CCPs</t>
  </si>
  <si>
    <t>Capital requirements</t>
  </si>
  <si>
    <t>Interest rate risk (general and specific)</t>
  </si>
  <si>
    <t>Equity risk (general and specific)</t>
  </si>
  <si>
    <t xml:space="preserve">Foreign exchange risk </t>
  </si>
  <si>
    <t>Commodity risk</t>
  </si>
  <si>
    <t>Options</t>
  </si>
  <si>
    <t>Simplified approach</t>
  </si>
  <si>
    <t>Delta-plus method</t>
  </si>
  <si>
    <t>Scenario approach</t>
  </si>
  <si>
    <t>Previous day's VaR (Article 365 (1)(VaRt-1))</t>
  </si>
  <si>
    <t>SVaR (higher of values a and b)</t>
  </si>
  <si>
    <t>Latest SVaR (Article 365 (2) (sVARt-1)</t>
  </si>
  <si>
    <t>Average of the SVaR (article 365 (2)) during the preceding 60 business days (sVaRavg) x multiplication factor (ms) (article 366)</t>
  </si>
  <si>
    <t>Incremental risk charge - IRC (higher of values a and b)</t>
  </si>
  <si>
    <t>Most recent IRC value (incremental default and migration risks section 3 calculated in accordance with Section 3 articles 370/371)</t>
  </si>
  <si>
    <t>Average of the IRC number over the preceding 12 weeks</t>
  </si>
  <si>
    <t>Comprehensive risk method - CRM (higher of values a,b and c)</t>
  </si>
  <si>
    <t>Most recent risk number for the correlation trading portfolio (article 377)</t>
  </si>
  <si>
    <t>8% of the own funds requirement in SA on most recent risk number for the correlation trading portfolio (Article 338 (4))</t>
  </si>
  <si>
    <t>VaR (10 day 99%)</t>
  </si>
  <si>
    <t>Period end</t>
  </si>
  <si>
    <t>SVaR (10 day 99%)</t>
  </si>
  <si>
    <t>IRC (10 day 99%)</t>
  </si>
  <si>
    <t>Comprehensive capital charge (99.9%)</t>
  </si>
  <si>
    <t>Trading book</t>
  </si>
  <si>
    <t xml:space="preserve">Banking book </t>
  </si>
  <si>
    <t>Total VaR (IA)</t>
  </si>
  <si>
    <t>Interest rate risk</t>
  </si>
  <si>
    <t>Equity risk</t>
  </si>
  <si>
    <t>Credit spread risk</t>
  </si>
  <si>
    <t>Foreign exchange risk</t>
  </si>
  <si>
    <t>Inflation risk</t>
  </si>
  <si>
    <t>Diversification effect</t>
  </si>
  <si>
    <t>Total Stressed VaR (IA)</t>
  </si>
  <si>
    <t>Incremental Risk Charge (IA)</t>
  </si>
  <si>
    <t>Comprehensive Risk Charge (IA)</t>
  </si>
  <si>
    <t>Standardised Approach</t>
  </si>
  <si>
    <t>Commodity Risk</t>
  </si>
  <si>
    <t>Non-CRR companies</t>
  </si>
  <si>
    <t>Row in disclosure template</t>
  </si>
  <si>
    <t>Assets</t>
  </si>
  <si>
    <t xml:space="preserve"> - of which: Goodwill and other intangible assets</t>
  </si>
  <si>
    <t>- of which: Deferred tax assets that rely on future profitability excluding those arising from temporary differences</t>
  </si>
  <si>
    <t>Retirement benefit assets</t>
  </si>
  <si>
    <t>- of which: Retirement benefit assets net of tax</t>
  </si>
  <si>
    <t>Liabilities</t>
  </si>
  <si>
    <t>Deferred tax liabilities</t>
  </si>
  <si>
    <t>- of which: Deductible Deferred tax liabilities associated with Deferred tax assets that rely on future profitability and do not arise from temporary differences</t>
  </si>
  <si>
    <t>Subordinated liabilities</t>
  </si>
  <si>
    <t>- of which: AT1 Capital instruments and the related share ­premium accounts</t>
  </si>
  <si>
    <t xml:space="preserve">- of which: Amount of qualifying items referred to in Article 484 (4) and the related share premium accounts subject to phase out from AT1 </t>
  </si>
  <si>
    <t>- of which: Direct and indirect holdings by an institution of own AT1 instruments</t>
  </si>
  <si>
    <t>- of which: T2 Capital instruments and the related share ­premium accounts</t>
  </si>
  <si>
    <t xml:space="preserve">- of which: Amount of qualifying items referred to in Article 484 (5) and the related share premium accounts subject to phase out from T2 </t>
  </si>
  <si>
    <t>- of which: Direct and indirect holdings by an institution of own T2 instruments and subordinated loans (negative Amount)</t>
  </si>
  <si>
    <t>Share capital</t>
  </si>
  <si>
    <t>Share premium reserve</t>
  </si>
  <si>
    <t>- of which: Capital instruments and the related share ­premium accounts</t>
  </si>
  <si>
    <t>- of which: Retained earnings</t>
  </si>
  <si>
    <t>Other reserves</t>
  </si>
  <si>
    <t>- of which: Accumulated other comprehensive income</t>
  </si>
  <si>
    <t>- of which: Fair value reserves related to gains or losses on cash flow hedges</t>
  </si>
  <si>
    <t>Retained earnings net of proposed dividend</t>
  </si>
  <si>
    <t>- of which: Profit/loss for the year</t>
  </si>
  <si>
    <t>5a</t>
  </si>
  <si>
    <t>- of which: Direct holdings by an institution of own CET1 instruments (negative Amount)</t>
  </si>
  <si>
    <t>Carrying values as reported in published financial statements</t>
  </si>
  <si>
    <t>Carrying values of items</t>
  </si>
  <si>
    <t>Subject to the credit risk framework</t>
  </si>
  <si>
    <t>Subject to the counterparty credit risk framework</t>
  </si>
  <si>
    <t>Subject to the securitisation framework</t>
  </si>
  <si>
    <t>Subject to the market risk framework</t>
  </si>
  <si>
    <t>Cash and balances with central banks</t>
  </si>
  <si>
    <t>Loans to central banks</t>
  </si>
  <si>
    <t>Loans to credit institutions</t>
  </si>
  <si>
    <t>Loans to the public</t>
  </si>
  <si>
    <t>Interest bearing securities</t>
  </si>
  <si>
    <t>Financial instruments pledged as collateral</t>
  </si>
  <si>
    <t>Shares</t>
  </si>
  <si>
    <t>Assets in pooled schemes and unit-linked investment contracts</t>
  </si>
  <si>
    <t>Fair value changes of the hedged items in portfolio hedge of interest rate risk</t>
  </si>
  <si>
    <t>Investments in associated undertakings and joint ventures</t>
  </si>
  <si>
    <t>Properties and equipment</t>
  </si>
  <si>
    <t>Investment properties</t>
  </si>
  <si>
    <t>Current tax assets</t>
  </si>
  <si>
    <t>Other assets</t>
  </si>
  <si>
    <t>Prepaid expenses and accrued income</t>
  </si>
  <si>
    <t>Assets held for sale</t>
  </si>
  <si>
    <t>Total assets</t>
  </si>
  <si>
    <t>Deposits by credit institutions</t>
  </si>
  <si>
    <t>Deposits and borrowings from the public</t>
  </si>
  <si>
    <t>Deposits in pooled schemes and unit-linked investment contracts</t>
  </si>
  <si>
    <t>Liabilities to policyholders</t>
  </si>
  <si>
    <t>Debt securities in issue</t>
  </si>
  <si>
    <t>Fair value changes of  the hedged items in portfolio hedge of interest rate risk</t>
  </si>
  <si>
    <t>Current tax liabilities</t>
  </si>
  <si>
    <t>Other liabilities</t>
  </si>
  <si>
    <t>Accrued expenses and prepaid income</t>
  </si>
  <si>
    <t>Deferred tax liabilites</t>
  </si>
  <si>
    <t>Retirement benefit obligations</t>
  </si>
  <si>
    <t>Liabilities held for sale</t>
  </si>
  <si>
    <t>Total equity</t>
  </si>
  <si>
    <t>Total liabilities</t>
  </si>
  <si>
    <t>d</t>
  </si>
  <si>
    <t>Items subject to:</t>
  </si>
  <si>
    <t>Credit risk framework</t>
  </si>
  <si>
    <t>Counterparty credit risk framework</t>
  </si>
  <si>
    <t>Assets carrying value amount under the scope of regulatory consolidation (as per template EU LI 1)</t>
  </si>
  <si>
    <t>Liabilities carrying amount under the regulatory scope of consolidation (as per template EU LI1)</t>
  </si>
  <si>
    <t xml:space="preserve">Total net amount under the regulatory scope of consolidation </t>
  </si>
  <si>
    <t>Off-balance sheet amounts (pre CRM and CCF)</t>
  </si>
  <si>
    <t>Differences due to different netting rules</t>
  </si>
  <si>
    <t>Differences due to considerations for provisions in Standardised Approach</t>
  </si>
  <si>
    <t>Differences due to regulatory future exposures</t>
  </si>
  <si>
    <t>Differences due to credit mitigation techniques (CRMs), with substitution effects on the exposure</t>
  </si>
  <si>
    <t>Differences due to Credit Conversion Factor (CCF)</t>
  </si>
  <si>
    <t>Differences due to the use of financial collateral in Standardised Approach</t>
  </si>
  <si>
    <t>Other differences not stated above</t>
  </si>
  <si>
    <t>Exposure amounts considered for regulatory purposes</t>
  </si>
  <si>
    <t>(A) Amount at disclosure date</t>
  </si>
  <si>
    <t>(B) regulation (EU) no 575/2013 article reference</t>
  </si>
  <si>
    <t xml:space="preserve">(C) Amounts subject to pre-regulation treatment or prescribed residual amount of regulation, (EU) no 575/2013 </t>
  </si>
  <si>
    <t>Common Equity Tier 1 capital: instruments and reserves</t>
  </si>
  <si>
    <t xml:space="preserve">Capital instruments and the related share premium accounts </t>
  </si>
  <si>
    <t xml:space="preserve">26 (1), 27, 28, 29, EBA list 26 (3) </t>
  </si>
  <si>
    <t xml:space="preserve">of which: Instrument type 1 </t>
  </si>
  <si>
    <t xml:space="preserve">EBA list 26 (3) </t>
  </si>
  <si>
    <t xml:space="preserve">of which: Instrument type 2 </t>
  </si>
  <si>
    <t xml:space="preserve">of which: Instrument type 3 </t>
  </si>
  <si>
    <t xml:space="preserve">Retained earnings </t>
  </si>
  <si>
    <t xml:space="preserve">26 (1) (c) </t>
  </si>
  <si>
    <t xml:space="preserve">Accumulated other comprehensive income (and other reserves, to include unrealised gains and losses under the applicable accounting standards) </t>
  </si>
  <si>
    <t xml:space="preserve">26 (1) </t>
  </si>
  <si>
    <t xml:space="preserve">3a </t>
  </si>
  <si>
    <t xml:space="preserve">Funds for general banking risk </t>
  </si>
  <si>
    <t xml:space="preserve">26 (1) (f) </t>
  </si>
  <si>
    <t xml:space="preserve">486 (2) </t>
  </si>
  <si>
    <t xml:space="preserve">Public sector capital injections grandfathered until 1 January 2018 </t>
  </si>
  <si>
    <t xml:space="preserve">483 (2) </t>
  </si>
  <si>
    <t xml:space="preserve">Minority Interests (amount allowed in consolidated CET1) </t>
  </si>
  <si>
    <t xml:space="preserve">84, 479, 480 </t>
  </si>
  <si>
    <t xml:space="preserve">5a </t>
  </si>
  <si>
    <t xml:space="preserve">Independently reviewed interim profits net of any foreseeable charge or dividend </t>
  </si>
  <si>
    <t xml:space="preserve">26 (2) </t>
  </si>
  <si>
    <t xml:space="preserve">Common Equity Tier 1 (CET1) capital before regulatory adjustments </t>
  </si>
  <si>
    <t xml:space="preserve">Common Equity Tier 1 (CET1) capital: regulatory adjustments </t>
  </si>
  <si>
    <t xml:space="preserve">Additional value adjustments (negative amount) </t>
  </si>
  <si>
    <t xml:space="preserve">34, 105 </t>
  </si>
  <si>
    <t xml:space="preserve">Intangible assets (net of related tax liability) (negative amount) </t>
  </si>
  <si>
    <t xml:space="preserve">36 (1) (b), 37, 472 (4) </t>
  </si>
  <si>
    <t xml:space="preserve">Empty Set in the EU </t>
  </si>
  <si>
    <t>NA</t>
  </si>
  <si>
    <t xml:space="preserve">Deferred tax assets that rely on future profitability excluding those arising from temporary differences (net of related tax liability where the conditions in Article 38 (3) are met) (negative amount) </t>
  </si>
  <si>
    <t xml:space="preserve">36 (1) (c), 38, 472 (5) </t>
  </si>
  <si>
    <t xml:space="preserve">Fair value reserves related to gains or losses on cash flow hedges </t>
  </si>
  <si>
    <t xml:space="preserve">33 (a) </t>
  </si>
  <si>
    <t xml:space="preserve">Negative amounts resulting from the calculation of expected loss amounts </t>
  </si>
  <si>
    <t xml:space="preserve">36 (1) (d), 40, 159, 472 (6) </t>
  </si>
  <si>
    <t xml:space="preserve">Any increase in equity that results from securitised assets (negative amount) </t>
  </si>
  <si>
    <t xml:space="preserve">32 (1) </t>
  </si>
  <si>
    <t xml:space="preserve">Gains or losses on liabilities valued at fair value resulting from changes in own credit standing </t>
  </si>
  <si>
    <t xml:space="preserve">33 (b) </t>
  </si>
  <si>
    <t xml:space="preserve">Defined-benefit pension fund assets (negative amount) </t>
  </si>
  <si>
    <t xml:space="preserve">36 (1) (e) , 41, 472 (7) </t>
  </si>
  <si>
    <t xml:space="preserve">Direct and indirect holdings by an institution of own CET1 instruments (negative amount) </t>
  </si>
  <si>
    <t xml:space="preserve">36 (1) (f), 42, 472 (8) </t>
  </si>
  <si>
    <t xml:space="preserve">Holdings of the CET1 instruments of financial sector entities where those entities have reciprocal cross holdings with the institution designed to inflate artificially the own funds of the institution (negative amount) </t>
  </si>
  <si>
    <t xml:space="preserve">36 (1) (g), 44, 472 (9) </t>
  </si>
  <si>
    <t xml:space="preserve">Direct and indirect holdings by the institution of the CET1 instruments of financial sector entities where the institution does not have a significant investment in those entities (amount above the 10% threshold and net of eligible short positions) (negative amount) </t>
  </si>
  <si>
    <t xml:space="preserve">36 (1) (h), 43, 45, 46, 49 (2) (3), 79, 472 (10) </t>
  </si>
  <si>
    <t xml:space="preserve">Direct, indirect and synthetic holdings by the institution of the CET1 instruments of financial sector entities where the institution has a significant investment in those entities (amount above 10% threshold and net of eligible short positions) (negative amount) </t>
  </si>
  <si>
    <t xml:space="preserve">36 (1) (i), 43, 45, 47, 48 (1) (b), 49 (1) to (3), 79, 470, 472 (11) </t>
  </si>
  <si>
    <t xml:space="preserve">20a </t>
  </si>
  <si>
    <t xml:space="preserve">Exposure amount of the following items which qualify for a RW of 1250%, where the institution opts for the deduction alternative </t>
  </si>
  <si>
    <t xml:space="preserve">36 (1) (k) </t>
  </si>
  <si>
    <t xml:space="preserve">20b </t>
  </si>
  <si>
    <t xml:space="preserve">of which: qualifying holdings outside the financial sector (negative amount) </t>
  </si>
  <si>
    <t xml:space="preserve">36 (1) (k) (i), 89 to 91 </t>
  </si>
  <si>
    <t xml:space="preserve">20c </t>
  </si>
  <si>
    <t xml:space="preserve">of which: securitisation positions (negative amount) </t>
  </si>
  <si>
    <t>36 (1) (k) (ii)
243 (1) (b)
244 (1) (b) 258</t>
  </si>
  <si>
    <t xml:space="preserve">20d </t>
  </si>
  <si>
    <t xml:space="preserve">of which: free deliveries (negative amount) </t>
  </si>
  <si>
    <t xml:space="preserve">36 (1) (k) (iii), 379 (3) </t>
  </si>
  <si>
    <t xml:space="preserve">Deferred tax assets arising from temporary differences (amount above 10% threshold, net of related tax liability where the conditions in 38 (3) are met) (negative amount) </t>
  </si>
  <si>
    <t xml:space="preserve">36 (1) (c), 38, 48 (1) (a), 470, 472 (5) </t>
  </si>
  <si>
    <t xml:space="preserve">Amount exceeding the 15% threshold (negative amount) </t>
  </si>
  <si>
    <t>48 (1)</t>
  </si>
  <si>
    <t xml:space="preserve">of which: direct and indirect holdings by the institution of the CET1 instruments of financial sector entities where the institution has a significant investment in those entities </t>
  </si>
  <si>
    <t xml:space="preserve">36 (1) (i), 48 (1) (b), 470, 472 (11) </t>
  </si>
  <si>
    <t>of which: deferred tax assets arising from temporary differences</t>
  </si>
  <si>
    <t xml:space="preserve">25a </t>
  </si>
  <si>
    <t xml:space="preserve">36 (1) (a), 472 (3) </t>
  </si>
  <si>
    <t xml:space="preserve">25b </t>
  </si>
  <si>
    <t xml:space="preserve">Foreseeable tax charges relating to CET1 items (negative amount) </t>
  </si>
  <si>
    <t xml:space="preserve">36 (1) (l) </t>
  </si>
  <si>
    <t xml:space="preserve">Regulatory adjustments applied to Common Equity Tier 1 in respect of amounts subject to pre-CRR treatment </t>
  </si>
  <si>
    <t xml:space="preserve">26a </t>
  </si>
  <si>
    <t xml:space="preserve">Regulatory adjustments relating to unrealised gains and losses pursuant to Articles 467 and 468 </t>
  </si>
  <si>
    <t>Of which: …filter for unrealised loss on AFS debt instruments</t>
  </si>
  <si>
    <t>Of which: …filter for unrealised loss 2</t>
  </si>
  <si>
    <t>Of which: …filter for unrealised gain on AFS debt instruments</t>
  </si>
  <si>
    <t>Of which: …filter for unrealised gain 2</t>
  </si>
  <si>
    <t xml:space="preserve">26b </t>
  </si>
  <si>
    <t xml:space="preserve">Amount to be deducted from or added to Common Equity Tier 1 capital with regard to additional filters and deductions required pre CRR </t>
  </si>
  <si>
    <t>Of which: …</t>
  </si>
  <si>
    <t xml:space="preserve">Qualifying AT1 deductions that exceed the AT1 capital of the institution (negative amount) </t>
  </si>
  <si>
    <t xml:space="preserve">36 (1) (j) </t>
  </si>
  <si>
    <t xml:space="preserve">Total regulatory adjustments to Common equity Tier 1 (CET1) </t>
  </si>
  <si>
    <t xml:space="preserve">Common Equity Tier 1 (CET1) capital </t>
  </si>
  <si>
    <t xml:space="preserve">Additional Tier 1 (AT1) capital: instruments </t>
  </si>
  <si>
    <t>51, 52</t>
  </si>
  <si>
    <t>of which: classified as equity under applicable accounting standards</t>
  </si>
  <si>
    <t>of which: classified as liabilities under applicable accounting standards</t>
  </si>
  <si>
    <t xml:space="preserve">486 (3) </t>
  </si>
  <si>
    <t xml:space="preserve">483 (3) </t>
  </si>
  <si>
    <t xml:space="preserve">Qualifying Tier 1 capital included in consolidated AT1 capital (including minority interests not included in row 5) issued by subsidiaries and held by third parties </t>
  </si>
  <si>
    <t xml:space="preserve">85, 86, 480 </t>
  </si>
  <si>
    <t>of which: instruments issued by subsidiaries subject to phase out</t>
  </si>
  <si>
    <t xml:space="preserve">Additional Tier 1 (AT1) capital before regulatory adjustments </t>
  </si>
  <si>
    <t xml:space="preserve">Additional Tier 1 (AT1) capital: regulatory adjustments </t>
  </si>
  <si>
    <t xml:space="preserve">Direct and indirect holdings by an institution of own AT1 Instruments (negative amount) </t>
  </si>
  <si>
    <t xml:space="preserve">52 (1) (b), 56 (a), 57, 475 (2) </t>
  </si>
  <si>
    <t xml:space="preserve">Holdings of the AT1 instruments of financial sector entities where those entities have reciprocal cross holdings with the institution designed to inflate artificially the own funds of the institution (negative amount) </t>
  </si>
  <si>
    <t xml:space="preserve">56 (b), 58, 475 (3) </t>
  </si>
  <si>
    <t xml:space="preserve">56 (c), 59, 60, 79, 475 (4) </t>
  </si>
  <si>
    <t xml:space="preserve">56 (d), 59, 79, 475 (4) </t>
  </si>
  <si>
    <t xml:space="preserve">Regulatory adjustments applied to additional tier 1 in respect of amounts subject to pre-CRR treatment and transitional treatments subject to phase out as prescribed in Regulation (EU) No 575/2013 (i.e. CRR residual amounts) </t>
  </si>
  <si>
    <t xml:space="preserve">41a </t>
  </si>
  <si>
    <t xml:space="preserve">Residual amounts deducted from Additional Tier 1 capital with regard to deduction from Common Equity Tier 1 capital during the transitional period pursuant to article 472 of Regulation (EU) No 575/2013 </t>
  </si>
  <si>
    <t xml:space="preserve">472, 472(3)(a), 472 (4), 472 (6), 472 (8) (a), 472 (9), 472 (10) (a), 472 (11) (a) </t>
  </si>
  <si>
    <t>Of which shortfall</t>
  </si>
  <si>
    <t xml:space="preserve">41b </t>
  </si>
  <si>
    <t xml:space="preserve">477, 477 (3), 477 (4) (a) </t>
  </si>
  <si>
    <t>Of which items to be detailed line by line, e.g. Reciprocal cross holdings in Tier 2 instruments, direct holdings of non-significant investments in the capital of other financial sector entities, etc</t>
  </si>
  <si>
    <t xml:space="preserve">41c </t>
  </si>
  <si>
    <t xml:space="preserve">Amount to be deducted from or added to Additional Tier 1 capital with regard to additional filters and deductions required pre- CRR </t>
  </si>
  <si>
    <t xml:space="preserve">467, 468, 481 </t>
  </si>
  <si>
    <t xml:space="preserve">Of which: …possible filter for unrealised losses </t>
  </si>
  <si>
    <t xml:space="preserve">Of which: …possible filter for unrealised gains </t>
  </si>
  <si>
    <t xml:space="preserve">Of which: … </t>
  </si>
  <si>
    <t xml:space="preserve">Qualifying T2 deductions that exceed the T2 capital of the institution (negative amount) </t>
  </si>
  <si>
    <t xml:space="preserve">56 (e) </t>
  </si>
  <si>
    <t xml:space="preserve">Total regulatory adjustments to Additional Tier 1 (AT1) capital </t>
  </si>
  <si>
    <t xml:space="preserve">Additional Tier 1 (AT1) capital </t>
  </si>
  <si>
    <t xml:space="preserve">Tier 1 capital (T1 = CET1 + AT1) </t>
  </si>
  <si>
    <t xml:space="preserve">Tier 2 (T2) capital: instruments and provisions </t>
  </si>
  <si>
    <t xml:space="preserve">62, 63 </t>
  </si>
  <si>
    <t xml:space="preserve">486 (4) </t>
  </si>
  <si>
    <t xml:space="preserve">483 (4) </t>
  </si>
  <si>
    <t xml:space="preserve">Qualifying own funds instruments included in consolidated T2 capital (including minority interests and AT1 instruments not included in rows 5 or 34) issued by subsidiaries and held by third parties </t>
  </si>
  <si>
    <t xml:space="preserve">87, 88, 480 </t>
  </si>
  <si>
    <t xml:space="preserve">of which: instruments issued by subsidiaries subject to phase out </t>
  </si>
  <si>
    <t xml:space="preserve">Credit risk adjustments </t>
  </si>
  <si>
    <t xml:space="preserve">62 (c) &amp; (d) </t>
  </si>
  <si>
    <t xml:space="preserve">Tier 2 (T2) capital before regulatory adjustments </t>
  </si>
  <si>
    <t xml:space="preserve">Tier 2 (T2) capital: regulatory adjustments </t>
  </si>
  <si>
    <t xml:space="preserve">Direct and indirect holdings by an institution of own T2 instruments and subordinated loans (negative amount) </t>
  </si>
  <si>
    <t xml:space="preserve">63 (b) (i), 66 (a), 67, 477 (2) </t>
  </si>
  <si>
    <t xml:space="preserve">66 (b), 68, 477 (3) </t>
  </si>
  <si>
    <t xml:space="preserve">66 (c), 69, 70, 79, 477 (4) </t>
  </si>
  <si>
    <t xml:space="preserve">54a </t>
  </si>
  <si>
    <t xml:space="preserve">Of which new holdings not subject to transitional arrangements </t>
  </si>
  <si>
    <t xml:space="preserve">54b </t>
  </si>
  <si>
    <t xml:space="preserve">Of which holdings existing before 1 January 2013 and subject to transitional arrangements </t>
  </si>
  <si>
    <t xml:space="preserve">66 (d), 69, 79, 477 (4) </t>
  </si>
  <si>
    <t xml:space="preserve">Regulatory adjustments applied to tier 2 in respect of amounts subject to pre-CRR treatment and transitional treatments subject to phase out as prescribed in Regulation (EU) No 575/2013 (i.e. CRR residual amounts) </t>
  </si>
  <si>
    <t xml:space="preserve">56a </t>
  </si>
  <si>
    <t xml:space="preserve">56b </t>
  </si>
  <si>
    <t xml:space="preserve">475, 475 (2) (a), 475 (3), 475 (4) (a) </t>
  </si>
  <si>
    <t xml:space="preserve">56c </t>
  </si>
  <si>
    <t xml:space="preserve">Amount to be deducted from or added to Tier 2 capital with regard to additional filters and deductions required pre CRR </t>
  </si>
  <si>
    <t xml:space="preserve">Total regulatory adjustments to Tier 2 (T2) capital </t>
  </si>
  <si>
    <t xml:space="preserve">Tier 2 (T2) capital </t>
  </si>
  <si>
    <t xml:space="preserve">Total capital (TC = T1 + T2) </t>
  </si>
  <si>
    <t xml:space="preserve">59a </t>
  </si>
  <si>
    <t xml:space="preserve">Risk weighted assets in respect of amounts subject to pre-CRR treatment and transitional treatments subject to phase out as prescribed in Regulation (EU) No 575/2013(i.e. CRR residual amounts) </t>
  </si>
  <si>
    <t xml:space="preserve">Of which: …items not deducted from CET1 (Regulation (EU) No 575/2013residual amounts) 
(items to be detailed line by line, e.g. Deferred tax assets that rely on future profitability net of related tax liablity, indirect holdings of own CET1, etc) 
</t>
  </si>
  <si>
    <t xml:space="preserve">472, 472 (5), 472 (8) (b), 472 (10) (b), 472 (11) (b) </t>
  </si>
  <si>
    <t xml:space="preserve">Of which: …items not deducted from AT1 items (Regulation (EU) No 575/2013residual amounts) 
(items to be detailed line by line, e.g. Reciprocal cross holdings in T2 instruments, direct holdings of non-significant investments in the capital of other financial 
</t>
  </si>
  <si>
    <t xml:space="preserve">475, 475 (2) (b), 475 (2) (c), 475 (4) (b) </t>
  </si>
  <si>
    <t xml:space="preserve">sector entities, etc) </t>
  </si>
  <si>
    <t xml:space="preserve">Items not deducted from T2 items (Regulation (EU) No 575/2013residual amounts) 
(items to be detailed line by line, e.g. Indirect holdings of own t2 instruments, indirect holdings of non significant investments in the capital of other financial sector entities, indirect holdings of significant investments in the capital of other financial sector entities etc) 
</t>
  </si>
  <si>
    <t xml:space="preserve">477, 477 (2) (b), 477 (2) (c), 477 (4) (b) </t>
  </si>
  <si>
    <t xml:space="preserve">Total risk weighted assets </t>
  </si>
  <si>
    <t xml:space="preserve">Capital ratios and buffers </t>
  </si>
  <si>
    <t xml:space="preserve">Common Equity Tier 1 (as a percentage of risk exposure amount) </t>
  </si>
  <si>
    <t xml:space="preserve">92 (2) (a), 465 </t>
  </si>
  <si>
    <t xml:space="preserve">Tier 1 (as a percentage of risk exposure amount) </t>
  </si>
  <si>
    <t xml:space="preserve">92 (2) (b), 465 </t>
  </si>
  <si>
    <t xml:space="preserve">Total capital (as a percentage of risk exposure amount) </t>
  </si>
  <si>
    <t xml:space="preserve">92 (2) (c) </t>
  </si>
  <si>
    <t xml:space="preserve">CRD 128, 129, 130 </t>
  </si>
  <si>
    <t xml:space="preserve">of which: capital conservation buffer requirement </t>
  </si>
  <si>
    <t xml:space="preserve">of which: countercyclical buffer requirement </t>
  </si>
  <si>
    <t xml:space="preserve">of which: systemic risk buffer requirement </t>
  </si>
  <si>
    <t xml:space="preserve">67a </t>
  </si>
  <si>
    <t xml:space="preserve">of which: Global Systemically Important Institution (G-SII) or Other Systemically Important Institution (O-SII) buffer </t>
  </si>
  <si>
    <t xml:space="preserve">CRD 131 </t>
  </si>
  <si>
    <t xml:space="preserve">Common Equity Tier 1 available to meet buffers (as a percentage of risk exposure amount) </t>
  </si>
  <si>
    <t xml:space="preserve">CRD 128 </t>
  </si>
  <si>
    <t xml:space="preserve">[non relevant in EU regulation] </t>
  </si>
  <si>
    <t xml:space="preserve">Amounts below the thresholds for deduction (before risk weighting) </t>
  </si>
  <si>
    <t xml:space="preserve">Direct and indirect holdings of the capital of financial sector entities where the institution does not have a significant investment in those entities (amount below 10% threshold and net of eligible short positions) </t>
  </si>
  <si>
    <t xml:space="preserve">36 (1) (h), 45, 46, 472 (10) 
56 (c), 59, 60, 475 (4) 
66 (c), 69, 70, 477 (4) </t>
  </si>
  <si>
    <t xml:space="preserve">Direct and indirect holdings by the institution of the CET 1 instruments of financial sector entities where the institution has a significant investment in those entities (amount below 10% threshold and net of eligible short positions) </t>
  </si>
  <si>
    <t xml:space="preserve">36 (1) (i), 45, 48, 470, 472 (11) </t>
  </si>
  <si>
    <t xml:space="preserve">Deferred tax assets arising from temporary differences (amount below 10% threshold, net of related tax liability where the conditions in Article 38 (3) are met) </t>
  </si>
  <si>
    <t xml:space="preserve">36 (1) (c), 38, 48, 470, 472 (5) </t>
  </si>
  <si>
    <t xml:space="preserve">Applicable caps on the inclusion of provisions in Tier 2 </t>
  </si>
  <si>
    <t xml:space="preserve">Cap on inclusion of credit risk adjustments in T2 under standardised approach </t>
  </si>
  <si>
    <t xml:space="preserve">Credit risk adjustments included in T2 in respect of exposures subject to internal ratings-based approach (prior to the application of the cap) </t>
  </si>
  <si>
    <t xml:space="preserve">Cap for inclusion of credit risk adjustments in T2 under internal ratings-based approach </t>
  </si>
  <si>
    <t xml:space="preserve">Capital instruments subject to phase-out arrangements (only applicable between 1 Jan 2013 and 1 Jan 2022) </t>
  </si>
  <si>
    <t xml:space="preserve">Current cap on CET1 instruments subject to phase out arrangements </t>
  </si>
  <si>
    <t xml:space="preserve">484 (3), 486 (2) &amp; (5) </t>
  </si>
  <si>
    <t xml:space="preserve">Amount excluded from CET1 due to cap (excess over cap after redemptions and maturities) </t>
  </si>
  <si>
    <t xml:space="preserve">Current cap on AT1 instruments subject to phase out arrangements </t>
  </si>
  <si>
    <t xml:space="preserve">484 (4), 486 (3) &amp; (5) </t>
  </si>
  <si>
    <t xml:space="preserve">Amount excluded from AT1 due to cap (excess over cap after redemptions and maturities) </t>
  </si>
  <si>
    <t xml:space="preserve">Current cap on T2 instruments subject to phase out arrangements </t>
  </si>
  <si>
    <t xml:space="preserve">484 (5), 486 (4) &amp; (5) </t>
  </si>
  <si>
    <t xml:space="preserve">Amount excluded from T2 due to cap (excess over cap after redemptions and maturities) </t>
  </si>
  <si>
    <t>Table LRSum: Summary reconciliation of accounting assets and leverage ratio exposures</t>
  </si>
  <si>
    <t>EURbn</t>
  </si>
  <si>
    <t>Applicable Amounts</t>
  </si>
  <si>
    <t>Total assets as per published financial statements</t>
  </si>
  <si>
    <t>(Adjustment for fiduciary assets recognised on the balance sheet pursuant to the applicable accounting framework but excluded from the leverage ratio exposure measure in accordance with Article 429(13) of Regulation (EU) No 575/2013 "CRR")</t>
  </si>
  <si>
    <t>Adjustments for derivative financial instruments</t>
  </si>
  <si>
    <t>Adjustments for securities financing transactions "SFTs"</t>
  </si>
  <si>
    <t>EU-6a</t>
  </si>
  <si>
    <t>(Adjustment for intragroup exposures excluded from the leverage ratio exposure measure in accordance with Article 429 (7) of Regulation (EU) No 575/2013)</t>
  </si>
  <si>
    <t>EU-6b</t>
  </si>
  <si>
    <t>(Adjustment for exposures excluded from the leverage ratio exposure measure in accordance with Article 429 (14) of  Regulation (EU) No 575/2013)</t>
  </si>
  <si>
    <t>Other adjustments</t>
  </si>
  <si>
    <t>Total leverage ratio exposure</t>
  </si>
  <si>
    <t>Table LRCom: Leverage ratio common disclosure</t>
  </si>
  <si>
    <t>CRR leverage ratio exposures</t>
  </si>
  <si>
    <t>On-balance sheet exposures (excluding derivatives and SFTs)</t>
  </si>
  <si>
    <t>On-balance sheet items (excluding derivatives, SFTs and fiduciary assets, but including collateral)</t>
  </si>
  <si>
    <t>(Asset amounts deducted in determining Tier 1 capital)</t>
  </si>
  <si>
    <t>Total on-balance sheet exposures (excluding derivatives, SFTs and fiduciary assets) (sum of lines 1 and 2)</t>
  </si>
  <si>
    <t>Derivative exposures</t>
  </si>
  <si>
    <t>Replacement cost associated with all derivatives transactions (ie net of eligible cash variation margin)</t>
  </si>
  <si>
    <t>Add-on amounts for PFE associated with all derivatives transactions (mark-to-market method)</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</si>
  <si>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</si>
  <si>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</si>
  <si>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</si>
  <si>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</si>
  <si>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</si>
  <si>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</si>
  <si>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</si>
  <si>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</si>
  <si>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</si>
  <si>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</si>
  <si>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</si>
  <si>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</si>
  <si>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</si>
  <si>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</si>
  <si>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</si>
  <si>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</si>
  <si>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</si>
  <si>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</si>
  <si>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</si>
  <si>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</si>
  <si>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</si>
  <si>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Exempted exposures in accordance with CRR Article 429 (7) and (14) (on and off balance sheet)</t>
  </si>
  <si>
    <t>EU-19a</t>
  </si>
  <si>
    <t xml:space="preserve">(Exemption of intragroup exposures (solo basis) in accordance with Article 429(7) of Regulation (EU) No 575/2013 (on and off balance sheet)) </t>
  </si>
  <si>
    <t>EU-19b</t>
  </si>
  <si>
    <t>(Exposures exempted in accordance with Article 429 (14) of Regulation (EU) No 575/2013 (on and off balance sheet))</t>
  </si>
  <si>
    <t>Capital and total exposures</t>
  </si>
  <si>
    <t>Tier 1 capital</t>
  </si>
  <si>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</si>
  <si>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</si>
  <si>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</si>
  <si>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</si>
  <si>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</si>
  <si>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Transitional</t>
  </si>
  <si>
    <t>EU-24</t>
  </si>
  <si>
    <t>Amount of derecognised fiduciary items in accordance with Article 429(11) of Regulation (EU) NO 575/2013</t>
  </si>
  <si>
    <t xml:space="preserve">LRSpl: Split-up of on balance sheet exposures (excluding derivatives, SFTs and exempted exposures) </t>
  </si>
  <si>
    <t>EU-1</t>
  </si>
  <si>
    <t>Total on-balance sheet exposures (excluding derivatives, SFTs, and exempted exposures), of which:</t>
  </si>
  <si>
    <t>EU-2</t>
  </si>
  <si>
    <t>Trading book exposures</t>
  </si>
  <si>
    <t>EU-3</t>
  </si>
  <si>
    <t>Banking book exposures, of which:</t>
  </si>
  <si>
    <t>EU-4</t>
  </si>
  <si>
    <t xml:space="preserve">  Covered bonds</t>
  </si>
  <si>
    <t>EU-5</t>
  </si>
  <si>
    <t xml:space="preserve">  Exposures treated as sovereigns</t>
  </si>
  <si>
    <t>EU-6</t>
  </si>
  <si>
    <t xml:space="preserve">  Exposures to regional governments, MDB, international organisations and PSE NOT treated as sovereigns</t>
  </si>
  <si>
    <t>EU-7</t>
  </si>
  <si>
    <t xml:space="preserve">  Institutions</t>
  </si>
  <si>
    <t>EU-8</t>
  </si>
  <si>
    <t xml:space="preserve">  Secured by mortgages of immovable properties</t>
  </si>
  <si>
    <t>EU-9</t>
  </si>
  <si>
    <t xml:space="preserve">  Retail exposures</t>
  </si>
  <si>
    <t>EU-10</t>
  </si>
  <si>
    <t xml:space="preserve">  Corporate</t>
  </si>
  <si>
    <t>EU-11</t>
  </si>
  <si>
    <t xml:space="preserve">  Exposures in default</t>
  </si>
  <si>
    <t>EU-12</t>
  </si>
  <si>
    <t xml:space="preserve">  Other exposures (eg equity, securitisations, and other non-credit obligation assets)</t>
  </si>
  <si>
    <t xml:space="preserve">LRQua: Free format text boxes for disclosure on qualitative items </t>
  </si>
  <si>
    <t>&lt;50%</t>
  </si>
  <si>
    <t>50-70%</t>
  </si>
  <si>
    <t>70-80%</t>
  </si>
  <si>
    <t>80-90%</t>
  </si>
  <si>
    <t>&gt;90%</t>
  </si>
  <si>
    <t>General credit risk exposures</t>
  </si>
  <si>
    <t>Own funds requirement</t>
  </si>
  <si>
    <t>Internal models approach</t>
  </si>
  <si>
    <t>General credit exposures</t>
  </si>
  <si>
    <t>Securitisation exposures</t>
  </si>
  <si>
    <t xml:space="preserve">Own funds requirement weight </t>
  </si>
  <si>
    <t>Counter-cyclical buffer rate</t>
  </si>
  <si>
    <t>Countries with existing CCyB rate</t>
  </si>
  <si>
    <t>Czech Republic</t>
  </si>
  <si>
    <t>United Kingdom</t>
  </si>
  <si>
    <t>Hong Kong</t>
  </si>
  <si>
    <t>Iceland</t>
  </si>
  <si>
    <t>Lithuania</t>
  </si>
  <si>
    <t>Slovakia</t>
  </si>
  <si>
    <t>Countries with own funds requirements weight 1% or above and no existing CCyB rate</t>
  </si>
  <si>
    <t>Bermuda</t>
  </si>
  <si>
    <t>Marshall Islands</t>
  </si>
  <si>
    <t>Countries with own funds requirement below 1% and no existing CCyB rate</t>
  </si>
  <si>
    <t>Equity in the consolidated situation</t>
  </si>
  <si>
    <t>Proposed/actual dividend</t>
  </si>
  <si>
    <t>Common Equity Tier 1 capital before regulatory adjustments</t>
  </si>
  <si>
    <t>IRB provisions shortfall (-)</t>
  </si>
  <si>
    <t>Deduction for investments in credit institutions (50%)</t>
  </si>
  <si>
    <t>Other items, net</t>
  </si>
  <si>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</si>
  <si>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</si>
  <si>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</si>
  <si>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</si>
  <si>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</si>
  <si>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</si>
  <si>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</si>
  <si>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IRB provisions excess (+)</t>
  </si>
  <si>
    <t>Deductions for investments in insurance companies</t>
  </si>
  <si>
    <t>Pension assets in excess of related liabilities</t>
  </si>
  <si>
    <t>Total regulatory adjustments to Tier 2 capital</t>
  </si>
  <si>
    <t>Tier 2 capital</t>
  </si>
  <si>
    <t>Own funds, excluding profit</t>
  </si>
  <si>
    <t>Common Equity Tier 1 capital, excluding profit</t>
  </si>
  <si>
    <t>Total own funds, excluding profit</t>
  </si>
  <si>
    <t>Profit attributable to owners of the parent</t>
  </si>
  <si>
    <t>Change in goodwill and intangible assets</t>
  </si>
  <si>
    <t>Change in IRB provision shortfall deduction</t>
  </si>
  <si>
    <t>Change in prudential filters</t>
  </si>
  <si>
    <t>Change in unrealised gains on AFS</t>
  </si>
  <si>
    <t>Common Equity Tier 1, 2018</t>
  </si>
  <si>
    <t>Issued AT1 instruments</t>
  </si>
  <si>
    <t>Redeemed  AT1 instruments</t>
  </si>
  <si>
    <t>FX effect</t>
  </si>
  <si>
    <t>Change in Amount that exceeds the limits for AT1 grandfathering</t>
  </si>
  <si>
    <t>Additional Tier 1 capital, 2018</t>
  </si>
  <si>
    <t>Issued T2 instruments</t>
  </si>
  <si>
    <t>Redeemed  T2 instruments</t>
  </si>
  <si>
    <t>Change in Excess on the limit of AT1 grandfathered instruments</t>
  </si>
  <si>
    <t>Change in deduction due to significant investment</t>
  </si>
  <si>
    <t>Change in IRB provision excess add-on</t>
  </si>
  <si>
    <t>Balance sheet equity</t>
  </si>
  <si>
    <t>Valuation adjustment for non-CRR companies</t>
  </si>
  <si>
    <t>CET1 before deductions</t>
  </si>
  <si>
    <t>Goodwill</t>
  </si>
  <si>
    <t>Shortfall deduction</t>
  </si>
  <si>
    <t>Pension deduction</t>
  </si>
  <si>
    <t>Prudential filters</t>
  </si>
  <si>
    <t>Transitional adjustments</t>
  </si>
  <si>
    <t>Other deductions</t>
  </si>
  <si>
    <t>Common Equity Tier 1 capital</t>
  </si>
  <si>
    <t>Risk based capital ratios</t>
  </si>
  <si>
    <t>Common Equity Tier 1 capital ratio, including profit</t>
  </si>
  <si>
    <t>Tier 1 capital ratio, including profit</t>
  </si>
  <si>
    <t>Total capital ratio, including profit</t>
  </si>
  <si>
    <t>Common Equity Tier 1 capital ratio, excluding profit</t>
  </si>
  <si>
    <t>Tier 1 capital ratio, excluding profit</t>
  </si>
  <si>
    <t>Total capital ratio, excluding profit</t>
  </si>
  <si>
    <t>Leverage based capital ratios</t>
  </si>
  <si>
    <t>Leverage ratio exposure, EURm</t>
  </si>
  <si>
    <t>Leverage ratio, transitional definition, percentage</t>
  </si>
  <si>
    <t>Leverage ratio, percentage</t>
  </si>
  <si>
    <t>Securitisation positions - by capital approach</t>
  </si>
  <si>
    <t>Exposure values</t>
  </si>
  <si>
    <t>Re-
securitisation</t>
  </si>
  <si>
    <t>Supervisory formula method</t>
  </si>
  <si>
    <t>Traditional</t>
  </si>
  <si>
    <t>Synthetic</t>
  </si>
  <si>
    <t>Of which deducted from own funds or risk-weighted at 1250%</t>
  </si>
  <si>
    <t>Of which past due</t>
  </si>
  <si>
    <t>Recognised losses</t>
  </si>
  <si>
    <t>Loans to corporates or SME's</t>
  </si>
  <si>
    <t>Total (originator)</t>
  </si>
  <si>
    <t>Type</t>
  </si>
  <si>
    <t>Duration</t>
  </si>
  <si>
    <t>Accounting treatment</t>
  </si>
  <si>
    <t>Book</t>
  </si>
  <si>
    <t>Nordea's loans to SPEs</t>
  </si>
  <si>
    <t>Total assets of SPEs</t>
  </si>
  <si>
    <t>Viking ABCP Conduit</t>
  </si>
  <si>
    <t>Receivables Securitisation</t>
  </si>
  <si>
    <t>&lt; 5 years</t>
  </si>
  <si>
    <t>Consolidated</t>
  </si>
  <si>
    <t>Banking</t>
  </si>
  <si>
    <t>1) Includes all assets towards SPEs (such as bonds, subordinated loans and drawn credit facilities).</t>
  </si>
  <si>
    <t>Q4 2019</t>
  </si>
  <si>
    <t>* 1,000 EUR</t>
  </si>
  <si>
    <t>12.2019</t>
  </si>
  <si>
    <t>2019 Q4</t>
  </si>
  <si>
    <t>Book quality</t>
  </si>
  <si>
    <t>Total REA, 2019 Q4</t>
  </si>
  <si>
    <t>Asset quality</t>
  </si>
  <si>
    <t>2019 EURm</t>
  </si>
  <si>
    <t>2019, EURm</t>
  </si>
  <si>
    <t>Total exposure-weighted IRB 2019</t>
  </si>
  <si>
    <t>Total exposure-weighted IRB 2018</t>
  </si>
  <si>
    <t>- of which: Capital loan included in AT1 Capital</t>
  </si>
  <si>
    <t xml:space="preserve">Amount of qualifying items referred to in Article 484 (3) and the related share premium accounts subject to phase out from CET1 </t>
  </si>
  <si>
    <t xml:space="preserve">Losses for the current financial year (negative amount) </t>
  </si>
  <si>
    <t xml:space="preserve">Amount of qualifying items referred to in Article 484 (4) and the related share premium accounts subject to phase out from AT1 </t>
  </si>
  <si>
    <t xml:space="preserve">Direct and indirect holdings by the institution of the AT1 instruments of financial sector entities where the institution has a significant investment in those entities (amount above the 10% threshold net of eligible short positions) (negative amount) </t>
  </si>
  <si>
    <t xml:space="preserve">Direct and indirect holdings of the AT1 instruments of financial sector entities where the institution does not have a significant investment in those entities (amount above the 10% threshold and net of eligible short positions) (negative amount) </t>
  </si>
  <si>
    <t xml:space="preserve">Residual amounts deducted from Additional Tier 1 capital with regard to deduction from Tier 2 capital during the transitional period pursuant to article 475 of Regulation (EU) No 575/2013 </t>
  </si>
  <si>
    <t>Amount of qualifying items referred to in Article 484 (5) and the related share premium accounts subject to phase out from T2</t>
  </si>
  <si>
    <t>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</si>
  <si>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by the institution of the T2 instruments and subordinated loans of financial sector entities where the institution has a significant investment in those entities (net of eligible short positions) (negative amount) </t>
  </si>
  <si>
    <t xml:space="preserve">Residual amounts deducted from Tier 2capital with regard to deduction from Common Equity Tier 1 capital during the transitional period pursuant to article 472 of Regulation (EU) No 575/2013 </t>
  </si>
  <si>
    <t xml:space="preserve">Residual amounts deducted from Tier 2 capital with regard to deduction from Additional Tier 1 capital during the transitional period pursuant to article 475 of Regulation (EU) No 575/2013 </t>
  </si>
  <si>
    <t xml:space="preserve">Of which items to be detailed line by line, e.g. reciprocal cross holdings in at1 instruments, direct holdings of non significant investments in the capital of other financial sector entities, etc </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</si>
  <si>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</si>
  <si>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 xml:space="preserve">Institution specific buffer requirement (CET1 requirement in accordance with article 92 (1) (a) plus capital conservation and countercyclical buffer requirements, plus systemic risk buffer, plus the systemically important institution buffer (G-SII or O-SII buffer), expressed as a percentage of risk exposure amount) </t>
  </si>
  <si>
    <t>Adjustment for off-balance sheet items (ie conversion to credit equivalent amounts of off-balance sheet exposures)</t>
  </si>
  <si>
    <t>Adjustment for entities which are consolidated for accounting purposes but are outside the scope of regulatory consolidation</t>
  </si>
  <si>
    <t xml:space="preserve">The loan-to-value (LTV) ratio is considered a useful measure to evaluate collateral's quality, i.e. the credit extended divided by the market value of the collateral pledged. In the table, IRB retail mortgage exposures are distributed by LTV buckets based on the LTV ratio. </t>
  </si>
  <si>
    <t>France</t>
  </si>
  <si>
    <t>Ireland</t>
  </si>
  <si>
    <t>Bulgaria</t>
  </si>
  <si>
    <t>Tier 1 capital (net after deduction), excluding profit</t>
  </si>
  <si>
    <t>Common Equity Tier 1, 2019</t>
  </si>
  <si>
    <t>Additional Tier 1 capital, 2019</t>
  </si>
  <si>
    <t>Tier 2 capital, 2019</t>
  </si>
  <si>
    <t>Total Own funds, 2019</t>
  </si>
  <si>
    <t>Real estate commercial properties</t>
  </si>
  <si>
    <t>Real estate residential properties</t>
  </si>
  <si>
    <t>Total SA Approach</t>
  </si>
  <si>
    <t>2019</t>
  </si>
  <si>
    <t>Q4 2019, EURm</t>
  </si>
  <si>
    <t>General credit risk adjustment</t>
  </si>
  <si>
    <t>Specific credit risk adjustment</t>
  </si>
  <si>
    <t xml:space="preserve"> - of which Foundation</t>
  </si>
  <si>
    <t>Covered Bonds</t>
  </si>
  <si>
    <t>Q3 2019, EURm</t>
  </si>
  <si>
    <t>&gt; 1 year &gt;= 5 years</t>
  </si>
  <si>
    <t>2019 Q4, EURm</t>
  </si>
  <si>
    <t>BB+ and below, or without rating</t>
  </si>
  <si>
    <t>AAA to AA-¹)</t>
  </si>
  <si>
    <t>BBB+ and below, or without rating</t>
  </si>
  <si>
    <t>AAA to AA-²)</t>
  </si>
  <si>
    <t>(e) Institutions</t>
  </si>
  <si>
    <t>BBB+ to BB-3)</t>
  </si>
  <si>
    <t>B+ and below, or without rating</t>
  </si>
  <si>
    <t>SA on balance only</t>
  </si>
  <si>
    <t>Provision</t>
  </si>
  <si>
    <t>Net Value</t>
  </si>
  <si>
    <t>Tier 2 capital, 2018</t>
  </si>
  <si>
    <t>Amounts below the thresholds for deduction (subject to 250% risk weight)</t>
  </si>
  <si>
    <t>Own funds (net after deduction)</t>
  </si>
  <si>
    <t>2019 Q2</t>
  </si>
  <si>
    <t>Available stable funding</t>
  </si>
  <si>
    <t>Required stable funding</t>
  </si>
  <si>
    <t>Net stable funding</t>
  </si>
  <si>
    <t>NSFR ratio (%)</t>
  </si>
  <si>
    <t>*According to CRR2 regulation published in Q2 2019, informaiton not available as of Q4 2018</t>
  </si>
  <si>
    <t>REA 2019 Q2</t>
  </si>
  <si>
    <t>REA 2019 Q3</t>
  </si>
  <si>
    <t>REA 2019 Q4</t>
  </si>
  <si>
    <t>Exposures secured</t>
  </si>
  <si>
    <t>IRM</t>
  </si>
  <si>
    <t>CRM</t>
  </si>
  <si>
    <t>REA before regulatory adjustments 2019 Q3</t>
  </si>
  <si>
    <t>2019 Q2, EURm</t>
  </si>
  <si>
    <t>Realised</t>
  </si>
  <si>
    <t>Book value</t>
  </si>
  <si>
    <t>Fair value</t>
  </si>
  <si>
    <t>Unrealised gains/losses</t>
  </si>
  <si>
    <t>Realised gains/losses</t>
  </si>
  <si>
    <t>CCF</t>
  </si>
  <si>
    <t>Estimated</t>
  </si>
  <si>
    <t>Actual</t>
  </si>
  <si>
    <t>Of which secured by immovable property</t>
  </si>
  <si>
    <t>Of which other retail</t>
  </si>
  <si>
    <t>n/a</t>
  </si>
  <si>
    <t>Government</t>
  </si>
  <si>
    <t>h</t>
  </si>
  <si>
    <t>i</t>
  </si>
  <si>
    <t>Exposure class</t>
  </si>
  <si>
    <t>PD range</t>
  </si>
  <si>
    <t>Weighted average PD 2019</t>
  </si>
  <si>
    <t>Arithmetic averaged PD by obligors 2019</t>
  </si>
  <si>
    <t>Defaulted obligors in the year</t>
  </si>
  <si>
    <t>Of which new obligors</t>
  </si>
  <si>
    <t>Average historical annual default rate</t>
  </si>
  <si>
    <t>Retail AIRB</t>
  </si>
  <si>
    <t>Of which secured by</t>
  </si>
  <si>
    <t>immovable property</t>
  </si>
  <si>
    <t>Corporate FIRB</t>
  </si>
  <si>
    <t>Corporate AIRB</t>
  </si>
  <si>
    <t>-</t>
  </si>
  <si>
    <t>Institution FIRB</t>
  </si>
  <si>
    <t>Total unweighted value (average)</t>
  </si>
  <si>
    <t>Total weighted value (average)</t>
  </si>
  <si>
    <t>Q4 19</t>
  </si>
  <si>
    <t>Q3 19</t>
  </si>
  <si>
    <t>Q2 19</t>
  </si>
  <si>
    <t>Q1 19</t>
  </si>
  <si>
    <t>Number of data points used in the calculation of averages</t>
  </si>
  <si>
    <t>High-quality liquid assets</t>
  </si>
  <si>
    <t>Total high-quality liquid assets (HQLA)</t>
  </si>
  <si>
    <t>Cash-outflows</t>
  </si>
  <si>
    <t>Retail deposits &amp; deposits from small business customers</t>
  </si>
  <si>
    <t>- Of which stable deposits</t>
  </si>
  <si>
    <t>- Of which less stable deposits</t>
  </si>
  <si>
    <t>Unsecured wholesale funding</t>
  </si>
  <si>
    <t>- Of which Operational deposits (all counterparties) and deposits in networks of cooperative banks</t>
  </si>
  <si>
    <t>- Of which Non-operational deposits (all counterparties)</t>
  </si>
  <si>
    <t>- Of which unsecured debt</t>
  </si>
  <si>
    <t>Secured wholesale funding</t>
  </si>
  <si>
    <t>Additional requirements</t>
  </si>
  <si>
    <t>- Of which outflows related to derivative exposures and other collateral requirements</t>
  </si>
  <si>
    <t>- Of which Outflows related to loss Of funding on debt products</t>
  </si>
  <si>
    <t>- Of which 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</si>
  <si>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</si>
  <si>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</si>
  <si>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</si>
  <si>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</si>
  <si>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</si>
  <si>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</si>
  <si>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</si>
  <si>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</si>
  <si>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</si>
  <si>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</si>
  <si>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EU-20a</t>
  </si>
  <si>
    <t>Fully exempt inflows</t>
  </si>
  <si>
    <t>EU-20b</t>
  </si>
  <si>
    <t>Inflows Subject to 90% Cap</t>
  </si>
  <si>
    <t>EU-20c</t>
  </si>
  <si>
    <t>Inflows subject to 75% cap</t>
  </si>
  <si>
    <t>Liquidity buffer</t>
  </si>
  <si>
    <t>Total net cash outflows</t>
  </si>
  <si>
    <t>Liquidity coverage ratio (%)</t>
  </si>
  <si>
    <t>Carrying amount of encumbered assets</t>
  </si>
  <si>
    <t>Fair value of encumbered assets</t>
  </si>
  <si>
    <t>Carrying amount of unencumbered assets</t>
  </si>
  <si>
    <t>Fair value of unencumbered assets</t>
  </si>
  <si>
    <t>of which EHQLA and HQLA</t>
  </si>
  <si>
    <t>Assets of the reporting institution</t>
  </si>
  <si>
    <t>Equity instruments</t>
  </si>
  <si>
    <t>Debt securities</t>
  </si>
  <si>
    <t>of which: covered bonds</t>
  </si>
  <si>
    <t>of which: asset-backed securities</t>
  </si>
  <si>
    <t>of which: issued by general governments</t>
  </si>
  <si>
    <t>of which: issued by financial corporations</t>
  </si>
  <si>
    <t>of which: issued by non-financial corporations</t>
  </si>
  <si>
    <t>Collateral received</t>
  </si>
  <si>
    <t>Encumbered</t>
  </si>
  <si>
    <t>Unencumbered</t>
  </si>
  <si>
    <t>Fair value of encumbered collateral received or own debt securities issued</t>
  </si>
  <si>
    <t>of which notionally eligible EHQLA and HQLA</t>
  </si>
  <si>
    <t>Collateral received by the reporting institution</t>
  </si>
  <si>
    <t>Loans on demand</t>
  </si>
  <si>
    <t>Loans and advances other than loans on demand</t>
  </si>
  <si>
    <t>Other collateral received</t>
  </si>
  <si>
    <t>Own debt securities issued other than own covered bonds or asset-backed securities</t>
  </si>
  <si>
    <t xml:space="preserve">Total assets, collateral received and own debt securities issued </t>
  </si>
  <si>
    <t>Sources of encumbrance</t>
  </si>
  <si>
    <t>Matching liabilities, contingent liabilities or securities lent</t>
  </si>
  <si>
    <t>Assets, collateral received and own debt securities issued other than covered bonds and ABSs encumbered</t>
  </si>
  <si>
    <t>Carrying amount of selected financial liabilities</t>
  </si>
  <si>
    <t>of which: covered bonds issued</t>
  </si>
  <si>
    <t xml:space="preserve">Owner </t>
  </si>
  <si>
    <t xml:space="preserve">Voting power of holding % </t>
  </si>
  <si>
    <t>Method of consolidation</t>
  </si>
  <si>
    <t xml:space="preserve">Description of entity </t>
  </si>
  <si>
    <t>Domicile</t>
  </si>
  <si>
    <t>Company Name</t>
  </si>
  <si>
    <t>Accounting consolidation</t>
  </si>
  <si>
    <t xml:space="preserve">Regulatory consolidation </t>
  </si>
  <si>
    <t>Neither consoli-dated nor deducted</t>
  </si>
  <si>
    <t>Ded-ucted</t>
  </si>
  <si>
    <t>Nordea Bank Abp</t>
  </si>
  <si>
    <t>Nordea Finance Finland Ltd</t>
  </si>
  <si>
    <t>Acquisition method</t>
  </si>
  <si>
    <t xml:space="preserve">Full consolidation </t>
  </si>
  <si>
    <t xml:space="preserve">Credit institution </t>
  </si>
  <si>
    <t>Nordea Mortgage Bank Plc</t>
  </si>
  <si>
    <t xml:space="preserve">Nordea Funds Ltd </t>
  </si>
  <si>
    <t xml:space="preserve">Financial institution </t>
  </si>
  <si>
    <t>Automatia Pankkiautomaatit Oy</t>
  </si>
  <si>
    <t>Equity method</t>
  </si>
  <si>
    <t>Financial institution</t>
  </si>
  <si>
    <t>Tukirahoitus Oy</t>
  </si>
  <si>
    <t>Nordea Eiendomskreditt AS</t>
  </si>
  <si>
    <t>Nordea Finans Norge AS</t>
  </si>
  <si>
    <t>Eksportfinans ASA</t>
  </si>
  <si>
    <t>Tomteutvikling Norge AS</t>
  </si>
  <si>
    <t>Gjensidige Bank ASA</t>
  </si>
  <si>
    <t>Credit Institution</t>
  </si>
  <si>
    <t>Gjensidige Bank AS</t>
  </si>
  <si>
    <t>Gjensidige Bank Boligkreditt AS</t>
  </si>
  <si>
    <t>Nordea Finans Danmark A/S</t>
  </si>
  <si>
    <t>Nordea Kredit Realkreditaktieselskab</t>
  </si>
  <si>
    <t>Fionia Asset Company A/S</t>
  </si>
  <si>
    <t>BH Finance K/S</t>
  </si>
  <si>
    <t>NAMIT 10 K/S</t>
  </si>
  <si>
    <t xml:space="preserve">UL Transfer Aps </t>
  </si>
  <si>
    <t>DT Finance K/S</t>
  </si>
  <si>
    <t>BAAS 2012 K/S</t>
  </si>
  <si>
    <t>Ejendomsselskabet Vestre Stationsvej 7, Odense A/S</t>
  </si>
  <si>
    <t>Ancillary services undertaking</t>
  </si>
  <si>
    <t>LLC Promyshlennaya Kompaniya Vestkon</t>
  </si>
  <si>
    <t>Promyshlennaya Companiya Vestkon / Nordea Bank Abp</t>
  </si>
  <si>
    <t>Joint Stock Company Nordea Bank</t>
  </si>
  <si>
    <t>Nordea Leasing LLC</t>
  </si>
  <si>
    <t>Nordea Hypotek AB (publ)</t>
  </si>
  <si>
    <t>Nordea Finans Sverige AB (publ)</t>
  </si>
  <si>
    <t>Nordea Asset Management Holding AB</t>
  </si>
  <si>
    <t>Bankomat AB</t>
  </si>
  <si>
    <t>Nordea Baltic AB</t>
  </si>
  <si>
    <t>Nordea Markets Holding Company INC</t>
  </si>
  <si>
    <t>Nordea Investment Management AB</t>
  </si>
  <si>
    <t>Nordea Investment Funds S.A.</t>
  </si>
  <si>
    <t>Luxembourg</t>
  </si>
  <si>
    <t>Nordea Investment Management North America Inc</t>
  </si>
  <si>
    <t>Nordea Investment Management AG</t>
  </si>
  <si>
    <t>Germany</t>
  </si>
  <si>
    <t>Nordea Asset Management UK Ltd</t>
  </si>
  <si>
    <t>UK</t>
  </si>
  <si>
    <t>Madrague Capital Partners AB</t>
  </si>
  <si>
    <t>Luminor Holding AS</t>
  </si>
  <si>
    <t>Finacial institution</t>
  </si>
  <si>
    <t>Estonia</t>
  </si>
  <si>
    <t>Nordea Markets LLC</t>
  </si>
  <si>
    <t xml:space="preserve">Entities not in the consolidated situation </t>
  </si>
  <si>
    <t>Nordea Life Holding AB including related subsidiaries and participations</t>
  </si>
  <si>
    <t>X</t>
  </si>
  <si>
    <t>Non CRR</t>
  </si>
  <si>
    <t xml:space="preserve">Sweden </t>
  </si>
  <si>
    <t>Bohemian Wrappsody</t>
  </si>
  <si>
    <t xml:space="preserve">CrediWire ApS </t>
  </si>
  <si>
    <t>Danbolig A/S</t>
  </si>
  <si>
    <t>Eiendomsverdi AS</t>
  </si>
  <si>
    <t>First Card AS</t>
  </si>
  <si>
    <t>Getswish AB</t>
  </si>
  <si>
    <t>Immaterial financial institution, article 19</t>
  </si>
  <si>
    <t>Kiinteistö Oy Kaarenritva</t>
  </si>
  <si>
    <t>Kiinteistö Oy Kellokosken Tehtaat</t>
  </si>
  <si>
    <t xml:space="preserve">Mondido Payments AB </t>
  </si>
  <si>
    <t>Myyrmäen Autopaikoitus Oy</t>
  </si>
  <si>
    <t>Nordea Essendropsgate Eiendomsforvaltning AS</t>
  </si>
  <si>
    <t>Nordea Hästen Fastighetsförvaltning AB</t>
  </si>
  <si>
    <t>Nordea Limited</t>
  </si>
  <si>
    <t>Great Britain</t>
  </si>
  <si>
    <t>Nordea Putten Fastighetsförvaltning AB</t>
  </si>
  <si>
    <t>Nordea Vallila Fastighetsförvaltning Ab</t>
  </si>
  <si>
    <t>Nordic Baltic Holding AB</t>
  </si>
  <si>
    <t>Nordic KYC Utility AB</t>
  </si>
  <si>
    <t>P27 Nordic Payments Platform AB</t>
  </si>
  <si>
    <t>PFC Technology AB</t>
  </si>
  <si>
    <t>Privatmegleren AS</t>
  </si>
  <si>
    <t>Relacom Management AB</t>
  </si>
  <si>
    <t>Securus Oy</t>
  </si>
  <si>
    <t>Structured Finance Servicer A/S</t>
  </si>
  <si>
    <t>Subaio ApS</t>
  </si>
  <si>
    <t>Suomen Luotto-osuuskunta</t>
  </si>
  <si>
    <t>Svenska e-fakturabolaget AB</t>
  </si>
  <si>
    <t>Swipp Holding APS</t>
  </si>
  <si>
    <t>USE Intressenter AB</t>
  </si>
  <si>
    <t>E-nettet Holding A/S</t>
  </si>
  <si>
    <t>Fleggaard Busleasing</t>
  </si>
  <si>
    <t>NF Fleet A/S</t>
  </si>
  <si>
    <t>Koy Levytie 6</t>
  </si>
  <si>
    <t>Koy Raahen Tiiranpesä</t>
  </si>
  <si>
    <t>Koy Tulppatie 7</t>
  </si>
  <si>
    <t>NF Fleet Oy</t>
  </si>
  <si>
    <t>Join Stock Company Nordea Bank</t>
  </si>
  <si>
    <t>Lanvin</t>
  </si>
  <si>
    <t>Matis</t>
  </si>
  <si>
    <t>NF Fleet AB</t>
  </si>
  <si>
    <t>NF Fleet AS</t>
  </si>
  <si>
    <t>Nordea Investment Funds S.A</t>
  </si>
  <si>
    <t>Nordea Funds Service Germany Gmbh</t>
  </si>
  <si>
    <t>NAM Chile SpA</t>
  </si>
  <si>
    <t>Chile</t>
  </si>
  <si>
    <t>Nordea Asset Management Schweiz GmbH</t>
  </si>
  <si>
    <t>Switzerland</t>
  </si>
  <si>
    <t>Nordea Asset Management Alternative Investments AB</t>
  </si>
  <si>
    <t xml:space="preserve">Nordea Private Equity GP 1 S.à.r.l. </t>
  </si>
  <si>
    <t>Luxemburg</t>
  </si>
  <si>
    <t>Nordea Private Equity General Partner 1 SCS</t>
  </si>
  <si>
    <t xml:space="preserve">Luxemburg </t>
  </si>
  <si>
    <t>Nordea Private Equity Holding A/S</t>
  </si>
  <si>
    <t>Nordea Private Equity I A/S</t>
  </si>
  <si>
    <t>Nordea Private Equity II - EU Mezz A/S</t>
  </si>
  <si>
    <t>Nordea Private Equity II - EU MM Buyout A/S</t>
  </si>
  <si>
    <t>Nordea Private Equity II - Global A/S</t>
  </si>
  <si>
    <t>Nordea Private Equity III - GLOBAL A/S</t>
  </si>
  <si>
    <t>PWM Global PE III ApS</t>
  </si>
  <si>
    <t>Notional</t>
  </si>
  <si>
    <t>Replace-ment cost/ Current market value</t>
  </si>
  <si>
    <t>Potential future value</t>
  </si>
  <si>
    <t>EEPE</t>
  </si>
  <si>
    <t>Multiplier</t>
  </si>
  <si>
    <t>EAD post-CRM</t>
  </si>
  <si>
    <t>Mark to market</t>
  </si>
  <si>
    <t>Internal Model Method (for derivatives and SFTs)</t>
  </si>
  <si>
    <t>Securities Financing Transactions</t>
  </si>
  <si>
    <t>Derivatives &amp; Long Settlement Transactions</t>
  </si>
  <si>
    <t>From Contractual Cross Product Netting</t>
  </si>
  <si>
    <t>Financial collateral simple method (for SFTs)</t>
  </si>
  <si>
    <t>Financial collateral comprehensive method (for SFTs)</t>
  </si>
  <si>
    <t>VaR for SFTs</t>
  </si>
  <si>
    <t>Luminor Bank CCR exposures of EUR 42m are not considered in the table.</t>
  </si>
  <si>
    <t>Exposure value</t>
  </si>
  <si>
    <t>Total portfolios subject to the Advanced Method</t>
  </si>
  <si>
    <t>(i) VaR component (including the 3×multiplier)</t>
  </si>
  <si>
    <t>(ii) Stressed VaR component (including the 3×multiplier)</t>
  </si>
  <si>
    <t>All portfolios subject to the Standardised Method</t>
  </si>
  <si>
    <t>Based on Original Exposure Method</t>
  </si>
  <si>
    <t>Total subject to the CVA capital charge</t>
  </si>
  <si>
    <t>Gross positive fair value or net carrying amount</t>
  </si>
  <si>
    <t>Netting benefits</t>
  </si>
  <si>
    <t>Netted current credit exposure</t>
  </si>
  <si>
    <t>Collateral held</t>
  </si>
  <si>
    <t>Net credit exposure</t>
  </si>
  <si>
    <t>Derivatives by underlying</t>
  </si>
  <si>
    <t>Cross product netting</t>
  </si>
  <si>
    <t>Collateral used in derivative transactions</t>
  </si>
  <si>
    <t>Collateral used in SFTs</t>
  </si>
  <si>
    <t>Fair value of collateral received</t>
  </si>
  <si>
    <t>Fair value of posted collateral</t>
  </si>
  <si>
    <t>Segregated</t>
  </si>
  <si>
    <t>Unsegregated</t>
  </si>
  <si>
    <t>Cash</t>
  </si>
  <si>
    <t>Government bonds</t>
  </si>
  <si>
    <t>Mortgage bonds</t>
  </si>
  <si>
    <t>Bonds</t>
  </si>
  <si>
    <t xml:space="preserve">REA amounts </t>
  </si>
  <si>
    <t>Credit quality of counterparties</t>
  </si>
  <si>
    <t>Model updates (IMM only)</t>
  </si>
  <si>
    <t>Methodology and policy (IMM only)</t>
  </si>
  <si>
    <t>Interest rate movements</t>
  </si>
  <si>
    <t>EAD (post-CRM)</t>
  </si>
  <si>
    <t>Exposures to QCCPs (total)</t>
  </si>
  <si>
    <t>Exposures for trades at QCCPs (excluding initial margin and default fund contributions); of which</t>
  </si>
  <si>
    <t>(i) OTC derivatives</t>
  </si>
  <si>
    <t>(ii) Exchange-traded derivatives</t>
  </si>
  <si>
    <t>(iii) Securities financing transactions</t>
  </si>
  <si>
    <t>(iv) Netting sets where cross-products netting has been approved</t>
  </si>
  <si>
    <t>Segregated initial margin</t>
  </si>
  <si>
    <t>Non-segregated initial margin</t>
  </si>
  <si>
    <t>Pre-funded default fund contribution</t>
  </si>
  <si>
    <t>Exposures to non-QCCPs (total)</t>
  </si>
  <si>
    <t>2018 Q2</t>
  </si>
  <si>
    <t>VaR (higher of values a and b)</t>
  </si>
  <si>
    <t>Average of daily VaR (article 365 (1)) on each of the preceding sixty business days (VaRavg) x multiplication factor ((mc) in accordance with article 366)</t>
  </si>
  <si>
    <t>Average of the risk numbers for the correlation trading portfolio over the preceding 12-weeks</t>
  </si>
  <si>
    <t>VaR</t>
  </si>
  <si>
    <t>REA before regulatory adjustments 2019 Q4</t>
  </si>
  <si>
    <t>Maximum value</t>
  </si>
  <si>
    <t>Average value</t>
  </si>
  <si>
    <t>Minimum value</t>
  </si>
  <si>
    <t>31 Dec 2019</t>
  </si>
  <si>
    <t>2019 High</t>
  </si>
  <si>
    <t>2019 Low</t>
  </si>
  <si>
    <t>2019 avg</t>
  </si>
  <si>
    <t xml:space="preserve">Total VaR </t>
  </si>
  <si>
    <t>Total Stressed VaR</t>
  </si>
  <si>
    <t>Incremental Risk Charge</t>
  </si>
  <si>
    <t>Comprehensive Risk Charge</t>
  </si>
  <si>
    <t>2018 High</t>
  </si>
  <si>
    <t>2018 Low</t>
  </si>
  <si>
    <t>2018 avg</t>
  </si>
  <si>
    <t xml:space="preserve">The main driver of the worst loss were short term DKK covered bonds. </t>
  </si>
  <si>
    <t>Parallel shock up</t>
  </si>
  <si>
    <t>Parallel shock down</t>
  </si>
  <si>
    <t>Steepener shock</t>
  </si>
  <si>
    <t>Flattener shock</t>
  </si>
  <si>
    <t>Short rates shock up</t>
  </si>
  <si>
    <t>Short rates shock down</t>
  </si>
  <si>
    <t>DKK</t>
  </si>
  <si>
    <t>SEK</t>
  </si>
  <si>
    <t>EUR</t>
  </si>
  <si>
    <t>NOK</t>
  </si>
  <si>
    <t>USD</t>
  </si>
  <si>
    <t>OTH</t>
  </si>
  <si>
    <t>1) Economic value is a new internal IRRBB measure from October 2018</t>
  </si>
  <si>
    <t>CHF</t>
  </si>
  <si>
    <t>Equity Event Risk (IA)</t>
  </si>
  <si>
    <t>Operational Risk Losses by Event Type in EURm</t>
  </si>
  <si>
    <t>Clients, Products and Business Practices</t>
  </si>
  <si>
    <t>Employee Practices and Workplace Safety</t>
  </si>
  <si>
    <t>Execution, Delivery and Process Management</t>
  </si>
  <si>
    <t>External Fraud</t>
  </si>
  <si>
    <t>Internal Fraud</t>
  </si>
  <si>
    <t>Damage to Physical Assets</t>
  </si>
  <si>
    <t>Business Disruption and System Failures</t>
  </si>
  <si>
    <t>Clients, Products and Business Practices 74%</t>
  </si>
  <si>
    <t>Employee Practices and Workplace Safety 0%</t>
  </si>
  <si>
    <t>Execution, Delivery and Process Management 12%</t>
  </si>
  <si>
    <t>External Fraud 11%</t>
  </si>
  <si>
    <t>Internal Fraud 1%</t>
  </si>
  <si>
    <t>Damage to Physical Assets 0%</t>
  </si>
  <si>
    <t>Business Disruption and System Failures -2%</t>
  </si>
  <si>
    <t>Clients, Products and Business Practices 8%</t>
  </si>
  <si>
    <t>Employee Practices and Workplace Safety 1%</t>
  </si>
  <si>
    <t>Execution, Delivery and Process Management 16%</t>
  </si>
  <si>
    <t>External Fraud 71%</t>
  </si>
  <si>
    <t>Internal Fraud 0%</t>
  </si>
  <si>
    <t>Business Disruption and System Failures 4%</t>
  </si>
  <si>
    <t>Alternative investments</t>
  </si>
  <si>
    <t>Debt securities - At fair value</t>
  </si>
  <si>
    <t>Debt securities - Held to maturity</t>
  </si>
  <si>
    <t>Bonds pledged as collateral</t>
  </si>
  <si>
    <t>Deposits and treasury bills</t>
  </si>
  <si>
    <t>Financial assets backing investment contracts without risk and guarantees</t>
  </si>
  <si>
    <t>Other financial assets</t>
  </si>
  <si>
    <t>Traditional provisions</t>
  </si>
  <si>
    <t>Collective bonus potential</t>
  </si>
  <si>
    <t>Unit-linked provisions</t>
  </si>
  <si>
    <t>Investment contracts with guarantees</t>
  </si>
  <si>
    <t>Investment contracts without risk and guarantees</t>
  </si>
  <si>
    <t>Other insurance provisions</t>
  </si>
  <si>
    <t>Other financial liabilities</t>
  </si>
  <si>
    <t xml:space="preserve">Shareholders' equity </t>
  </si>
  <si>
    <t>Minority interest</t>
  </si>
  <si>
    <t>Subordinated loans</t>
  </si>
  <si>
    <t>Total liabilities and equity</t>
  </si>
  <si>
    <t>The table shows the sensitivity of the financial accounts to changes in market risks with the impact split between the effect on policyholders and Nordea Group's own account.</t>
  </si>
  <si>
    <t>Effect on policyholders</t>
  </si>
  <si>
    <t>Effect on Nordea Group's Account</t>
  </si>
  <si>
    <t>50 bp increase in interest rates</t>
  </si>
  <si>
    <t>50 bp decrease in interest rates</t>
  </si>
  <si>
    <t>12% decrease in all shares</t>
  </si>
  <si>
    <t>8% decrease in property values</t>
  </si>
  <si>
    <t>8% loss of counterparties</t>
  </si>
  <si>
    <t>"+" means that policyholders liabilities or Nordea Group's account (profit/equity) increase and "-" means that policyholders liabilities or Nordea Group's account (profit/equity) decrease</t>
  </si>
  <si>
    <t>Mortality - increased living with 1 year</t>
  </si>
  <si>
    <t>Mortality - decreased living with 1 year</t>
  </si>
  <si>
    <t>Disability - 10% increase</t>
  </si>
  <si>
    <t>Disability - 10% decrease</t>
  </si>
  <si>
    <t>"+" means that policyholders liabilities or Nordea Groups account (profit/equity) increase and "-" means that policyholders liabilities or Nordea Group's account (profit/equity) decrease.</t>
  </si>
  <si>
    <t>The table shows the investment return of traditional business for the consolidated life companies. Assets under management (AuM) are affected by the investment return and the in- and outflows of business.</t>
  </si>
  <si>
    <t>AuM</t>
  </si>
  <si>
    <t>Investment return</t>
  </si>
  <si>
    <t>Interest-bearing securities and deposits</t>
  </si>
  <si>
    <t>Investment property</t>
  </si>
  <si>
    <t>Total return</t>
  </si>
  <si>
    <t>The table shows the insurance provisions and provisions on investment contracts divided into guarantee levels.</t>
  </si>
  <si>
    <t>None</t>
  </si>
  <si>
    <t>0-2%</t>
  </si>
  <si>
    <t>2-3%</t>
  </si>
  <si>
    <t>3-4%</t>
  </si>
  <si>
    <t>Technical provisions</t>
  </si>
  <si>
    <t>The table shows the development in the financial buffers for NLP.</t>
  </si>
  <si>
    <t>2018</t>
  </si>
  <si>
    <t>Solvency position</t>
  </si>
  <si>
    <t>Solvency capital requirement</t>
  </si>
  <si>
    <t>Own funds</t>
  </si>
  <si>
    <t>Solvency margin</t>
  </si>
  <si>
    <t>Equity drops 20%</t>
  </si>
  <si>
    <t xml:space="preserve">Interest rates down 50bp </t>
  </si>
  <si>
    <t xml:space="preserve">Interest rates up 50bp </t>
  </si>
  <si>
    <t>Combined</t>
  </si>
  <si>
    <t>Unweighted value</t>
  </si>
  <si>
    <t>Weighted value</t>
  </si>
  <si>
    <t>Liquid assets level 1</t>
  </si>
  <si>
    <t>Liquid assets level 2</t>
  </si>
  <si>
    <t>Cap on level 2</t>
  </si>
  <si>
    <t>A. Liquid assets total</t>
  </si>
  <si>
    <t>Other funding obligations</t>
  </si>
  <si>
    <t xml:space="preserve">B. Cash outflows total </t>
  </si>
  <si>
    <t>Limit on inflows</t>
  </si>
  <si>
    <t>C. Cash inflows total</t>
  </si>
  <si>
    <t>Currency distribution, market values in EURbn</t>
  </si>
  <si>
    <t>Type of asset</t>
  </si>
  <si>
    <t>Securities issued or guaranteed by sovereigns, central banks or multilateral development banks</t>
  </si>
  <si>
    <t>Securities issued or guaranteed by municipalities or other public sector entities</t>
  </si>
  <si>
    <t>Other level 2 assets</t>
  </si>
  <si>
    <t>Total (according to Nordea definition)</t>
  </si>
  <si>
    <t>Balances with other banks</t>
  </si>
  <si>
    <t>Covered bonds issued by the own bank or related unit</t>
  </si>
  <si>
    <t>Total (including other liquid assets)</t>
  </si>
  <si>
    <t>Other CCY</t>
  </si>
  <si>
    <t>Liability type</t>
  </si>
  <si>
    <t>Interest rate base</t>
  </si>
  <si>
    <t>Average maturity (years)</t>
  </si>
  <si>
    <t xml:space="preserve">   - shorter than 3 months </t>
  </si>
  <si>
    <t>Euribor, etc.</t>
  </si>
  <si>
    <t xml:space="preserve">   - longer than 3 months</t>
  </si>
  <si>
    <t xml:space="preserve">   - Deposits on demand</t>
  </si>
  <si>
    <t>Administrative</t>
  </si>
  <si>
    <t xml:space="preserve">   - Other deposits</t>
  </si>
  <si>
    <t xml:space="preserve">   - Certificates of deposits</t>
  </si>
  <si>
    <t xml:space="preserve">   - Commercial papers</t>
  </si>
  <si>
    <t xml:space="preserve">   - Mortgage covered bond loans</t>
  </si>
  <si>
    <t>Fixed rate, market-based</t>
  </si>
  <si>
    <t xml:space="preserve">   - Other bond loans</t>
  </si>
  <si>
    <t>Other non-interest bearing items</t>
  </si>
  <si>
    <t>Subordinated debentures</t>
  </si>
  <si>
    <t xml:space="preserve">   - Dated subordinated debenture loans</t>
  </si>
  <si>
    <t xml:space="preserve">   - Undated and other subordinated debenture loans</t>
  </si>
  <si>
    <t>Total, including life insurance operations</t>
  </si>
  <si>
    <t>2019, EURbn</t>
  </si>
  <si>
    <t>Not distributed</t>
  </si>
  <si>
    <t xml:space="preserve">Cash balances with central banks </t>
  </si>
  <si>
    <t>Interest-bearing securities including treasury bills</t>
  </si>
  <si>
    <t>- of which CDs with original maturity less than 1 year</t>
  </si>
  <si>
    <t>- of which CPs with original maturity less than 1 year</t>
  </si>
  <si>
    <t>- of which CD &amp; CPs with original maturity over 1 year</t>
  </si>
  <si>
    <t>- of which covered bonds</t>
  </si>
  <si>
    <t>- of which other bonds</t>
  </si>
  <si>
    <t>Position not reported on the balance sheet</t>
  </si>
  <si>
    <t>Net position, currencies</t>
  </si>
  <si>
    <t>- of which CD &amp; CPs with original maturity less than 1 year</t>
  </si>
  <si>
    <t>- of which CDs with original maturity over 1 year</t>
  </si>
  <si>
    <t xml:space="preserve">                                                                                                                                         -  </t>
  </si>
  <si>
    <t>&lt;1 months</t>
  </si>
  <si>
    <t>1-3 months</t>
  </si>
  <si>
    <t>3-12 months</t>
  </si>
  <si>
    <t>1-2 years</t>
  </si>
  <si>
    <t>2-5 years</t>
  </si>
  <si>
    <t>5-10 years</t>
  </si>
  <si>
    <t>&gt;10 years</t>
  </si>
  <si>
    <t>Not specified</t>
  </si>
  <si>
    <t xml:space="preserve">  - of which repos</t>
  </si>
  <si>
    <t>2018, EURbn</t>
  </si>
  <si>
    <t xml:space="preserve"> -of which covered bonds</t>
  </si>
  <si>
    <t xml:space="preserve"> -of which other bonds</t>
  </si>
  <si>
    <t>Interest-bearing securities incl. Treasury bills</t>
  </si>
  <si>
    <t>Issued covered bonds</t>
  </si>
  <si>
    <t>Issued other bonds</t>
  </si>
  <si>
    <t>Derivatives, net inflows/outflows</t>
  </si>
  <si>
    <t>Other currencies</t>
  </si>
  <si>
    <t>Own covered bonds and asset-backed securities issued and not yet pledged</t>
  </si>
  <si>
    <r>
      <t>Key metrics</t>
    </r>
    <r>
      <rPr>
        <sz val="9"/>
        <rFont val="Arial"/>
        <family val="2"/>
        <scheme val="minor"/>
      </rPr>
      <t xml:space="preserve">
During 2019,  capital ratios increased mainly due to an overall decrease in REA, which primarily stemmed from adjusted risk-weights on IRB floors for commercial real estate in Sweden and Norway following updated decision from the ECB as part of the annual supervisory dialogue. Further decrease in REA was due to reduced IMA exposures in market risk and was offset by the increased credit risk exposures in the standardised approach. Leverage ratio increase in 2019 was mainly driven by decreased  leverage ratio exposures due to movements in derivatives impacting guarantee deposits seen in other assets. </t>
    </r>
  </si>
  <si>
    <t>REA decreased from 159 EURbn to 150EURbn</t>
  </si>
  <si>
    <t>Total capital increased from 31.0 EURbn to 31.2 EURbn</t>
  </si>
  <si>
    <t>Net Stable Funding Ratio*</t>
  </si>
  <si>
    <t>2019 Q1</t>
  </si>
  <si>
    <t>Capital position</t>
  </si>
  <si>
    <t>Opening balance acccording IFRS 9</t>
  </si>
  <si>
    <t>Increases due to amounts set aside for estimated loan losses during the period</t>
  </si>
  <si>
    <t>Decreases due to amounts reversed for estimated loan losses during the period</t>
  </si>
  <si>
    <t>Net model losses (stage 1&amp;2)</t>
  </si>
  <si>
    <t>Net model losses (stage 3, model based)</t>
  </si>
  <si>
    <t>Decreases due to amounts taken against accumulated credit risk adjustments</t>
  </si>
  <si>
    <t>Transfers betwen credit risk adjustments</t>
  </si>
  <si>
    <t>Impact of exchange rate differences</t>
  </si>
  <si>
    <t>Closing balance</t>
  </si>
  <si>
    <t>Recoveries on credit risk adjustments recorded directly to the statement of profit or loss</t>
  </si>
  <si>
    <t>Specific credit risk adjustments recorded directly to the statement of profit or loss</t>
  </si>
  <si>
    <t>Gross carrying value impaired exposures</t>
  </si>
  <si>
    <t>Opening balance</t>
  </si>
  <si>
    <t>Loans and debt securities that have defaulted or impaired since the last reporting period</t>
  </si>
  <si>
    <t>Returned to non-defaulted (and non-impaired) status</t>
  </si>
  <si>
    <t>Amount written off</t>
  </si>
  <si>
    <t>Other changes</t>
  </si>
  <si>
    <t>Individually calculated</t>
  </si>
  <si>
    <t>Collectively calculated</t>
  </si>
  <si>
    <t>Reversals</t>
  </si>
  <si>
    <t>To central banks and credit institutions</t>
  </si>
  <si>
    <t>- of which central banks</t>
  </si>
  <si>
    <t>- of which credit institutions</t>
  </si>
  <si>
    <t>To the public</t>
  </si>
  <si>
    <t>- of which corporate</t>
  </si>
  <si>
    <t>Real estate</t>
  </si>
  <si>
    <t>- of which household</t>
  </si>
  <si>
    <t>Mortgage financing</t>
  </si>
  <si>
    <t>Consumer financing</t>
  </si>
  <si>
    <t>- of which public sector</t>
  </si>
  <si>
    <t xml:space="preserve">Total loans </t>
  </si>
  <si>
    <t xml:space="preserve">Construction and engineering  </t>
  </si>
  <si>
    <t>Consumer staples (food, agriculture, etc.)</t>
  </si>
  <si>
    <t>Industrial commercial services, etc.</t>
  </si>
  <si>
    <t xml:space="preserve">Media and leisure  </t>
  </si>
  <si>
    <t xml:space="preserve">Metals and mining materials  </t>
  </si>
  <si>
    <t xml:space="preserve">Other, public and organisations </t>
  </si>
  <si>
    <t>Reversed repurchase agreements</t>
  </si>
  <si>
    <t xml:space="preserve">Shipping and offshore </t>
  </si>
  <si>
    <t xml:space="preserve">Telecommunication equipment </t>
  </si>
  <si>
    <t xml:space="preserve">Telecommunication operators </t>
  </si>
  <si>
    <t xml:space="preserve">Transportation </t>
  </si>
  <si>
    <t xml:space="preserve">Utilities (distribution and production) </t>
  </si>
  <si>
    <t>Loans after allowances 2018</t>
  </si>
  <si>
    <t>Impaired loans before allowances</t>
  </si>
  <si>
    <t>Impaired loans in % of loans</t>
  </si>
  <si>
    <t>Allowances on balance stage 1&amp;2</t>
  </si>
  <si>
    <t>Allowances on balance stage 3</t>
  </si>
  <si>
    <t>Allowances in relation to impaired loans (stage 3)</t>
  </si>
  <si>
    <t>Provisions for off-balance sheet items for 2019 were EUR 144m.</t>
  </si>
  <si>
    <t>Loans after allowances 2017</t>
  </si>
  <si>
    <t xml:space="preserve">Provisions for off-balance sheet items for 2018 were  EUR 121m. </t>
  </si>
  <si>
    <t>Total 2018</t>
  </si>
  <si>
    <t>Total Impaired loans 2019</t>
  </si>
  <si>
    <t>Impaired amortised cost 2019</t>
  </si>
  <si>
    <t>Outside Nordic</t>
  </si>
  <si>
    <t>Total allowances on balance</t>
  </si>
  <si>
    <t>Past due gross carrying amounts</t>
  </si>
  <si>
    <t>Total impaired loans</t>
  </si>
  <si>
    <t>Past due loans</t>
  </si>
  <si>
    <t>Allowances</t>
  </si>
  <si>
    <t>Total 2017</t>
  </si>
  <si>
    <t>Total Impaired loans 2018</t>
  </si>
  <si>
    <t>Impaired amortised cost 2018</t>
  </si>
  <si>
    <t xml:space="preserve">Other materials (chemical, </t>
  </si>
  <si>
    <t>building materials, etc.)</t>
  </si>
  <si>
    <t>Specific credit risk adjustments</t>
  </si>
  <si>
    <t>Individually assessed (stage 3)</t>
  </si>
  <si>
    <t>Collectively assessed (stage 1&amp;2)</t>
  </si>
  <si>
    <t xml:space="preserve">Opening balance acccording IFRS 9 </t>
  </si>
  <si>
    <t>Changes through the income statement</t>
  </si>
  <si>
    <t xml:space="preserve">  - Of which Provisions </t>
  </si>
  <si>
    <t xml:space="preserve">  - Of which Reversals</t>
  </si>
  <si>
    <t xml:space="preserve">  - Net model losses </t>
  </si>
  <si>
    <t xml:space="preserve">Allowances used to cover write-offs </t>
  </si>
  <si>
    <t>Reclassificaitons</t>
  </si>
  <si>
    <t>Currency translation differences</t>
  </si>
  <si>
    <t>New provisions and write-offs (stage 3, individually calculated)</t>
  </si>
  <si>
    <t>Reversals and recoveries (stage 3 individually calculated)</t>
  </si>
  <si>
    <t>Net model losses (stage 1&amp;2, stage 3 model based)</t>
  </si>
  <si>
    <t>Net losses, Total</t>
  </si>
  <si>
    <t>Loan loss ratio bps</t>
  </si>
  <si>
    <t>Gross carrying amount/nominal amount of exposures with forbearance measures</t>
  </si>
  <si>
    <t>Accumulated impairment, accumulated negative changes in fair value due to credit risk and provisions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</si>
  <si>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</si>
  <si>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</si>
  <si>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</si>
  <si>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</si>
  <si>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</si>
  <si>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</si>
  <si>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</si>
  <si>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</si>
  <si>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Loans and advances</t>
  </si>
  <si>
    <t>Central banks</t>
  </si>
  <si>
    <t>General governments</t>
  </si>
  <si>
    <t>Credit institutions</t>
  </si>
  <si>
    <t>Other financial corporations</t>
  </si>
  <si>
    <t>Non-financial corporations</t>
  </si>
  <si>
    <t>Households</t>
  </si>
  <si>
    <t>Debt Securities</t>
  </si>
  <si>
    <t>Loan commitments given</t>
  </si>
  <si>
    <t>j</t>
  </si>
  <si>
    <t>k</t>
  </si>
  <si>
    <t>l</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</si>
  <si>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</si>
  <si>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</si>
  <si>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</si>
  <si>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</si>
  <si>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</si>
  <si>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</si>
  <si>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</si>
  <si>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</si>
  <si>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</si>
  <si>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</si>
  <si>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</si>
  <si>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</si>
  <si>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</si>
  <si>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Off-balance-sheet exposures</t>
  </si>
  <si>
    <t>m</t>
  </si>
  <si>
    <t>n</t>
  </si>
  <si>
    <t>o</t>
  </si>
  <si>
    <t>Accumulated partial write-off</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</si>
  <si>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</si>
  <si>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</si>
  <si>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</si>
  <si>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</si>
  <si>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</si>
  <si>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</si>
  <si>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</si>
  <si>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</si>
  <si>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 xml:space="preserve">          Of which SMEs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</si>
  <si>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</si>
  <si>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</si>
  <si>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</si>
  <si>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</si>
  <si>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</si>
  <si>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</si>
  <si>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</si>
  <si>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</si>
  <si>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</si>
  <si>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EURm LUMINOR</t>
  </si>
  <si>
    <t>EURm NORDEA</t>
  </si>
  <si>
    <t>checked</t>
  </si>
  <si>
    <t>includes cc 4026</t>
  </si>
  <si>
    <t>Bulk carriers</t>
  </si>
  <si>
    <t>Product tankers</t>
  </si>
  <si>
    <t>Crude tankers</t>
  </si>
  <si>
    <t>Chemical tankers</t>
  </si>
  <si>
    <t>Gas Tankers</t>
  </si>
  <si>
    <t>Other shipping</t>
  </si>
  <si>
    <t>Offshore and oil services</t>
  </si>
  <si>
    <t>Check</t>
  </si>
  <si>
    <t>includes 4026</t>
  </si>
  <si>
    <t>Loan size, EURm</t>
  </si>
  <si>
    <t>Loan size, EURm LUMINOR</t>
  </si>
  <si>
    <t>Loan size, EURm NORDEA</t>
  </si>
  <si>
    <t>0-10</t>
  </si>
  <si>
    <t>10-50</t>
  </si>
  <si>
    <t>50-100</t>
  </si>
  <si>
    <t>100-250</t>
  </si>
  <si>
    <t>250-500</t>
  </si>
  <si>
    <t>500-</t>
  </si>
  <si>
    <t>4026 included</t>
  </si>
  <si>
    <t>cc 4026 Corporate lending</t>
  </si>
  <si>
    <t>Nordea Group ex cc 4026</t>
  </si>
  <si>
    <t>Credit quality of performing and non-performing exposures by past due days</t>
  </si>
  <si>
    <t>Performing and non-performing exposures and related provisions</t>
  </si>
  <si>
    <t>Credit quality of forborne exposures</t>
  </si>
  <si>
    <t xml:space="preserve">Collateral obtained by taking possession and execution processes </t>
  </si>
  <si>
    <t xml:space="preserve">Counterparty credit risk </t>
  </si>
  <si>
    <t>Table</t>
  </si>
  <si>
    <t>EU CCR1 Analysis of counterparty credit risk by approach</t>
  </si>
  <si>
    <t xml:space="preserve">EU CCR2 Credit valuation adjustment (CVA) capital charge </t>
  </si>
  <si>
    <t>EU CCR3 Standardised approach - Counterparty credit risk exposures by regulatory portfolio and risk</t>
  </si>
  <si>
    <t>EU CCR4: Counterparty credit risk exposures by portfolio and PD scale</t>
  </si>
  <si>
    <t>EU CCR5-A: Impact of netting and collateral held on exposure values</t>
  </si>
  <si>
    <t>EU CCR5-B: Composition of collateral for exposures to CCR</t>
  </si>
  <si>
    <t>EU CCR6 Credit derivatives exposures</t>
  </si>
  <si>
    <t xml:space="preserve">EU CCR7: REA flow statements of CCR exposures under the IMM </t>
  </si>
  <si>
    <t>EU CCR8 Exposures to central counterparties</t>
  </si>
  <si>
    <t>Counterparty credit risk exposures and REA split by exposure class</t>
  </si>
  <si>
    <t xml:space="preserve">Credit risk </t>
  </si>
  <si>
    <t>EU CRB-B: Total and average net amount of exposures</t>
  </si>
  <si>
    <t>EU CRB-C: Geographical breakdown of exposures</t>
  </si>
  <si>
    <t>EU CRB-D: Concentraion of exposures by industry</t>
  </si>
  <si>
    <t>EU CRB-E: Maturity of exposures</t>
  </si>
  <si>
    <t>EU CR1-A: Credit quality of exposures by exposure class and instrument</t>
  </si>
  <si>
    <t>EU CR1-B: Credit quality of exposures by industry or counterparty types</t>
  </si>
  <si>
    <t>EU CR1-C: Credit quality of exposures by geography</t>
  </si>
  <si>
    <t>EU CR2-A: Changes in stock of general and specific credit risk adjustments</t>
  </si>
  <si>
    <t>EU CR2-B: Changes in the stock of defaulted and impaired loans and debt securities</t>
  </si>
  <si>
    <t xml:space="preserve">EU CR3: Credit risk mitigation techniques – overview </t>
  </si>
  <si>
    <t>EU CR4: Standardised approach – credit risk exposure and Credit Risk Mitigation (CRM) effects</t>
  </si>
  <si>
    <t>EU CR5: Standardised approach - credit risk exposures by regulatory portfolio and risk</t>
  </si>
  <si>
    <t xml:space="preserve">EU CR6 Total IRB: Credit risk exposures by PD scale </t>
  </si>
  <si>
    <t xml:space="preserve">EU CR6 FIRB Institution: Credit risk exposures by PD scale </t>
  </si>
  <si>
    <t xml:space="preserve">EU CR6 IRB Corporate: Credit risk exposures by PD scale </t>
  </si>
  <si>
    <t xml:space="preserve">EU CR6 IRB Retail: Credit risk exposures by PD scale </t>
  </si>
  <si>
    <t>EU CR7 Effect on REA of credit derivatives used as CRM techniques</t>
  </si>
  <si>
    <t>EU CR8 REA flow statements of credit risk exposures under IRB</t>
  </si>
  <si>
    <t>EU CR9: IRB approach - Backtesting of PD per exposure class</t>
  </si>
  <si>
    <t>Min. capital requirement for credit risk split by exposure type</t>
  </si>
  <si>
    <t>Original Exposure split by exposure class and exposure type</t>
  </si>
  <si>
    <t>Average quarterly original exposure, split by exposure class and exposure type</t>
  </si>
  <si>
    <t>Exposure secured by collaterals, guarantees and credit derivatives, split by exposure class</t>
  </si>
  <si>
    <t>Distribution of collaterals</t>
  </si>
  <si>
    <t xml:space="preserve">Credit risk adjustments by customer </t>
  </si>
  <si>
    <t>Loans, impaired loans, allowances and provisioning ratios, split by customer type</t>
  </si>
  <si>
    <t>Impaired loans to the public: gross, allowances and past due loans not impaired split by geography and industry</t>
  </si>
  <si>
    <t>Reconciliation of allowance accounts for impaired loans</t>
  </si>
  <si>
    <t>Loan losses, split by customer type</t>
  </si>
  <si>
    <t>Comparison on parameter estimates against actual outcomes</t>
  </si>
  <si>
    <t>PD and LGD per exposures class</t>
  </si>
  <si>
    <t>Standardised exposure classes, distributed by credit quality step</t>
  </si>
  <si>
    <t>Summary of items included in own funds</t>
  </si>
  <si>
    <t>Own funds flow</t>
  </si>
  <si>
    <t>Drivers behind the development of the CET1 capital ratio</t>
  </si>
  <si>
    <t>Bridge between IFRS equity and CET1 capital</t>
  </si>
  <si>
    <t>Capital ratios</t>
  </si>
  <si>
    <t xml:space="preserve">EU OV1: Overview of REA </t>
  </si>
  <si>
    <t>Flow Statement of REA</t>
  </si>
  <si>
    <t xml:space="preserve">Market risk </t>
  </si>
  <si>
    <t>EU MR1 Market risk under standardised approach</t>
  </si>
  <si>
    <t>EU MR2-A Market risk under the internal models approach</t>
  </si>
  <si>
    <t>EU MR2-B REA flow statements of market risk exposures under the IMA</t>
  </si>
  <si>
    <t>EU MR3 IMA values for trading portfolios</t>
  </si>
  <si>
    <t>EU MR4 Comparison of VaR estimates with gains/losses</t>
  </si>
  <si>
    <t>Economic value sensitivity for the banking book, 6 scenarios from BCBS</t>
  </si>
  <si>
    <t>Net interest income sensitivities for the banking book over 1 year horizon (SIIR), 6 scenarios from BCBS</t>
  </si>
  <si>
    <t>Equity holdings in the banking book</t>
  </si>
  <si>
    <t xml:space="preserve">REA and minimum capital requirement for market risk </t>
  </si>
  <si>
    <t xml:space="preserve">Operational risk </t>
  </si>
  <si>
    <t>Distribution of incidents reported</t>
  </si>
  <si>
    <t>LIQ 1: LCR Disclosures</t>
  </si>
  <si>
    <t>Encumbered and unemcumbered assets</t>
  </si>
  <si>
    <t>LCR sub-components</t>
  </si>
  <si>
    <t>Liquidity buffer split by type of asset and currency</t>
  </si>
  <si>
    <t>Historical quarterly development of the liquidity buffer</t>
  </si>
  <si>
    <t>Funding sources</t>
  </si>
  <si>
    <t>Assets and liabilities split by currency</t>
  </si>
  <si>
    <t>Maturity analysis for assets and liabilities</t>
  </si>
  <si>
    <t>Maturity analysis for assets and liabilities split by currency</t>
  </si>
  <si>
    <t>Other tables</t>
  </si>
  <si>
    <t>Transitional own funds</t>
  </si>
  <si>
    <t>Loans to the real estate management industry, split by geography</t>
  </si>
  <si>
    <t>Loans to the shipping industry and offshore industry, split by segment</t>
  </si>
  <si>
    <t>Loans to corporate customers, split by size of loan</t>
  </si>
  <si>
    <t>Loan-to-value distribution, retail mortgage exposure, on-balance</t>
  </si>
  <si>
    <t>Capital and risk information navigation guide</t>
  </si>
  <si>
    <t xml:space="preserve">CRR reference table </t>
  </si>
  <si>
    <t>Information not disclosed due to non-material, proprietary- or confidential nature</t>
  </si>
  <si>
    <t>Mapping of own funds to the balance sheet</t>
  </si>
  <si>
    <t>Nordea Life and Pension</t>
  </si>
  <si>
    <t>Asset and liabilities of NLP</t>
  </si>
  <si>
    <t>Effect of market risk on NLP</t>
  </si>
  <si>
    <t>Investment return, traditional life insurance</t>
  </si>
  <si>
    <t>Insurance provisions, (technical provisions) and provisions on investment contracts divided into guarantee levels (technical interest rates)</t>
  </si>
  <si>
    <t>Financial buffers</t>
  </si>
  <si>
    <t>Solvency sensitivity</t>
  </si>
  <si>
    <t>Financial buffers compared to insurance provisions</t>
  </si>
  <si>
    <t>Reference</t>
  </si>
  <si>
    <t>Capital and Risk Management report</t>
  </si>
  <si>
    <t>www.nordea.com</t>
  </si>
  <si>
    <t>Quantification</t>
  </si>
  <si>
    <t>End of year results</t>
  </si>
  <si>
    <t>Minimum capital requirements</t>
  </si>
  <si>
    <t>Business area results</t>
  </si>
  <si>
    <t>Board risk statement</t>
  </si>
  <si>
    <t xml:space="preserve">Nordea.com &gt; Latest interim results &gt; Factbook </t>
  </si>
  <si>
    <t>Development of REA</t>
  </si>
  <si>
    <t>Development of Own funds</t>
  </si>
  <si>
    <t>Capital requirements parameters</t>
  </si>
  <si>
    <t>Credit Risk</t>
  </si>
  <si>
    <t>Part 1, Credit risk</t>
  </si>
  <si>
    <t>Counterparty Credit Risk</t>
  </si>
  <si>
    <t>Part 1, Counterparty credit risk</t>
  </si>
  <si>
    <t>Market Risk</t>
  </si>
  <si>
    <t>Part 1, Market risk</t>
  </si>
  <si>
    <t>Operational Risk</t>
  </si>
  <si>
    <t>Securitisations</t>
  </si>
  <si>
    <t>Part 1, Securitisations</t>
  </si>
  <si>
    <t>Liquidity Risk</t>
  </si>
  <si>
    <t>Frameworks</t>
  </si>
  <si>
    <t>Governance, measurement, management and mitigation of risks</t>
  </si>
  <si>
    <t>Nordea.com &gt; About Nordea &gt; Corporate Governance &gt;</t>
  </si>
  <si>
    <t>Part 2, Credit risk</t>
  </si>
  <si>
    <t>Part 2, Counterparty credit risk</t>
  </si>
  <si>
    <t>Part 2, Market risk</t>
  </si>
  <si>
    <t>Compliance Risk</t>
  </si>
  <si>
    <t>Part 2, Securitisations</t>
  </si>
  <si>
    <t>Life and pensions operation</t>
  </si>
  <si>
    <t>Indicators of global systemic importance</t>
  </si>
  <si>
    <t>N/A</t>
  </si>
  <si>
    <t>Nordea.com &gt; Investor relations &gt; Reports and presentations &gt; Capital instruments</t>
  </si>
  <si>
    <t>New regulations</t>
  </si>
  <si>
    <t>Remuneration</t>
  </si>
  <si>
    <t>CRR ref.</t>
  </si>
  <si>
    <t>High level summary</t>
  </si>
  <si>
    <t>Title I: General Principles</t>
  </si>
  <si>
    <t>Article 431</t>
  </si>
  <si>
    <t>Scope of disclosure requirement</t>
  </si>
  <si>
    <t>General disclosure requirements.</t>
  </si>
  <si>
    <t>This report and disclosures at nordea.com addresses the requirement.</t>
  </si>
  <si>
    <t>Requirement to disclose operational risk information.</t>
  </si>
  <si>
    <t>Part 1 &amp; part 2, Operational risk</t>
  </si>
  <si>
    <t xml:space="preserve">Requirement to have a formal policy to comply with the disclosure requirements. </t>
  </si>
  <si>
    <t>Nordea Bank Abp and its subsidiaries have adopted formal policies for complying with the disclosure requirements and has established policies for assessing the appropriateness of these disclosures, including their verification and frequency.</t>
  </si>
  <si>
    <t>On request, an explanation of rating decisions to the loan applicants.</t>
  </si>
  <si>
    <t>Could be provided upon request.</t>
  </si>
  <si>
    <t>Article 432</t>
  </si>
  <si>
    <t>Non-material, proprietary or confidential information</t>
  </si>
  <si>
    <t>(1) - (4)</t>
  </si>
  <si>
    <t>Institutions may, under certain conditions, omit information that is not material, proprietary or confidential.</t>
  </si>
  <si>
    <t>Article 433</t>
  </si>
  <si>
    <t>Frequency of disclosure</t>
  </si>
  <si>
    <t>Requirements on frequency of Pillar 3 disclosures.</t>
  </si>
  <si>
    <t>The disclosures are made annually in conjunction with the date of publication of Nordea Group’s financial statements. For items where more frequent disclosures are assessed  needed, information is given in the interim financial reports or on the Investor Relations pages on www.nordea.com.</t>
  </si>
  <si>
    <t>Article 434</t>
  </si>
  <si>
    <t>Means of disclosures</t>
  </si>
  <si>
    <t>Medium for Pillar 3 disclosures and cross-reference for synonymous information.</t>
  </si>
  <si>
    <t>Indicate location of equivalent dislosures that could satisfy both CRR and accounting or similar requirements.</t>
  </si>
  <si>
    <t>Title II: Technical criteria on transparency and disclosure</t>
  </si>
  <si>
    <t>Article 435</t>
  </si>
  <si>
    <t>Risk management objectives and policies</t>
  </si>
  <si>
    <t>(1) (a)</t>
  </si>
  <si>
    <t>Risk management strategies.</t>
  </si>
  <si>
    <t>(1) (b)</t>
  </si>
  <si>
    <t>Organisation and governance.</t>
  </si>
  <si>
    <t>(1) (c)</t>
  </si>
  <si>
    <t>Reporting systems.</t>
  </si>
  <si>
    <t>(1) (d)</t>
  </si>
  <si>
    <t>Hedging policies</t>
  </si>
  <si>
    <t>(1) (e)</t>
  </si>
  <si>
    <t>Management declaration on risk management adequacy.</t>
  </si>
  <si>
    <t>Part 1, Executive Summary - footer in the end.</t>
  </si>
  <si>
    <t>(1) (f)</t>
  </si>
  <si>
    <t>Introduction, Board risk statement</t>
  </si>
  <si>
    <t>(2) (a) - (e)</t>
  </si>
  <si>
    <t>Disclosures regarding governance arrangements.</t>
  </si>
  <si>
    <t>Nordea.com &gt; About Nordea &gt; Corporate Governance</t>
  </si>
  <si>
    <t>Article 436</t>
  </si>
  <si>
    <t>Scope of application</t>
  </si>
  <si>
    <t>(a)</t>
  </si>
  <si>
    <t>Name of the institution.</t>
  </si>
  <si>
    <t>(b) (i)-(iv)</t>
  </si>
  <si>
    <t>Outline of the differences in the basis of consolidation for accounting and prudential purposes</t>
  </si>
  <si>
    <t>(c)</t>
  </si>
  <si>
    <t>Practical or legal impediments to transfer funds between parent and subsidiaries.</t>
  </si>
  <si>
    <t>(d)</t>
  </si>
  <si>
    <t>Capital shortfalls in subsidiaries outside the scope of consolidation.</t>
  </si>
  <si>
    <t>(e)</t>
  </si>
  <si>
    <t>Making use of articles on derogations from a) prudential requirements (Article 7) and b) liquidity requirements for individual subsidiaries/entities (Article 9).</t>
  </si>
  <si>
    <t>Article 437</t>
  </si>
  <si>
    <t>(1) (d) (i)-(iii)</t>
  </si>
  <si>
    <t>Article 438</t>
  </si>
  <si>
    <t>Summary of the approach to assessing adequacy of capital to its activities.</t>
  </si>
  <si>
    <t>(b)</t>
  </si>
  <si>
    <t>Upon demand from the authorities, result of the  ICAAP.</t>
  </si>
  <si>
    <t>(c) - (f)</t>
  </si>
  <si>
    <t>Own funds requirements for credit risk (Standardised and IRB approach), market and operational risk.</t>
  </si>
  <si>
    <t xml:space="preserve">         Article 439 Exposure to counterparty credit risk</t>
  </si>
  <si>
    <t>Methodology for credit limits and internal capital allocation for counterparty credit risk.</t>
  </si>
  <si>
    <t>Policies for securing collateral and establishing credit reserves.</t>
  </si>
  <si>
    <t>Policies for wrong-way risk exposures.</t>
  </si>
  <si>
    <t>Impact of any collateral postings upon credit rating downgrade.</t>
  </si>
  <si>
    <t>Net derivative credit exposure built-up.</t>
  </si>
  <si>
    <t>(f)</t>
  </si>
  <si>
    <t>Methods for exposure value measurement.</t>
  </si>
  <si>
    <t>(g)</t>
  </si>
  <si>
    <t>Notional value of credit derivatives hedges and distribution of current credit exposure by type of exposure.</t>
  </si>
  <si>
    <t>(h)</t>
  </si>
  <si>
    <t>Notional amounts of credit derivatie transactions and distribution of credit derivatives products.</t>
  </si>
  <si>
    <t>(i)</t>
  </si>
  <si>
    <t xml:space="preserve">Estimate of alfa if the institution has received permission of the competent authorities to estimate alfa. </t>
  </si>
  <si>
    <t>Article 440</t>
  </si>
  <si>
    <t>Capital buffers</t>
  </si>
  <si>
    <t>(1) - (2)</t>
  </si>
  <si>
    <t>Geographical distribution and amount of institution-specific countercyclical capital buffer.</t>
  </si>
  <si>
    <t>Article 441</t>
  </si>
  <si>
    <t>Indicator values used for determing the score of the institution.</t>
  </si>
  <si>
    <t>Article 442</t>
  </si>
  <si>
    <t>Credit risk adjustments</t>
  </si>
  <si>
    <t>Definitions of 'past due' and 'impaired'.</t>
  </si>
  <si>
    <t>Methodology used for determining specific and general credit risk adjustments.</t>
  </si>
  <si>
    <t>The total amount of original exposures and the average amount of the exposures over the period per exposure class.</t>
  </si>
  <si>
    <t>Exposures distributed by exposure class and geography.</t>
  </si>
  <si>
    <t>Distribution of exposures by industry broken down by exposure classes.</t>
  </si>
  <si>
    <t>The residual maturity breakdown of all the exposures, broken down by exposure classes.</t>
  </si>
  <si>
    <t>(g) (i) - (iii)</t>
  </si>
  <si>
    <t>Breakdown of impaired exposures and past due exposures, specific and general credit risk adjustments, charges for the period, by industry or counterparty type.</t>
  </si>
  <si>
    <t>Impaired and past due exposures broken down by geographical areas.</t>
  </si>
  <si>
    <t>(i) (i) - (v)</t>
  </si>
  <si>
    <t>Reconciliation of changes in the specific and general credit risk adjustments for impaired exposures covering description of the type of adjusments, the opening balances, the amounts taken against the credit risk adjustments and the amounts that have ben set aside for estimated probable losses on the exposures.</t>
  </si>
  <si>
    <t>Article 443</t>
  </si>
  <si>
    <t>Unencumbered assets</t>
  </si>
  <si>
    <t>Disclosure on unencumbered assets according to EBA Guidelines EBA/GL/2014/03</t>
  </si>
  <si>
    <t>Article 444</t>
  </si>
  <si>
    <t>Use of ECAIs</t>
  </si>
  <si>
    <t>Names of nominated ECAIs.</t>
  </si>
  <si>
    <t>The Exposure classes for which each ECAI is used.</t>
  </si>
  <si>
    <t>Description of the process for translating external ratings into credit quality steps.</t>
  </si>
  <si>
    <t>Mapping of external ratings from each nominated ECAI to the credit quality steps.</t>
  </si>
  <si>
    <t>The exposure values before and after credit risk mitigation associated with each credit quality step.</t>
  </si>
  <si>
    <t>Article 445</t>
  </si>
  <si>
    <t>Exposure to market risk</t>
  </si>
  <si>
    <t>Own Funds requirements for market risk.</t>
  </si>
  <si>
    <t>Article 446</t>
  </si>
  <si>
    <t>Approach used to calculate Own Funds requirements for operational risk.</t>
  </si>
  <si>
    <t>Article 447</t>
  </si>
  <si>
    <t>Exposures in equities not included in the trading book</t>
  </si>
  <si>
    <t>Differentiation between exposures based on their objectives.</t>
  </si>
  <si>
    <t>The balance sheet value, the fair value and, for those exchange-traded, a comparison to the market price where it is materially different from the fair value.</t>
  </si>
  <si>
    <t>The types, nature and amounts of equity exposures.</t>
  </si>
  <si>
    <t>Cumulative realised gains or losses arising from sales and liquidations in the period.</t>
  </si>
  <si>
    <t>Total unrealised gains or losses.</t>
  </si>
  <si>
    <t>Article 448</t>
  </si>
  <si>
    <t>Exposure to interest rate risk on positions not included in the trading book</t>
  </si>
  <si>
    <t>Nature, key assumptions and frequency of measurement of the interest rate risk.</t>
  </si>
  <si>
    <t>The variation in earnings, economic value or other relevant measure used by the management for upward and downward rate shocks, broken down by currency.</t>
  </si>
  <si>
    <t>Article 449</t>
  </si>
  <si>
    <t>Exposure to securitisation positions</t>
  </si>
  <si>
    <t>Objectives in relation to securitisation activity.</t>
  </si>
  <si>
    <t>Nature of other risks including liquidity risk inherent in securitised assets.</t>
  </si>
  <si>
    <t>Type of risks in terms of seniority of underlying securitisation positions and in terms of assets underlying those latter securitisation positions assumed and retained with re-securitisation activity.</t>
  </si>
  <si>
    <t>(d) -(e )</t>
  </si>
  <si>
    <t>Different roles played by the institution in the securitisation process and the extent of its involvement.</t>
  </si>
  <si>
    <t>Description of the processes in place to monitor changes in the credit and market risk of securitisation exposures.</t>
  </si>
  <si>
    <t>Description of the institution's policy governing the use of hedging and unfunded protection to mitigate the risks of retained securitisation and re-securitisation exposures.</t>
  </si>
  <si>
    <t>Approaches used to calculate REA for its securitisation activities.</t>
  </si>
  <si>
    <t>Types of SSPE that the institution, as sponsor, uses to securitise third-party exposures.</t>
  </si>
  <si>
    <t>(j) (i) - (vi)</t>
  </si>
  <si>
    <t>Summary of the institutions accounting policies for securitisations activities.</t>
  </si>
  <si>
    <t>(k)</t>
  </si>
  <si>
    <t>Names of ECAIs used for securitisations.</t>
  </si>
  <si>
    <t>(l)</t>
  </si>
  <si>
    <t>Description of Internal Assessment Approach.</t>
  </si>
  <si>
    <t>(m)</t>
  </si>
  <si>
    <t>Explanation of changes to any of the quantitative disclosures.</t>
  </si>
  <si>
    <t>(n) (i) - (vi)</t>
  </si>
  <si>
    <t>Information on banking and trading book securitisation exposures broken down by exposure type.</t>
  </si>
  <si>
    <t>(o) (i) - (ii)</t>
  </si>
  <si>
    <t>Additional information on banking book and trading book securitisation exposures.</t>
  </si>
  <si>
    <t>(p)</t>
  </si>
  <si>
    <t>Amount of impaired/past due assets securitised and the losses recognised related to banking book securitisations, by exposure type.</t>
  </si>
  <si>
    <t>(q)</t>
  </si>
  <si>
    <t>Outstanding exposures securitised by the institution and subject to a capital requirement for market risk, broken down into traditional/synthetic and by exposure type.</t>
  </si>
  <si>
    <t>(r)</t>
  </si>
  <si>
    <t>Whether the institution has provided support to securitisation vehicles and the impact on own funds.</t>
  </si>
  <si>
    <t>Article 450</t>
  </si>
  <si>
    <t>Remuneration policy</t>
  </si>
  <si>
    <t>Remuneration policy and practices:</t>
  </si>
  <si>
    <t>Nordea annual report and Nordea.com &gt; About Nordea &gt; Corporate Governance &gt; Remuneration &gt; Nordea's Remuneration Policy</t>
  </si>
  <si>
    <t>- decision making of remuneration committee</t>
  </si>
  <si>
    <t>See references above</t>
  </si>
  <si>
    <t>- link between pay and performance</t>
  </si>
  <si>
    <t>(1) (c) - (f)</t>
  </si>
  <si>
    <t>- criteria for performance measurement, variable components parameters</t>
  </si>
  <si>
    <t>(1) (g) - (i)</t>
  </si>
  <si>
    <t>- aggregate quantitative information including necessary splits</t>
  </si>
  <si>
    <t xml:space="preserve">See references above </t>
  </si>
  <si>
    <t>(1) (j)</t>
  </si>
  <si>
    <t>- total remuneration for each member of the management body, upon request</t>
  </si>
  <si>
    <t>Annual report</t>
  </si>
  <si>
    <t>- quantitative information per member of the management body for significant institutions</t>
  </si>
  <si>
    <t>Article 451</t>
  </si>
  <si>
    <t>Leverage</t>
  </si>
  <si>
    <t>(1) (a) - (e)</t>
  </si>
  <si>
    <t>Leverage ratio and its components</t>
  </si>
  <si>
    <t>Title III: Qualifying requirements for the use of particular instruments or methodologies</t>
  </si>
  <si>
    <t>Article 452</t>
  </si>
  <si>
    <t>Use of the IRB Approach to credit risk</t>
  </si>
  <si>
    <t>Permission from the authority to use IRB approach.</t>
  </si>
  <si>
    <t>An explanation of:</t>
  </si>
  <si>
    <t>(b) (i)</t>
  </si>
  <si>
    <t>Internal ratings and relation to external ratings.</t>
  </si>
  <si>
    <t>(b) (ii)</t>
  </si>
  <si>
    <t>Use of internal ratings other than for calculating</t>
  </si>
  <si>
    <t>REA.</t>
  </si>
  <si>
    <t>(b) (iii)</t>
  </si>
  <si>
    <t>The process for managing and recognising credit risk mitigation.</t>
  </si>
  <si>
    <t>(b) (iv)</t>
  </si>
  <si>
    <t>Control mechanisms for rating systems.</t>
  </si>
  <si>
    <t>(c) (i) - (v)</t>
  </si>
  <si>
    <t>Description of the internal ratings process, separately for each IRB exposure class.</t>
  </si>
  <si>
    <t>Exposure values, separately for each IRB exposure class.</t>
  </si>
  <si>
    <t>(e) (i) - (iii)</t>
  </si>
  <si>
    <t>For exposures towards IRB corporate and institutions, split of total exposure, 'Exposure-weighted average risk weight and  Undrawn commitments per risk grade.</t>
  </si>
  <si>
    <t>Information on Retail exposures under the IRB approach.</t>
  </si>
  <si>
    <t>Actual specific credit risk adjustments during the period.</t>
  </si>
  <si>
    <t>The factors that impacted on the loan losses during the period.</t>
  </si>
  <si>
    <t>Historical comparison of parameter estimates against the realised outcomes.</t>
  </si>
  <si>
    <t>(j) (i) - (ii)</t>
  </si>
  <si>
    <t>PD and LGD for all IRB exposure classes, split down on relevant geographical locations.</t>
  </si>
  <si>
    <t>Article 453</t>
  </si>
  <si>
    <t>Use of credit risk mitigation techniques</t>
  </si>
  <si>
    <t>Policies and processes for the use of on- and off-balance sheet netting.</t>
  </si>
  <si>
    <t>Policies and processes for collateral valuation and management.</t>
  </si>
  <si>
    <t>Main types of collateral.</t>
  </si>
  <si>
    <t>Types of guarantor and credit derivative counterparty and their creditworthiness.</t>
  </si>
  <si>
    <t>Information about market or credit risk concentrations within the credit mitigation taken.</t>
  </si>
  <si>
    <t>The exposure value covered by eligible collateral for exposures under the Standardised or Foundation IRB approach.</t>
  </si>
  <si>
    <t>Exposures covered by guarantees or credit derivatives.</t>
  </si>
  <si>
    <t>Article 454</t>
  </si>
  <si>
    <t>Use of the Advanced Measurement Approaches to operational risk</t>
  </si>
  <si>
    <t>Description of the use of risk transfer mechanisms for the purpose of mitigation of operational risk.</t>
  </si>
  <si>
    <t>Article 455</t>
  </si>
  <si>
    <t>Use of Internal Market Risk Models</t>
  </si>
  <si>
    <t>(a) (i)</t>
  </si>
  <si>
    <t>Characteristics of the models used.</t>
  </si>
  <si>
    <t>(a) (ii)</t>
  </si>
  <si>
    <t>The methodologies used for the internal models for incremental default and migration risk and for correlation trading.</t>
  </si>
  <si>
    <t>(a) (iii)</t>
  </si>
  <si>
    <t>Description of stress testing applied to the sub-portfolio.</t>
  </si>
  <si>
    <t>(a) (iv)</t>
  </si>
  <si>
    <t>Approaches used for back-testing and validating the accuracy and consistency of the internal models.</t>
  </si>
  <si>
    <t>Scope of permission by the competent authority.</t>
  </si>
  <si>
    <t>Description of the extent and methodologies for inclusion in the trading book, comply with prudential valuation requirements.</t>
  </si>
  <si>
    <t>(d) (i) - (iii)</t>
  </si>
  <si>
    <t>The highest, lowest and average of VaR, sVaR, Incremental risk charge and Comprehensive Risk Charge.</t>
  </si>
  <si>
    <t>The elements of the own fund requirements for market risk.</t>
  </si>
  <si>
    <t>Weighted average liquidity horizon for each sub-portfolio covered by the internal models.</t>
  </si>
  <si>
    <t>Comparison of the daily end-of-day VaR measures to the one-day changes of the portfolio's value.</t>
  </si>
  <si>
    <t>Regulatory reference</t>
  </si>
  <si>
    <t>Reason for not including</t>
  </si>
  <si>
    <t>Detailed reason for not including</t>
  </si>
  <si>
    <t>Reference to information provided</t>
  </si>
  <si>
    <t>Risk appetite limits are strictly confidential</t>
  </si>
  <si>
    <t xml:space="preserve">Thresholds for risk appetite limits are not disclosed, they are of confidential strategic nature. The relevant supervisory authorities have access to the full report including limits. </t>
  </si>
  <si>
    <t>The metrics, to which risk appetite limits apply, are stated in Part 2 Governance</t>
  </si>
  <si>
    <t>EBA RTS on CCB</t>
  </si>
  <si>
    <t xml:space="preserve">The information is immaterial </t>
  </si>
  <si>
    <t>Credit derivative hedges</t>
  </si>
  <si>
    <t>Protection bought</t>
  </si>
  <si>
    <t>Protection sold</t>
  </si>
  <si>
    <t>Notionals</t>
  </si>
  <si>
    <t>Credit default swaps</t>
  </si>
  <si>
    <t>Credit options</t>
  </si>
  <si>
    <t>Total notionals</t>
  </si>
  <si>
    <t>Fair values</t>
  </si>
  <si>
    <t>Positive fair value (asset)</t>
  </si>
  <si>
    <t>Negative fair value (liability)</t>
  </si>
  <si>
    <t xml:space="preserve">  </t>
  </si>
  <si>
    <t>Other credit derivatives</t>
  </si>
  <si>
    <t>Of which IRB approach</t>
  </si>
  <si>
    <t>Of which internal assessment approach (IAA)</t>
  </si>
  <si>
    <t>Of which standardised approach</t>
  </si>
  <si>
    <t>Of which basic indicator approach</t>
  </si>
  <si>
    <t>- of which qualifying revolving</t>
  </si>
  <si>
    <t>of which qualifying revolving</t>
  </si>
  <si>
    <t>Accumulated general credit risk adustment</t>
  </si>
  <si>
    <t>Accumulated general credit risk adjustment</t>
  </si>
  <si>
    <t>Accumulated specific credit risk adjustment</t>
  </si>
  <si>
    <t>Institutions and corporates with a short-term credit assessment</t>
  </si>
  <si>
    <t>Collective investment undertakings</t>
  </si>
  <si>
    <t xml:space="preserve">a </t>
  </si>
  <si>
    <t>Retail - Qualifying revolving</t>
  </si>
  <si>
    <t>Equity IRB</t>
  </si>
  <si>
    <t>EU4</t>
  </si>
  <si>
    <t>Alternative calcuation of own funds requirements for exposures</t>
  </si>
  <si>
    <t xml:space="preserve">   - Tier 2 subordinated debenture loans</t>
  </si>
  <si>
    <t xml:space="preserve">   - Additional Tier 1 subordinated debenture loans (undated)</t>
  </si>
  <si>
    <t>CET1 available after meeting the bank’s minimum capital requirements of 4.5%</t>
  </si>
  <si>
    <t>Total forborne loans amounted to EUR 3bn end of 2019, of which non-performing amounted to EUR 2bn.</t>
  </si>
  <si>
    <t xml:space="preserve">Total gross carrying amount of performing- and non-performing  loans and advances amounted to EUR 308bn end of 2019, of which non-performing amounted to EUR 5bn. 
</t>
  </si>
  <si>
    <t xml:space="preserve">Total gross carrying amount of performing- and non-performing  loans and advances amounted to EUR 308bn end of 2019, of which non-performing amounted to EUR 5bn. Allowances in stage 3 for non-performing loans and advances were EUR -1.8bn end of 2019. </t>
  </si>
  <si>
    <t xml:space="preserve">Impaired loans gross in Nordea Group amounted to EUR 4.6bn end of 2019.  During the year new impaired exposures have increased the amount by EUR 0.6bn while exposures with improved credit quality returning to non-defaulted status amounts to EUR 0.2bn. Write-offs during the year has decreased impaired loans by EUR 0.4bn.                                                                                       </t>
  </si>
  <si>
    <t>Issued CDs with original maturity less than 1 year</t>
  </si>
  <si>
    <t>Issued CPs with original maturity less than 1 year</t>
  </si>
  <si>
    <t>Issued CD &amp; CPs with original maturity over 1 year</t>
  </si>
  <si>
    <t>Specific credit risk adjustments charges (on balance)</t>
  </si>
  <si>
    <t>Description of the factors that had an impact on the leverage Ratio during the period to which the disclosed leverage Ratio refers: The leverage ratio increased from 5.1% in Q4 2018 to 5.3% in Q4 2019.
The improved leverage ratio was mainly driven by a decrease in on-balance exposures (with slight increase of repurchase agreements). An increase in Tier 1 capital mainly driven by increased deduction of intangible assets.</t>
  </si>
  <si>
    <t xml:space="preserve">Description of the processes used to manage the risk of excessive leverage:  The risk of excessive leverage is included in the Group’s reporting and control processes and is monitored by the group Board and CEO. The leverage ratio as defined in the CRDIV/CRR is further an integrated part of the Risk appetite framework for which internal limits and targets are set. </t>
  </si>
  <si>
    <t>Regulation</t>
  </si>
  <si>
    <t xml:space="preserve">Nordea Bank Abp and its subsidiaries have adopted a formal policy to assure compliance with the disclosure requirements and has established policies for assessing the appropriateness of these disclosures, including the verification and frequency. Nordea has been identified as a financial conglomerate on its own. Nordea's Board of Directors, by attesting this report, approve of the formal statement of key risks in Board Risk Statement and formally declare the adequacy of risk management arrangements given statement and the declaration are made in accordance with CRR Article 435(1). </t>
  </si>
  <si>
    <t>Loans after allowances</t>
  </si>
  <si>
    <t>Scenario                   </t>
  </si>
  <si>
    <t>Total NII risk</t>
  </si>
  <si>
    <t>Excl. NMD modelling</t>
  </si>
  <si>
    <t>Excl. prepayment modelling</t>
  </si>
  <si>
    <t>Parallel down 50bp</t>
  </si>
  <si>
    <t>Parallel up 50bp</t>
  </si>
  <si>
    <t xml:space="preserve">Scenario                      </t>
  </si>
  <si>
    <t>Total EV risk</t>
  </si>
  <si>
    <t>2019 Q4, mEUR</t>
  </si>
  <si>
    <t>Other geographical areas</t>
  </si>
  <si>
    <t>A new distribution of industries in non-financial corporation applies from Q3 2019.</t>
  </si>
  <si>
    <t>Table 33 Loans, impaired loans, allowances and provisioning ratios, split by customer type, amortised cost</t>
  </si>
  <si>
    <t>Table 36 Loan losses, split by customer type</t>
  </si>
  <si>
    <t>Table 37 Credit quality of forborne exposures</t>
  </si>
  <si>
    <t>Table 38 Credit quality of performing and non-performing exposures by past due days</t>
  </si>
  <si>
    <t>Table 39 Performing and non-performing exposures and related provisions</t>
  </si>
  <si>
    <t xml:space="preserve">Table 40 Collateral obtained by taking possession and execution processes </t>
  </si>
  <si>
    <t>Table 53 Counterparty credit risk exposures and REA split by exposure class</t>
  </si>
  <si>
    <t>Table 55 EU MR1: Market risk under standardised approach</t>
  </si>
  <si>
    <t>Table 56 EU MR2-A: Market risk under the internal models approach</t>
  </si>
  <si>
    <t xml:space="preserve">Table 57 EU MR2-B: REA flow statements of market risk exposures under the IMA
</t>
  </si>
  <si>
    <t>Table 58 EU MR3: IMA values for trading portfolios</t>
  </si>
  <si>
    <t>Table 59 EU MR4: Comparison of VaR estimates with gains/losses</t>
  </si>
  <si>
    <t xml:space="preserve">Table 68 LCR sub-components
</t>
  </si>
  <si>
    <t xml:space="preserve">Table 76 EU LI 1: Differences between accounting and regulatory scopes of consolidation and the mapping of financial statement categories with regulatory risk categories
</t>
  </si>
  <si>
    <t>Table 77 Mapping of own funds to the balance sheet</t>
  </si>
  <si>
    <t>Table 79 Transitional own funds disclosure template</t>
  </si>
  <si>
    <t>Table 81  Loans to the real estate management industry, split by geography</t>
  </si>
  <si>
    <t>Table 82 Loans to the shipping and offshore industry, split by segment</t>
  </si>
  <si>
    <t>Table 83 Loans to corporate customers, split by size of loans</t>
  </si>
  <si>
    <t xml:space="preserve">Table 84 Loan-to-value distribution, retail mortgage exposure, on-balance
</t>
  </si>
  <si>
    <t>Table 85 Countercyclical capital buffer</t>
  </si>
  <si>
    <t xml:space="preserve">Table 86 LI3 Specification of undertakings </t>
  </si>
  <si>
    <t>Table 87 Capital and risk information guide</t>
  </si>
  <si>
    <t>Table 89 Information not disclosed due to non-materiality, proprietary or confidential nature</t>
  </si>
  <si>
    <t xml:space="preserve">Table 91 Effects of market risk on NLP
</t>
  </si>
  <si>
    <t>Table 93 Investment return, traditional life insurance</t>
  </si>
  <si>
    <t>Table 94 Insurance provisions (technical provisions) and provisions on investment contracts divided into guarantee levels (technical interest rates)</t>
  </si>
  <si>
    <t>Table 95 Financial buffers
Comment on development</t>
  </si>
  <si>
    <t>Table 96 Solvency position</t>
  </si>
  <si>
    <t>Table 97 Solvency sensitivity</t>
  </si>
  <si>
    <t>Impaired fair value 2019</t>
  </si>
  <si>
    <t>Impaired fair value 2018</t>
  </si>
  <si>
    <t>of which Central banks</t>
  </si>
  <si>
    <t>of which General governments</t>
  </si>
  <si>
    <t>of which Credit institutions</t>
  </si>
  <si>
    <t>of which Other financial corporations</t>
  </si>
  <si>
    <t>of which Non-financial corporations</t>
  </si>
  <si>
    <t>of which Households</t>
  </si>
  <si>
    <t>Liquidity and funding</t>
  </si>
  <si>
    <t xml:space="preserve">Credit risk adjustments included in T2 in respect of exposures subject to standardised approach (prior to the application of the cap) </t>
  </si>
  <si>
    <t>Other off-balance sheet exposures (sum of lines 17 and 18)</t>
  </si>
  <si>
    <t>Part 2, table 6</t>
  </si>
  <si>
    <t>Part 2, table 7</t>
  </si>
  <si>
    <t>Part 2, table 5</t>
  </si>
  <si>
    <t>Part 2, table 80</t>
  </si>
  <si>
    <t>Part 2, Operational risk</t>
  </si>
  <si>
    <t>Part 2, Liquidity risk and funding</t>
  </si>
  <si>
    <t>Part 1, Operational and compliance risk</t>
  </si>
  <si>
    <t>Part 1, Liquidity risk and ILAAP</t>
  </si>
  <si>
    <t>Part 1, NLP</t>
  </si>
  <si>
    <t>The table EU CRB-C displays credit risk exposures by exposure class and domicile. The IRB net exposure increased during 2019 primarily due to increased corporate and retail exposure in the Nordic countries, partly offset by lower Danish covered bond volumes in the institution portfolio.  Exposures reported under the standardised approach increased in 2019 mainly due to the acquisition of Gjensidige Bank in Q2 2019, partly offset by decreased US central bank exposure. Nordea's ownership share in Luminor decreased during 2019 which resulted in decreased Baltic exposure reported under standardised approach.</t>
  </si>
  <si>
    <t xml:space="preserve">Table 23 EU CR6  IRB Retail: Credit risk exposures by PD scale </t>
  </si>
  <si>
    <t xml:space="preserve">Table 1 Summary of items included in own funds
</t>
  </si>
  <si>
    <t xml:space="preserve">Table 2 Flow statements of movements in Own funds
</t>
  </si>
  <si>
    <t>During 2019, total CCR EAD has decreased by EUR 0.4bn and total CCR REA has decreased by EUR 0.5bn. The EAD decrease was mainly driven by decreased institutional exposure in both IRB and standardised approach, partly offset by increased derivatives for regional governments or local authorities under the standardised approach. The decrease in REA was mainly driven by decreased corporate exposure due to rate movements during 2019.</t>
  </si>
  <si>
    <r>
      <rPr>
        <sz val="9"/>
        <color rgb="FF074EA2"/>
        <rFont val="Calibri"/>
        <family val="2"/>
      </rPr>
      <t xml:space="preserve">Table 75 Maturity analysis of assets and liabilities, split by currency </t>
    </r>
    <r>
      <rPr>
        <b/>
        <sz val="9"/>
        <color rgb="FF0000A0"/>
        <rFont val="Calibri"/>
        <family val="2"/>
      </rPr>
      <t xml:space="preserve">
</t>
    </r>
    <r>
      <rPr>
        <sz val="9"/>
        <rFont val="Calibri"/>
        <family val="2"/>
      </rPr>
      <t>During 2019, Nordea continued to benefit from its prudent liquidity risk management, in terms of maintaining a diversified and strong funding base and a diversified liquidity buffer in all of the main currencies.</t>
    </r>
  </si>
  <si>
    <r>
      <rPr>
        <sz val="9"/>
        <color rgb="FF074EA2"/>
        <rFont val="Calibri"/>
        <family val="2"/>
      </rPr>
      <t>Table 74 Maturity analysis for assets and liabilities</t>
    </r>
    <r>
      <rPr>
        <sz val="9"/>
        <rFont val="Calibri"/>
        <family val="2"/>
      </rPr>
      <t xml:space="preserve">
Maturity analysis is based on both contractual and behavioural information of remaining maturity of items. Amortisations are included in time bucket corresponding the estimated cash flow date. Time bucket ‘Not specified’ includes items which are lacking specific timing of cash flows.</t>
    </r>
    <r>
      <rPr>
        <sz val="9"/>
        <color rgb="FF0000A0"/>
        <rFont val="Calibri"/>
        <family val="2"/>
      </rPr>
      <t xml:space="preserve">
</t>
    </r>
  </si>
  <si>
    <r>
      <rPr>
        <sz val="9"/>
        <color rgb="FF074EA2"/>
        <rFont val="Calibri"/>
        <family val="2"/>
      </rPr>
      <t>Table 73 Assets and liabilities split by currency</t>
    </r>
    <r>
      <rPr>
        <b/>
        <sz val="9"/>
        <color rgb="FF0000A0"/>
        <rFont val="Calibri"/>
        <family val="2"/>
      </rPr>
      <t xml:space="preserve">
</t>
    </r>
    <r>
      <rPr>
        <sz val="9"/>
        <rFont val="Calibri"/>
        <family val="2"/>
      </rPr>
      <t>Nordea Group's loan portfolio remained focused on four Nordic markets. A strong and diversified funding base was maintained across all main currencies throughout 2019.</t>
    </r>
  </si>
  <si>
    <r>
      <rPr>
        <sz val="9"/>
        <color rgb="FF074EA2"/>
        <rFont val="Calibri"/>
        <family val="2"/>
      </rPr>
      <t>Table 72 Funding sources</t>
    </r>
    <r>
      <rPr>
        <sz val="9"/>
        <color rgb="FF0000A0"/>
        <rFont val="Calibri"/>
        <family val="2"/>
      </rPr>
      <t xml:space="preserve">
</t>
    </r>
    <r>
      <rPr>
        <sz val="9"/>
        <rFont val="Calibri"/>
        <family val="2"/>
      </rPr>
      <t xml:space="preserve">During 2019, Nordea continued to benefit from its prudent liquidity risk management, in terms of maintaining a diversified and strong funding base and a diversified liquidity buffer. As of year-end 2019, the total volume utilised under short-term programmes was EUR 44.3bn with an average maturity of 0.3 years. The total volume under long-term programmes was EUR 159.3bn with an average maturity of 6.5 years.
</t>
    </r>
  </si>
  <si>
    <r>
      <rPr>
        <sz val="9"/>
        <color rgb="FF074EA2"/>
        <rFont val="Calibri"/>
        <family val="2"/>
      </rPr>
      <t>Table 71 Net Stable Funding Ratio</t>
    </r>
    <r>
      <rPr>
        <sz val="9"/>
        <color rgb="FF0000A0"/>
        <rFont val="Calibri"/>
        <family val="2"/>
      </rPr>
      <t xml:space="preserve">
</t>
    </r>
  </si>
  <si>
    <r>
      <rPr>
        <sz val="9"/>
        <color rgb="FF074EA2"/>
        <rFont val="Calibri"/>
        <family val="2"/>
      </rPr>
      <t>Table 70 Historical quarterly development of the liquidity buffer</t>
    </r>
    <r>
      <rPr>
        <b/>
        <sz val="9"/>
        <color rgb="FF0000A0"/>
        <rFont val="Calibri"/>
        <family val="2"/>
      </rPr>
      <t xml:space="preserve">
</t>
    </r>
    <r>
      <rPr>
        <sz val="9"/>
        <rFont val="Calibri"/>
        <family val="2"/>
      </rPr>
      <t>Liquidity buffer remained on strong level throughout 2019. The exposure is focused on Nordic and core (EUR &amp; USD) central bank cash, government bonds and Nordic covered bonds.</t>
    </r>
    <r>
      <rPr>
        <sz val="9"/>
        <color rgb="FF0000A0"/>
        <rFont val="Calibri"/>
        <family val="2"/>
      </rPr>
      <t xml:space="preserve">
</t>
    </r>
  </si>
  <si>
    <r>
      <rPr>
        <sz val="9"/>
        <color rgb="FF074EA2"/>
        <rFont val="Calibri"/>
        <family val="2"/>
      </rPr>
      <t>Table 66 LIQ 1: LCR Disclosures</t>
    </r>
    <r>
      <rPr>
        <b/>
        <sz val="9"/>
        <color rgb="FF0000A0"/>
        <rFont val="Calibri"/>
        <family val="2"/>
      </rPr>
      <t xml:space="preserve">
</t>
    </r>
    <r>
      <rPr>
        <sz val="9"/>
        <rFont val="Calibri"/>
        <family val="2"/>
      </rPr>
      <t>Nordea Group's short term liquidity risk exposure measured by Liquidity Coverage Ratio (LCR) remained on good and stable level throughout 2019. During 2019 Nordea was able to actively use all its funding programs, maintained its strong name in the funding markets, and held a strong and diversified funding base across all main currencies. Nordea has a centralised liquidity management function where Group Treasury &amp; Asset Liability Management (TALM) is responsible for the management of the Group’s liquidity positions, liquidity buffers, external and internal funding including the mobilisation of cash around the Group, and Funds Transfer Pricing (FTP). Nordea actively manages LCR on currency level by holding liquid assets across all significant currencies and by managing possible currency mismatches. Nordea's derivative exposures and their impact to LCR is closely monitored and managed. Associated collateral calls during possible liquidity crises are monitored, managed as well as stressed in LCR.</t>
    </r>
  </si>
  <si>
    <r>
      <t xml:space="preserve">
</t>
    </r>
    <r>
      <rPr>
        <sz val="9"/>
        <rFont val="Calibri"/>
        <family val="2"/>
      </rPr>
      <t>The figure below shows the VaR backtest of the trading book for 2019. The VaR models are considered being of a satisfactory quality if less than five exceptions are recorded within the last 250 banking days. By the end of Q4 2019, backtest based on hypothetical profit/loss (SPL) was in the amber zone with seven SPL exceptions during the last 250 business days and backtest based on actual profit/loss (APL) was in the green zone with four APL exceptions during the last 250 business days. The backtest deciding the capital multiplier is the one with the highest number of exceptions based on hypothetical profit/loss or actual profit/loss.</t>
    </r>
  </si>
  <si>
    <r>
      <rPr>
        <sz val="9"/>
        <color rgb="FF074EA2"/>
        <rFont val="Calibri"/>
        <family val="2"/>
      </rPr>
      <t>Table 50 EU CCR6: Credit derivatives exposures</t>
    </r>
    <r>
      <rPr>
        <sz val="9"/>
        <color rgb="FF0000A0"/>
        <rFont val="Calibri"/>
        <family val="2"/>
      </rPr>
      <t xml:space="preserve">
</t>
    </r>
  </si>
  <si>
    <r>
      <t>Table 32 Credit risk adjustments by customer</t>
    </r>
    <r>
      <rPr>
        <vertAlign val="superscript"/>
        <sz val="9"/>
        <color rgb="FF074EA2"/>
        <rFont val="Calibri"/>
        <family val="2"/>
      </rPr>
      <t>1</t>
    </r>
  </si>
  <si>
    <t xml:space="preserve">
Own funds as of Q4 2019 was EUR 31.2bn (31.0bn in 2018), of which CET1 capital constituted EUR 24.4bn (24.1bn in 2018), Additional Tier 1 capital EUR 3.1bn (2.8bn in 2018) and Tier 2 capital EUR 3.7bn (4.0bn in 2018). Nordea’s Tier 1 capital increased EUR 0.2bn in 2019, mainly due to issued loans and partially offset by redemption of loans. Tier 2 capital decreased during the year, primarily driven by the amortisation of Tier 2 instruments seen under other adjustments and partially offset by the issued Tier 2 instruments and FX effect. Amortisation is only a regulatory prudential adjustment, the loans are still included in the balance sheet to the full amount. </t>
  </si>
  <si>
    <r>
      <t>Exposure</t>
    </r>
    <r>
      <rPr>
        <vertAlign val="superscript"/>
        <sz val="9"/>
        <rFont val="Calibri"/>
        <family val="2"/>
      </rPr>
      <t>1</t>
    </r>
  </si>
  <si>
    <r>
      <rPr>
        <vertAlign val="superscript"/>
        <sz val="8"/>
        <color theme="1"/>
        <rFont val="Calibri"/>
        <family val="2"/>
      </rPr>
      <t>1</t>
    </r>
    <r>
      <rPr>
        <sz val="8"/>
        <color theme="1"/>
        <rFont val="Calibri"/>
        <family val="2"/>
      </rPr>
      <t xml:space="preserve"> Exposure were continuously distributed by LTV buckets. </t>
    </r>
  </si>
  <si>
    <t>This table, table 87 and throughout the text where applicable.</t>
  </si>
  <si>
    <t>Table 87</t>
  </si>
  <si>
    <t>Throughout Part 1</t>
  </si>
  <si>
    <t>Executive Summary - footer in the end.</t>
  </si>
  <si>
    <t>Risk profile</t>
  </si>
  <si>
    <r>
      <rPr>
        <vertAlign val="superscript"/>
        <sz val="8"/>
        <color theme="1"/>
        <rFont val="Calibri"/>
        <family val="2"/>
      </rPr>
      <t>1</t>
    </r>
    <r>
      <rPr>
        <sz val="8"/>
        <color theme="1"/>
        <rFont val="Calibri"/>
        <family val="2"/>
      </rPr>
      <t>According to CRR2 regulation, thus equivalent 2018 figures are not available</t>
    </r>
  </si>
  <si>
    <r>
      <rPr>
        <vertAlign val="superscript"/>
        <sz val="8"/>
        <color theme="1"/>
        <rFont val="Calibri"/>
        <family val="2"/>
      </rPr>
      <t>1</t>
    </r>
    <r>
      <rPr>
        <sz val="8"/>
        <color theme="1"/>
        <rFont val="Calibri"/>
        <family val="2"/>
      </rPr>
      <t>Level 1 &amp; Level 2 assets according to EBA LCR Delegated Act</t>
    </r>
  </si>
  <si>
    <r>
      <rPr>
        <vertAlign val="superscript"/>
        <sz val="8"/>
        <color theme="1"/>
        <rFont val="Calibri"/>
        <family val="2"/>
      </rPr>
      <t>2</t>
    </r>
    <r>
      <rPr>
        <sz val="8"/>
        <color theme="1"/>
        <rFont val="Calibri"/>
        <family val="2"/>
      </rPr>
      <t>All other unencumbered securities held by TALM</t>
    </r>
  </si>
  <si>
    <r>
      <rPr>
        <vertAlign val="superscript"/>
        <sz val="8"/>
        <color theme="1"/>
        <rFont val="Calibri"/>
        <family val="2"/>
      </rPr>
      <t>1</t>
    </r>
    <r>
      <rPr>
        <sz val="8"/>
        <color theme="1"/>
        <rFont val="Calibri"/>
        <family val="2"/>
      </rPr>
      <t xml:space="preserve"> Level 1 &amp; Level 2 assets according to EBA LCR Delegated Act</t>
    </r>
  </si>
  <si>
    <r>
      <rPr>
        <vertAlign val="superscript"/>
        <sz val="8"/>
        <color theme="1"/>
        <rFont val="Calibri"/>
        <family val="2"/>
      </rPr>
      <t>2</t>
    </r>
    <r>
      <rPr>
        <sz val="8"/>
        <color theme="1"/>
        <rFont val="Calibri"/>
        <family val="2"/>
      </rPr>
      <t xml:space="preserve"> All other unencumbered securities held by TALM</t>
    </r>
  </si>
  <si>
    <r>
      <rPr>
        <vertAlign val="superscript"/>
        <sz val="8"/>
        <color theme="1"/>
        <rFont val="Calibri"/>
        <family val="2"/>
      </rPr>
      <t>1</t>
    </r>
    <r>
      <rPr>
        <sz val="8"/>
        <color theme="1"/>
        <rFont val="Calibri"/>
        <family val="2"/>
      </rPr>
      <t xml:space="preserve">This table is not covering all net loan losses. The difference is recoveries,  write-offs and allowances used to cover write-offs. </t>
    </r>
  </si>
  <si>
    <r>
      <rPr>
        <vertAlign val="superscript"/>
        <sz val="8"/>
        <color theme="1"/>
        <rFont val="Calibri"/>
        <family val="2"/>
      </rPr>
      <t>1</t>
    </r>
    <r>
      <rPr>
        <sz val="8"/>
        <color theme="1"/>
        <rFont val="Calibri"/>
        <family val="2"/>
      </rPr>
      <t xml:space="preserve">This table is not covering all net loan losses. The difference is recoveries, write-offs and allowances used to cover write-offs. </t>
    </r>
  </si>
  <si>
    <t>Compared to Q2 2019, the standardised approach (SA) REA in Q4 2019 decreased by approximately EUR 664m. The interest rate risk REA decreased with EUR 345m mainly driven by updated methodology and reduction in exposure. The Foreign exchange risk dropped by EUR 423m to EUR 0m compared to Q2 mainly driven by changed SEK structural exposure position during Q2.</t>
  </si>
  <si>
    <r>
      <rPr>
        <sz val="9"/>
        <color rgb="FF074EA2"/>
        <rFont val="Calibri"/>
        <family val="2"/>
      </rPr>
      <t xml:space="preserve">Table 62 Net interest income sensitivities for the banking book over a one-year horizon (SIIR), 6 scenarios from Basel Committee on Banking Supervision </t>
    </r>
    <r>
      <rPr>
        <sz val="9"/>
        <rFont val="Calibri"/>
        <family val="2"/>
      </rPr>
      <t xml:space="preserve">
At the end of the year, the worst loss out of the 6 Basel scenarios for SIIR was driven by the Steepener Basel scenario, where the loss was of EUR 1,030m (against the worst loss in 2018 of EUR 1,176m taken from the Steepener shock scenario). These figures imply that net interest income would decrease if short term interest rates fall while long rates rise. This NII development was driven by the structural re-pricing position Nordea holds across its assets, liabilities and derivatives, where Nordea had more floating rate assets than liabilities.</t>
    </r>
    <r>
      <rPr>
        <b/>
        <sz val="9"/>
        <rFont val="Calibri"/>
        <family val="2"/>
      </rPr>
      <t xml:space="preserve">
</t>
    </r>
  </si>
  <si>
    <t>1) Of which listed equity holdings, book value EUR 110m</t>
  </si>
  <si>
    <t>2) Of which listed equity holdings, book value EUR 88m</t>
  </si>
  <si>
    <t>Table name</t>
  </si>
  <si>
    <t>Table number</t>
  </si>
  <si>
    <t>NLP</t>
  </si>
  <si>
    <t>Part 1, ICAAP, stress testing and capital requirement</t>
  </si>
  <si>
    <t>Full reconciliation to own funds and balance sheet.</t>
  </si>
  <si>
    <t>Description of main features of the instruments.</t>
  </si>
  <si>
    <t>Full terms and conditions of the instruments.</t>
  </si>
  <si>
    <t>Separate disclosure of the nature.</t>
  </si>
  <si>
    <t>Description of all restrictions applied to own funds calculations</t>
  </si>
  <si>
    <t>Calcuation of capital ratios</t>
  </si>
  <si>
    <r>
      <t>Investment portfolio</t>
    </r>
    <r>
      <rPr>
        <vertAlign val="superscript"/>
        <sz val="9"/>
        <color theme="1"/>
        <rFont val="Nordea Sans Large"/>
        <family val="3"/>
      </rPr>
      <t>1</t>
    </r>
  </si>
  <si>
    <t>Nordea Bank Abp with Finnish corporate registration number 2858394-9 provides these public disclosures according to Part Eight of Regulation (EU) No 575/2013, commonly referred to as the Capital Requirements Regulation (CRR), on the basis of its consolidated situation (hereinafter referred to as simply "Nordea"). This disclosure constitutes a comprehensive disclosure on risks, risk management and capital management. It includes disclosures, or references to other disclosures, required according to Part Eight of the CRR and by EBA guidelines and standards on disclosure requirements. Information exempted from disclosure due to being non-material, proprietary or confidential can be found in Part 2, Other tables. Accompanying this report are the required disclosures for the subsidiaries Nordea Kredit Realkreditaktieselskab, Nordea Hypotek AB, Nordea Mortgage Bank Plc, Nordea Eiendomskreditt AS, Gjensidige Bank Group, Nordea Finans Norge AS. The subsidiaries' disclosures are included as apprentices and will be released on www.nordea.com after the publication date of each subsidiary's Annual Report.</t>
  </si>
  <si>
    <t xml:space="preserve">
During Q4 2019, CET1 capital increased by EUR 0.3bn, driven by increased net profit and increased net pension OCI.  Total own funds decreased by EUR 0.2bn mainly as a result of Tier 2 capital. Tier 2 capital decreased mainly as a result of regulatory amortisations. </t>
  </si>
  <si>
    <t>The table shows a back testing of the probability of default (PD) by comparing the regulatory PD with the actual default frequency (ADF). PD and ADF are calculated per exposure class and sub-exposure class, as well as on the approach levels; FIRB vs AIRB for the Corporates. REA under the IRB approach is distributed between Institutions, Corporates and Retail exposure classes, each accounting for 5%, 57% and 22%, respectively. The exposure classes and PD ranges are specified in columns a and b. Columns d and e depicts the exposure-weighted average PD per exposure class and the simple arithmetic average PD at the end of the reporting period.1  Column f shows the number of obligors during the previous and current period, distributed between the respective PD ranges. Column g indicates the number of obligors who defaulted in the year, including obligors with no exposure at the beginning of period and defaulted during the reporting period (column h). Obligors already in default at the beginning of the reporting period are not included in column g. Column i shows the five-year historical average ADF per PD range.  A comparison of columns i and e gives an indication of how Nordea's current regulatory PD performs in a 5 year horizon.</t>
  </si>
  <si>
    <r>
      <rPr>
        <sz val="9"/>
        <color rgb="FF074EA2"/>
        <rFont val="Calibri"/>
        <family val="2"/>
      </rPr>
      <t>Table 63 Equity holdings in the banking book</t>
    </r>
    <r>
      <rPr>
        <sz val="9"/>
        <color rgb="FF0000A0"/>
        <rFont val="Calibri"/>
        <family val="2"/>
      </rPr>
      <t xml:space="preserve">
</t>
    </r>
    <r>
      <rPr>
        <sz val="9"/>
        <rFont val="Calibri"/>
        <family val="2"/>
      </rPr>
      <t>The changes were mainly driven by new investments and reclassification of the shares in Nordea Luxemburg from shares in subsidiary (EUR 92m).</t>
    </r>
  </si>
  <si>
    <t>Accumulated write-offs*</t>
  </si>
  <si>
    <t>Credit risk adjustment charges of the period*</t>
  </si>
  <si>
    <t>Net values
(a+b-c-d)*</t>
  </si>
  <si>
    <t>CCyB Rates</t>
  </si>
  <si>
    <t>Total risk exposure amount</t>
  </si>
  <si>
    <t>Institution specific countercyclical capital buffer rate</t>
  </si>
  <si>
    <t>Institution specific countercyclical capital buffer requirement</t>
  </si>
  <si>
    <t>Part 2, table 89</t>
  </si>
  <si>
    <t>Part 2, table 86</t>
  </si>
  <si>
    <t>Part 2, table 77</t>
  </si>
  <si>
    <t>Part 2, table 79</t>
  </si>
  <si>
    <t>Part 2, tables 44, 45, 48, 49, 52</t>
  </si>
  <si>
    <t>Part 2, tables 45, 52, 53</t>
  </si>
  <si>
    <t>Part 2, table 50</t>
  </si>
  <si>
    <t>Part 2, table 85</t>
  </si>
  <si>
    <t>Part 2, table 28, 29</t>
  </si>
  <si>
    <t>Part 2, table 9, table 20-23</t>
  </si>
  <si>
    <t>Part 2, table 10</t>
  </si>
  <si>
    <t>Part 2, table 11</t>
  </si>
  <si>
    <t>Part 2, table 33</t>
  </si>
  <si>
    <t>Part 2, table 34</t>
  </si>
  <si>
    <t>Part 2, table 35, Nordea has no general credit risk adjustments</t>
  </si>
  <si>
    <t>Part 2, table 67</t>
  </si>
  <si>
    <t>Part 1, Credit risk &amp; Part 2, table 41</t>
  </si>
  <si>
    <t>Part 2, table 18, table 46</t>
  </si>
  <si>
    <t>Part 2, table 64</t>
  </si>
  <si>
    <t>Part 2, table 6, Part 1, Operational risk and compliance risk</t>
  </si>
  <si>
    <t>Part 2, table 63</t>
  </si>
  <si>
    <t>Part 2, tables 61-62</t>
  </si>
  <si>
    <t>Part 1, Securitisation</t>
  </si>
  <si>
    <t>Part 2, tables 54</t>
  </si>
  <si>
    <t>Part 2, tables 54, Part 1, Securitisation</t>
  </si>
  <si>
    <t>Part 1, Credit risk &amp; Market risk</t>
  </si>
  <si>
    <t>Part 2, table 54 and Part 1, Securitisation</t>
  </si>
  <si>
    <t xml:space="preserve">Part 2, table 54. Nordea does not have any securitisation exposures in the trading book </t>
  </si>
  <si>
    <t>Part 2, table 20-23</t>
  </si>
  <si>
    <t>Part 2, tables 21-22</t>
  </si>
  <si>
    <t>Part 2, table 23</t>
  </si>
  <si>
    <t>Part 2, tables 15, table 32</t>
  </si>
  <si>
    <t>Executive Summary &amp; Part 2, table 36</t>
  </si>
  <si>
    <t>Part 2, table 42</t>
  </si>
  <si>
    <t>Part 2, table 43</t>
  </si>
  <si>
    <t>Part 2, table 31</t>
  </si>
  <si>
    <t xml:space="preserve">Part 1, Credit risk </t>
  </si>
  <si>
    <t>Part 1, Credit risk and Market risk</t>
  </si>
  <si>
    <t>Part 2, table 18, table 30</t>
  </si>
  <si>
    <t>Part 2, table 30</t>
  </si>
  <si>
    <t>Part 2, table 60</t>
  </si>
  <si>
    <t>Part 2, table 59</t>
  </si>
  <si>
    <t>During the period 2001 to 2019, the total own funds increased by EUR 18.9bn. The increase was mainly driven by retained profit as well as the implementation of Basel II in 2007 and CRR/CRD IV in 2014. Specifically, CET1 capital increased by EUR 15.3bn, AT1 capital by EUR 2.3bn and T2 capital by EUR 1.3bn. From Q4 2018 to Q4 2019, the CET 1 capital, Tier 1 capital and own funds increased by EUR 0.3bn, EUR 0.5bn and EUR 0.2bn respectively.</t>
  </si>
  <si>
    <t>At the end of 2019, increased by 80bps compared to year-end 2018. During the same period the Tier 1 ratio increased by 100bps and the Total capital ratio increased by 90bps. This overall increase in capital ratios was mainly explained by a decrease in REA of EUR 5.7bn driven by adjusted risk-weights on IRB floors for commercial real estate in Sweden and Norway following updated decision from ECB as part of the annual supervisory dialogue and decreased market risk REA.</t>
  </si>
  <si>
    <t>Since Q2 2019 MR REA from Internal Model Approach (IMA) increased by approx. EUR 433m. The increase was mainly driven by Stressed Value-at-Risk (sVaR) which increased by EUR 300m from Q2 2019 to Q4 2019. The REA component stemming from Value-at-Risk (VaR) also increased by EUR194m. The increase in VaR and sVaR was mainly due to higher interest rate risk driven by increased exposure to Danish mortgage bonds partially offset by reduced contribution from USD FX swap.</t>
  </si>
  <si>
    <t>By the end of the Q4 period, the IMA REA amounts to EUR 4,126m which corresponds to an increase of EUR 820m from Q3 2019, driven movements in risk levels. The increase in the VaR REA is primarily driven by higher levels of interest rate risk slightly offset by a decrease in the VaR multiplier since Q3. The increase in sVaR is the main driver of the REA increase driven by higher levels of interest rate risk. The Incremental Risk Charge (IRC) increased in Q4 driven by higher default risk. The slight increase in the Comprehensive Risk Charge (CRC) is mainly stemming from position changes.</t>
  </si>
  <si>
    <t>Market risk measured by VaR showed an average of EUR 14m in the second half of 2019 and was primarily driven by interest rate VaR. sVaR showed an average of EUR 41m which was lower compared to first half of 2019, and was primarily driven by interest rate exposure with additional contributions from credit spreads. The high in VaR was reached in Q3 2019 and the high in stressed VaR was reached in Q4 2019. Average IRC decreased by EUR 7m, stemming from decreased default and migration risk. During second half of 2019 the CRC had an average of EUR 16m, ranging between a maximum of EUR 25m and a minimum of EUR 9m. The reduction in average CRC compared to first half of 2019 was mainly driven by decreased default exposure.</t>
  </si>
  <si>
    <t>By the end of 2019, REA for market risk was EUR 4,934m a decrease of EUR 1,114m compared to the end of 2018. The decrease in Total REA is mainly explained by a smaller contribution from Banking Book Foreign exchange Standardised Approach REA. Additionally, interest rate and credit risk has contributed to an increase in sVaR for the Trading Book.</t>
  </si>
  <si>
    <t xml:space="preserve">EU GL OVA CRR 435 (1)(B) The approved limits to which the institution is exposed to </t>
  </si>
  <si>
    <t>Detailed information on domicile with 0 countercyclical buffer and less than 1% of Nordea's own fund contribution is not material contribution to the calculation of the Nordea CCyB rate.</t>
  </si>
  <si>
    <t>Summary of these countries contribution to the CCyB calculation is included in table 84</t>
  </si>
  <si>
    <r>
      <t>Exposure</t>
    </r>
    <r>
      <rPr>
        <vertAlign val="superscript"/>
        <sz val="9"/>
        <color rgb="FF074EA2"/>
        <rFont val="Nordea Sans Large"/>
        <family val="3"/>
      </rPr>
      <t>1</t>
    </r>
  </si>
  <si>
    <r>
      <t xml:space="preserve">Table 35 Reconciliation of allowance accounts
</t>
    </r>
    <r>
      <rPr>
        <sz val="9"/>
        <rFont val="Nordea Sans Large"/>
        <family val="3"/>
      </rPr>
      <t xml:space="preserve">Accumulated specific credit risk adjustment had an opening balance of EUR 2.2bn, and closing balance of EUR 2.2bn at the end of 2019. Individually assessed loan losses were EUR 555m at the end of 2019. This was offset by reversals of EUR 223m and release of allowances used to cover write-offs of EUR 312m. Net model losses were EUR -91m at the end of 2019.
</t>
    </r>
  </si>
  <si>
    <r>
      <rPr>
        <sz val="9"/>
        <color rgb="FF074EA2"/>
        <rFont val="Nordea Sans Large"/>
        <family val="3"/>
      </rPr>
      <t>Table 52 EU CCR8: Exposures to central counterparties</t>
    </r>
    <r>
      <rPr>
        <sz val="9"/>
        <color rgb="FF0000A0"/>
        <rFont val="Nordea Sans Large"/>
        <family val="3"/>
      </rPr>
      <t xml:space="preserve">
</t>
    </r>
    <r>
      <rPr>
        <sz val="9"/>
        <rFont val="Nordea Sans Large"/>
        <family val="3"/>
      </rPr>
      <t>Exposure towards QCCPs decreased as a consequence of lower repo volumes since last reporting period and lower exposure values for derivative transactions mainly driven by cleared interest rate derivatives as a consequence of higher Euro and Nordic rates for the period.</t>
    </r>
  </si>
  <si>
    <r>
      <t xml:space="preserve">Table 51 EU CCR7: REA flow statements of CCR exposures under the IMM 
</t>
    </r>
    <r>
      <rPr>
        <sz val="9"/>
        <rFont val="Nordea Sans Large"/>
        <family val="3"/>
      </rPr>
      <t>Higher Euro and Nordic rates since last reporting period has been the main factor pushing IMM exposures down. A weaker USD together with lower derivative volumes for the quarter has also contributed to lower REA down. Additionally, REA decreased in by approximately EUR 339m due to a portfolio CDS transaction towards a pension sovereign fund in which a large pool of corporate derivatives exposures is being protected.</t>
    </r>
  </si>
  <si>
    <r>
      <rPr>
        <sz val="9"/>
        <color rgb="FF074EA2"/>
        <rFont val="Nordea Sans Large"/>
        <family val="3"/>
      </rPr>
      <t>Table 49 EU CCR5-B: Composition of collateral for exposures to CCR</t>
    </r>
    <r>
      <rPr>
        <sz val="9"/>
        <color rgb="FF0000A0"/>
        <rFont val="Nordea Sans Large"/>
        <family val="3"/>
      </rPr>
      <t xml:space="preserve">
</t>
    </r>
    <r>
      <rPr>
        <sz val="9"/>
        <rFont val="Nordea Sans Large"/>
        <family val="3"/>
      </rPr>
      <t>Collateral used in derivative transactions reflect the total amounts of posted and received collateral on the day of reporting. For SFT, it was the trade collateral (the counterparties obligation in the transaction) that was included as collateral. Most significant development since last reporting date was a decrease in SFT volumes which translated into lower collateral for SFT transactions.</t>
    </r>
  </si>
  <si>
    <r>
      <rPr>
        <sz val="9"/>
        <color rgb="FF074EA2"/>
        <rFont val="Nordea Sans Large"/>
        <family val="3"/>
      </rPr>
      <t>Table 48 EU CCR5-A: Impact of netting and collateral held on exposure values</t>
    </r>
    <r>
      <rPr>
        <sz val="9"/>
        <color rgb="FF0000A0"/>
        <rFont val="Nordea Sans Large"/>
        <family val="3"/>
      </rPr>
      <t xml:space="preserve">
</t>
    </r>
    <r>
      <rPr>
        <sz val="9"/>
        <rFont val="Nordea Sans Large"/>
        <family val="3"/>
      </rPr>
      <t>Lower SFT and cleared-repo volumes for year-end have driven gross and netted exposures down during the last quarter of 2019 which translated into lower netting benefits as well as lower called collateral. Higher Euro and Nordic rates since last reporting period has pushed derivatives exposures down which also translates into lower netting benefits. Note that collateral held (d) is the residual between (c) and (e) why excess collateral received was not recognised. This reflected the actual risk mitigation coming from held collateral. At the end of the year the current exposure net (after close-out netting and collateral reduction) was EUR 7.1bn.</t>
    </r>
  </si>
  <si>
    <r>
      <t>Table 46 EU CCR3: Standardised approach - Counterparty credit risk exposures by regulatory portfolio and risk</t>
    </r>
    <r>
      <rPr>
        <sz val="9"/>
        <color rgb="FF0000A0"/>
        <rFont val="Nordea Sans Large"/>
        <family val="3"/>
      </rPr>
      <t xml:space="preserve">
</t>
    </r>
    <r>
      <rPr>
        <sz val="9"/>
        <rFont val="Nordea Sans Large"/>
        <family val="3"/>
      </rPr>
      <t>The total amount of EAD for this approach decreased from EUR 10.5bn in Q4 2018 to EUR 6.8bn in Q4 2019, mostly explained by the decrease for repos in the Institutional exposures within the 2% risk weight bucket. The second most significant EAD change was driven by the Central governments or central banks exposures, with a total of EUR 2.5bn, having a decrease of EUR 0.6bn compared to the second quarter of 2019. Most of these exposures were classified within 0% risk weight.</t>
    </r>
  </si>
  <si>
    <r>
      <rPr>
        <sz val="9"/>
        <color rgb="FF074EA2"/>
        <rFont val="Nordea Sans Large"/>
        <family val="3"/>
      </rPr>
      <t xml:space="preserve">Table 45 EU CCR2: Credit valuation adjustment (CVA) capital charge </t>
    </r>
    <r>
      <rPr>
        <sz val="9"/>
        <color rgb="FF0000A0"/>
        <rFont val="Nordea Sans Large"/>
        <family val="3"/>
      </rPr>
      <t xml:space="preserve">
</t>
    </r>
    <r>
      <rPr>
        <sz val="9"/>
        <rFont val="Nordea Sans Large"/>
        <family val="3"/>
      </rPr>
      <t>The CVA risk capital charge computes the amount required to cover the potential losses arising from marking to market the counterparty credit risk of the OTC derivative portfolio. It is calculated using either an advanced approach or a standardised approach where the advanced approach is based on a VaR model and calculated as a 60 day average. There is no material change in SCVA when compared to the last reporting period. There is also no material change in ACVA REA when looking at VaR numbers. However, the increase in ACVA REA is mainly driven by the increase in the multiplier (from 3.0 to 3.65) as a consequence of the increased number of backtesting exemptions during the second half of 2019.</t>
    </r>
  </si>
  <si>
    <r>
      <rPr>
        <sz val="9"/>
        <color rgb="FF074EA2"/>
        <rFont val="Nordea Sans Large"/>
        <family val="3"/>
      </rPr>
      <t>Table 44 EU CCR1: Analysis of counterparty credit risk by approach</t>
    </r>
    <r>
      <rPr>
        <sz val="9"/>
        <color rgb="FF0000A0"/>
        <rFont val="Nordea Sans Large"/>
        <family val="3"/>
      </rPr>
      <t xml:space="preserve">
</t>
    </r>
    <r>
      <rPr>
        <sz val="9"/>
        <rFont val="Nordea Sans Large"/>
        <family val="3"/>
      </rPr>
      <t>Nordea is using two methodologies when calculating the counterparty credit risk amounts. These methodologies are the Mark to Market Method and Internal Model Method (IMM). For Securities Financing Transactions (SFT) Nordea is using the financial collateral comprehensive method. REA decreased since last reporting period by approximately EUR 1.8bn mostly driven by increased Euro and Nordic rates. Additionally, a REA reduction of approximately EUR 339m REA has been achieved from a portfolio CDS transaction towards a pension sovereign fund in which a large pool of corporate derivatives exposures is being protected. Lower SFT volumes for the period have also pushed REA down.</t>
    </r>
  </si>
  <si>
    <r>
      <t xml:space="preserve">Table 34 Impaired loans to the public: gross, allowances and past due gross loans split by geography and industry
</t>
    </r>
    <r>
      <rPr>
        <sz val="9"/>
        <rFont val="Nordea Sans Large"/>
        <family val="3"/>
      </rPr>
      <t>Impaired loans at amortised cost decreased by EUR 0.4bn to EUR 4.6bn, primarily driven by decreased impairments in corporate portfolio, while the household portfolio remained stable. Impaired Fair value decreased by EUR 0.2bn, mainly driven by decreased impairments in the corporate portfolio.</t>
    </r>
  </si>
  <si>
    <r>
      <rPr>
        <sz val="9"/>
        <color rgb="FF074EA2"/>
        <rFont val="Nordea Sans Large"/>
        <family val="3"/>
      </rPr>
      <t>Table 31 Distribution of collateral</t>
    </r>
    <r>
      <rPr>
        <sz val="9"/>
        <color rgb="FF0000A0"/>
        <rFont val="Nordea Sans Large"/>
        <family val="3"/>
      </rPr>
      <t xml:space="preserve">
</t>
    </r>
    <r>
      <rPr>
        <sz val="9"/>
        <rFont val="Nordea Sans Large"/>
        <family val="3"/>
      </rPr>
      <t xml:space="preserve">The distribution of collateral has remained stable between 2019 and 2018, with the majority of collaterals stemming from residential and commercial real estate. The shares of financial collateral, receivables, and other physical collaterals have decreased slightly during 2019, while the share of commercial real estate has increased by 2% in 2019. </t>
    </r>
  </si>
  <si>
    <r>
      <rPr>
        <sz val="9"/>
        <color rgb="FF074EA2"/>
        <rFont val="Nordea Sans Large"/>
        <family val="3"/>
      </rPr>
      <t>Table 25 EU CR8: REA flow statements of credit risk exposures under IRB</t>
    </r>
    <r>
      <rPr>
        <b/>
        <sz val="9"/>
        <color rgb="FF0000A0"/>
        <rFont val="Nordea Sans Large"/>
        <family val="3"/>
      </rPr>
      <t xml:space="preserve">
</t>
    </r>
    <r>
      <rPr>
        <sz val="9"/>
        <rFont val="Nordea Sans Large"/>
        <family val="3"/>
      </rPr>
      <t xml:space="preserve">During the last quarter IRB REA decreased by EUR 4.2bn, primarily stemming from adjusted risk-weights on IRB floors for commercial real estate in Sweden and Norway following an updated decision from the ECB as part of the annual supervisory dialogue. That was somewhat offset by increased asset size in the institution and corporate portfolios as well as increased IRB floors which was not part of the commercial real estate in Sweden and Norway.  </t>
    </r>
  </si>
  <si>
    <r>
      <rPr>
        <sz val="9"/>
        <color rgb="FF074EA2"/>
        <rFont val="Nordea Sans Large"/>
        <family val="3"/>
      </rPr>
      <t>Table 24 EU CR7: Effect on REA of credit derivatives used as CRM techniques</t>
    </r>
    <r>
      <rPr>
        <b/>
        <sz val="9"/>
        <color rgb="FF0000A0"/>
        <rFont val="Nordea Sans Large"/>
        <family val="3"/>
      </rPr>
      <t xml:space="preserve">
</t>
    </r>
    <r>
      <rPr>
        <sz val="9"/>
        <rFont val="Nordea Sans Large"/>
        <family val="3"/>
      </rPr>
      <t>Outside of the synthetic securitisation for specific corporate exposures, Nordea does not use credit derivatives as a credit risk mitigation technique in the banking book. REA decrease during the year was primarily stemming from adjusted risk-weights on IRB floors for commercial real estate in Sweden and Norway following updated decision from the ECB as part of the annual supervisory dialogue.</t>
    </r>
  </si>
  <si>
    <r>
      <rPr>
        <sz val="9"/>
        <color rgb="FF074EA2"/>
        <rFont val="Nordea Sans Large"/>
        <family val="3"/>
      </rPr>
      <t>Table 18 EU CR4: Standardised approach – credit risk exposure and Credit Risk Mitigation (CRM) effects</t>
    </r>
    <r>
      <rPr>
        <b/>
        <sz val="9"/>
        <color rgb="FF074EA2"/>
        <rFont val="Nordea Sans Large"/>
        <family val="3"/>
      </rPr>
      <t xml:space="preserve">
</t>
    </r>
    <r>
      <rPr>
        <sz val="9"/>
        <color theme="1"/>
        <rFont val="Nordea Sans Large"/>
        <family val="3"/>
      </rPr>
      <t>Total exposure amount before CCF and CRM was EUR 93.8bn. The on-balance sheet exposure in Q4 amounted to EUR 84.2bn of the total exposure (compared to 88.7bn in Q2 2019). The decrease in on-balance exposures was mainly driven by a decrease in central governments and central banks, however the REA density remained stable (15%) between the two periods. REA further decreased driven by a change in ownership of Luminor. This decrease was partially offset by an increase in central governments or central banks due to increased deferred tax assets recognised in Q3.</t>
    </r>
  </si>
  <si>
    <r>
      <rPr>
        <sz val="9"/>
        <color rgb="FF074EC8"/>
        <rFont val="Nordea Sans Large"/>
        <family val="3"/>
      </rPr>
      <t xml:space="preserve">Table 17 EU </t>
    </r>
    <r>
      <rPr>
        <sz val="9"/>
        <color rgb="FF074EA2"/>
        <rFont val="Nordea Sans Large"/>
        <family val="3"/>
      </rPr>
      <t xml:space="preserve">CR3: Credit risk mitigation techniques – overview </t>
    </r>
    <r>
      <rPr>
        <sz val="9"/>
        <color rgb="FF0000A0"/>
        <rFont val="Nordea Sans Large"/>
        <family val="3"/>
      </rPr>
      <t xml:space="preserve">
</t>
    </r>
    <r>
      <rPr>
        <sz val="9"/>
        <rFont val="Nordea Sans Large"/>
        <family val="3"/>
      </rPr>
      <t>At year-end 2019, 56% of Nordea's total exposures have at least one Credit Risk Mitigation (CRM) mechanism (collateral, financial guarantees, credit derivatives). The majority of those are secured by real estate collaterals. Since Q2 2019, the secured exposures increased mainly driven by increased residential mortgage volumes.</t>
    </r>
  </si>
  <si>
    <r>
      <rPr>
        <sz val="9"/>
        <color rgb="FF074EA2"/>
        <rFont val="Nordea Sans Large"/>
        <family val="3"/>
      </rPr>
      <t xml:space="preserve">Table 16 EU CR2-B: Changes in the stock of defaulted and impaired loans and debt securities                                                                                                                                                                                                         </t>
    </r>
    <r>
      <rPr>
        <b/>
        <sz val="9"/>
        <color rgb="FF0000A0"/>
        <rFont val="Nordea Sans Large"/>
        <family val="3"/>
      </rPr>
      <t xml:space="preserve">
</t>
    </r>
  </si>
  <si>
    <r>
      <t>Net Stable Funding Ratio (NSFR)</t>
    </r>
    <r>
      <rPr>
        <vertAlign val="superscript"/>
        <sz val="9"/>
        <color rgb="FF074EA2"/>
        <rFont val="Nordea Sans Large"/>
        <family val="3"/>
      </rPr>
      <t>1</t>
    </r>
  </si>
  <si>
    <r>
      <rPr>
        <vertAlign val="superscript"/>
        <sz val="8"/>
        <color rgb="FF000000"/>
        <rFont val="Nordea Sans Large"/>
        <family val="3"/>
      </rPr>
      <t>1</t>
    </r>
    <r>
      <rPr>
        <sz val="8"/>
        <color rgb="FF000000"/>
        <rFont val="Nordea Sans Large"/>
        <family val="3"/>
      </rPr>
      <t>According to CRR2 regulation published in Q219, information not available as of Q418.</t>
    </r>
  </si>
  <si>
    <r>
      <t>Calculation of own funds</t>
    </r>
    <r>
      <rPr>
        <vertAlign val="superscript"/>
        <sz val="9"/>
        <color rgb="FF074EA2"/>
        <rFont val="Nordea Sans Large"/>
        <family val="3"/>
      </rPr>
      <t>1</t>
    </r>
  </si>
  <si>
    <r>
      <rPr>
        <vertAlign val="superscript"/>
        <sz val="8"/>
        <rFont val="Nordea Sans Large"/>
        <family val="3"/>
      </rPr>
      <t>1</t>
    </r>
    <r>
      <rPr>
        <sz val="8"/>
        <rFont val="Nordea Sans Large"/>
        <family val="3"/>
      </rPr>
      <t>As reported to FSA.</t>
    </r>
  </si>
  <si>
    <r>
      <rPr>
        <sz val="9"/>
        <color rgb="FF074EC8"/>
        <rFont val="Nordea Sans Large"/>
        <family val="3"/>
      </rPr>
      <t>Table 3 Drivers behind the development of the CET1 capital ratio</t>
    </r>
    <r>
      <rPr>
        <sz val="9"/>
        <rFont val="Nordea Sans Large"/>
        <family val="3"/>
      </rPr>
      <t xml:space="preserve">
The CET1 ratio increased from 15.5% in Q4 2018 to 16.3% in Q4 2019 primarily stemming from adjusted risk-weights on internal rating based (IRB) floors for commercial real estate in Sweden and Norway, following an updated decision from the ECB as part of the annual supervisory dialogue. Decreased ownership share in Luminor further decreased REA. This was somewhat offset by the acquisition of Gjensidige Bank as well as the implementation of IFRS16. </t>
    </r>
  </si>
  <si>
    <r>
      <rPr>
        <sz val="9"/>
        <color rgb="FF074EA2"/>
        <rFont val="Nordea Sans Large"/>
        <family val="3"/>
      </rPr>
      <t>Table 4 Bridge between IFRS equity and CET1 capital</t>
    </r>
    <r>
      <rPr>
        <b/>
        <sz val="9"/>
        <color rgb="FF0000A0"/>
        <rFont val="Nordea Sans Large"/>
        <family val="3"/>
      </rPr>
      <t xml:space="preserve">
</t>
    </r>
    <r>
      <rPr>
        <sz val="9"/>
        <rFont val="Nordea Sans Large"/>
        <family val="3"/>
      </rPr>
      <t xml:space="preserve">
A bridge between IFRS equity and CET1 capital is provided in the table below. Nordea's CET1 capital has increased over the period. Decreased balance sheet equity together with lower proposed dividend, intangible assets, and shortfall, were partly offset by higher goodwill, pension and other deductions.</t>
    </r>
  </si>
  <si>
    <r>
      <t>Dividend</t>
    </r>
    <r>
      <rPr>
        <vertAlign val="superscript"/>
        <sz val="9"/>
        <rFont val="Nordea Sans Large"/>
        <family val="3"/>
      </rPr>
      <t>1</t>
    </r>
  </si>
  <si>
    <r>
      <rPr>
        <vertAlign val="superscript"/>
        <sz val="8"/>
        <rFont val="Nordea Sans Large"/>
        <family val="3"/>
      </rPr>
      <t>1</t>
    </r>
    <r>
      <rPr>
        <sz val="8"/>
        <rFont val="Nordea Sans Large"/>
        <family val="3"/>
      </rPr>
      <t xml:space="preserve">The BoD proposed to the AGM to be held on 25 March that a dividend of EUR 0.40 per share be paid based on the balance sheet to be adopted for financial year 2019.  </t>
    </r>
  </si>
  <si>
    <r>
      <rPr>
        <sz val="9"/>
        <color rgb="FF074EC8"/>
        <rFont val="Nordea Sans Large"/>
        <family val="3"/>
      </rPr>
      <t>Table 5 Capital ratios</t>
    </r>
    <r>
      <rPr>
        <sz val="9"/>
        <rFont val="Nordea Sans Large"/>
        <family val="3"/>
      </rPr>
      <t xml:space="preserve">
CET1 capital ratio increased during 2019, mainly driven by the adjusted risk-weights on IRB floors for commercial real estate exposures in Sweden and Norway  following updated decision from the ECB as part of the annual supervisory dialogue. Additionally, decreased ownership in Luminor as well as the annual LGD validations further decreased REA. That was somewhat offset by the acquisition of Gjensidige as well as the implementation of the IFRS16. Leverage ratio increased in 2019 primarily driven by decreased leverage ratio exposures due to a decrease in on-balance assets. </t>
    </r>
  </si>
  <si>
    <r>
      <t>Tier 1 capital, EURm</t>
    </r>
    <r>
      <rPr>
        <vertAlign val="superscript"/>
        <sz val="9"/>
        <rFont val="Nordea Sans Large"/>
        <family val="3"/>
      </rPr>
      <t>1</t>
    </r>
  </si>
  <si>
    <r>
      <t>Tier 1 capital, transitional definition, EURm</t>
    </r>
    <r>
      <rPr>
        <vertAlign val="superscript"/>
        <sz val="9"/>
        <rFont val="Nordea Sans Large"/>
        <family val="3"/>
      </rPr>
      <t>1</t>
    </r>
  </si>
  <si>
    <r>
      <rPr>
        <vertAlign val="superscript"/>
        <sz val="8"/>
        <rFont val="Nordea Sans Large"/>
        <family val="3"/>
      </rPr>
      <t>1</t>
    </r>
    <r>
      <rPr>
        <sz val="8"/>
        <rFont val="Nordea Sans Large"/>
        <family val="3"/>
      </rPr>
      <t xml:space="preserve"> Figures include profit of the period.</t>
    </r>
  </si>
  <si>
    <r>
      <rPr>
        <sz val="9"/>
        <color rgb="FF074EA2"/>
        <rFont val="Nordea Sans Large"/>
        <family val="3"/>
      </rPr>
      <t>Table 7 Flow Statement of REA</t>
    </r>
    <r>
      <rPr>
        <b/>
        <sz val="9"/>
        <color rgb="FF0000A0"/>
        <rFont val="Nordea Sans Large"/>
        <family val="3"/>
      </rPr>
      <t xml:space="preserve">
</t>
    </r>
    <r>
      <rPr>
        <sz val="9"/>
        <rFont val="Nordea Sans Large"/>
        <family val="3"/>
      </rPr>
      <t>REA decreased by EUR 5.7bn from Q4 2018 to Q4 2019. Credit risk factors decreased REA by EUR 3.8bn, market risk factors decreased REA by EUR 1.1bn and operational risk factors decreased REA by EUR 0.8bn. Within credit risk, the main driver was the adjustment of risk-weights on IRB floors for commercial real estate in Sweden and Norway following an updated decision from ECB as part of the annual supervisory dialogue. The decrease in credit risk was also driven by annual LGD validations and decreased ownership in Luminor, partly offset by the implementation of IFRS16 and increased exposure following acquisition of Gjensidige. Market risk REA decrease was mainly driven by a decrease in incremental risk charge and FX risk outside the trading book.</t>
    </r>
  </si>
  <si>
    <r>
      <rPr>
        <sz val="9"/>
        <color rgb="FF074EC8"/>
        <rFont val="Nordea Sans Large"/>
        <family val="3"/>
      </rPr>
      <t>Table 10 EU CRB-D: Concentration of exposures by industry</t>
    </r>
    <r>
      <rPr>
        <b/>
        <sz val="9"/>
        <color rgb="FF0000A0"/>
        <rFont val="Nordea Sans Large"/>
        <family val="3"/>
      </rPr>
      <t xml:space="preserve">
</t>
    </r>
    <r>
      <rPr>
        <sz val="9"/>
        <color theme="1"/>
        <rFont val="Nordea Sans Large"/>
        <family val="3"/>
      </rPr>
      <t xml:space="preserve">Table CRB-D shows exposure split by industry group and by the main exposure classes. The industry breakdown mainly follows the Global Industries Classification Standard (GICS) and is based on NACE codes (statistical classification codes of economic activities in the European community). The corporate portfolio was well diversified between industry groups, real estate commercial properties and financial institutions contributed to the largest share of total corporate exposures. During the year 2019, financial institution exposures in the institutional portfolio decreased, and was offset by a similar increase in the public services industry in the central governments and banks due to the reduced risk in the liquidity buffer. Other main movements during the year include the change in the industry hierarchy, in which exposures previously under central governments or central banks are found under other, public and organisations to financial institutions in this period.   </t>
    </r>
  </si>
  <si>
    <r>
      <t>Accumulated write-offs</t>
    </r>
    <r>
      <rPr>
        <vertAlign val="superscript"/>
        <sz val="8"/>
        <rFont val="Nordea Sans Large"/>
        <family val="3"/>
      </rPr>
      <t>1</t>
    </r>
  </si>
  <si>
    <r>
      <t>Credit risk adjustment charges of the period</t>
    </r>
    <r>
      <rPr>
        <vertAlign val="superscript"/>
        <sz val="8"/>
        <rFont val="Nordea Sans Large"/>
        <family val="3"/>
      </rPr>
      <t>1</t>
    </r>
  </si>
  <si>
    <r>
      <t>Net values</t>
    </r>
    <r>
      <rPr>
        <vertAlign val="superscript"/>
        <sz val="8"/>
        <rFont val="Nordea Sans Large"/>
        <family val="3"/>
      </rPr>
      <t>1</t>
    </r>
    <r>
      <rPr>
        <sz val="8"/>
        <rFont val="Nordea Sans Large"/>
        <family val="3"/>
      </rPr>
      <t xml:space="preserve">
(a+b-c-d)</t>
    </r>
  </si>
  <si>
    <r>
      <rPr>
        <vertAlign val="superscript"/>
        <sz val="9"/>
        <color theme="1"/>
        <rFont val="Nordea Sans Large"/>
        <family val="3"/>
      </rPr>
      <t>1</t>
    </r>
    <r>
      <rPr>
        <sz val="9"/>
        <color theme="1"/>
        <rFont val="Nordea Sans Large"/>
        <family val="3"/>
      </rPr>
      <t xml:space="preserve"> Q4 2018 figures restated to align with Q4 2019 interpretation.</t>
    </r>
  </si>
  <si>
    <r>
      <t xml:space="preserve">Table 29 Average quarterly original exposure, split by exposure class and exposure type
</t>
    </r>
    <r>
      <rPr>
        <sz val="9"/>
        <rFont val="Nordea Sans Large"/>
        <family val="3"/>
      </rPr>
      <t>The table shows average quarterly exposures by exposure class and type, providing a comprehensive picture of the average original exposure during the year. Average numbers are broadly in line with year-end numbers, while sovereign exposures constitute the largest change during the period due to a roll-back into standardised approach during Q4 2018.</t>
    </r>
  </si>
  <si>
    <r>
      <rPr>
        <vertAlign val="superscript"/>
        <sz val="8"/>
        <color theme="1"/>
        <rFont val="Nordea Sans Large"/>
        <family val="3"/>
      </rPr>
      <t>1</t>
    </r>
    <r>
      <rPr>
        <sz val="8"/>
        <color theme="1"/>
        <rFont val="Nordea Sans Large"/>
        <family val="3"/>
      </rPr>
      <t xml:space="preserve"> Includes exposures classes Administrative bodies and non-commercial undertakings, Multilateral development banks, International organisations, Past due items, Items belonging to regulatory high-risk categories, Covered bonds, Short-term claims on institutions and corporate, Other items and Equity.</t>
    </r>
  </si>
  <si>
    <r>
      <rPr>
        <vertAlign val="superscript"/>
        <sz val="8"/>
        <color theme="1"/>
        <rFont val="Nordea Sans Large"/>
        <family val="3"/>
      </rPr>
      <t>1</t>
    </r>
    <r>
      <rPr>
        <sz val="8"/>
        <color theme="1"/>
        <rFont val="Nordea Sans Large"/>
        <family val="3"/>
      </rPr>
      <t xml:space="preserve"> Includes exposure classes Administrative bodies and non-commercial undertakings, Multilateral developments banks, International organisations, Past due items, Items belonging to regulatory high-risk categories, Other items and Equity.</t>
    </r>
  </si>
  <si>
    <r>
      <t>2019</t>
    </r>
    <r>
      <rPr>
        <vertAlign val="superscript"/>
        <sz val="9"/>
        <color rgb="FF074EA2"/>
        <rFont val="Nordea Sans Large"/>
        <family val="3"/>
      </rPr>
      <t>1</t>
    </r>
  </si>
  <si>
    <r>
      <t>2018</t>
    </r>
    <r>
      <rPr>
        <vertAlign val="superscript"/>
        <sz val="9"/>
        <rFont val="Nordea Sans Large"/>
        <family val="3"/>
      </rPr>
      <t>1</t>
    </r>
  </si>
  <si>
    <r>
      <rPr>
        <vertAlign val="superscript"/>
        <sz val="8"/>
        <color rgb="FF000000"/>
        <rFont val="Nordea Sans Large"/>
        <family val="3"/>
      </rPr>
      <t>1</t>
    </r>
    <r>
      <rPr>
        <sz val="8"/>
        <color rgb="FF000000"/>
        <rFont val="Nordea Sans Large"/>
        <family val="3"/>
      </rPr>
      <t xml:space="preserve"> Nordea Group is the accounting group as disclosed in the Annual Report</t>
    </r>
  </si>
  <si>
    <r>
      <rPr>
        <vertAlign val="superscript"/>
        <sz val="8"/>
        <color rgb="FF000000"/>
        <rFont val="Nordea Sans Large"/>
        <family val="3"/>
      </rPr>
      <t xml:space="preserve">2 </t>
    </r>
    <r>
      <rPr>
        <sz val="8"/>
        <color rgb="FF000000"/>
        <rFont val="Nordea Sans Large"/>
        <family val="3"/>
      </rPr>
      <t>Nordea consolidated situation in accordance with CRR</t>
    </r>
  </si>
  <si>
    <r>
      <t>Net Stable Funding Ratio (NSFR)</t>
    </r>
    <r>
      <rPr>
        <vertAlign val="superscript"/>
        <sz val="9"/>
        <color rgb="FF000000"/>
        <rFont val="Nordea Sans Large"/>
        <family val="3"/>
      </rPr>
      <t>1</t>
    </r>
  </si>
  <si>
    <r>
      <t>Level 1 Assets</t>
    </r>
    <r>
      <rPr>
        <vertAlign val="superscript"/>
        <sz val="9"/>
        <color rgb="FF000000"/>
        <rFont val="Nordea Sans Large"/>
        <family val="3"/>
      </rPr>
      <t>1</t>
    </r>
  </si>
  <si>
    <r>
      <t>Level 2 Assets</t>
    </r>
    <r>
      <rPr>
        <vertAlign val="superscript"/>
        <sz val="9"/>
        <color rgb="FF000000"/>
        <rFont val="Nordea Sans Large"/>
        <family val="3"/>
      </rPr>
      <t>1</t>
    </r>
  </si>
  <si>
    <r>
      <t>All other securities</t>
    </r>
    <r>
      <rPr>
        <vertAlign val="superscript"/>
        <sz val="9"/>
        <color theme="1"/>
        <rFont val="Nordea Sans Large"/>
        <family val="3"/>
      </rPr>
      <t>2</t>
    </r>
  </si>
  <si>
    <r>
      <t>Liquidity coverage ratio [A/(B-C)]</t>
    </r>
    <r>
      <rPr>
        <vertAlign val="superscript"/>
        <sz val="9"/>
        <color rgb="FF000000"/>
        <rFont val="Nordea Sans Large"/>
        <family val="3"/>
      </rPr>
      <t>1</t>
    </r>
  </si>
  <si>
    <r>
      <t>Other</t>
    </r>
    <r>
      <rPr>
        <vertAlign val="superscript"/>
        <sz val="9"/>
        <color theme="1"/>
        <rFont val="Nordea Sans Large"/>
        <family val="3"/>
      </rPr>
      <t>2</t>
    </r>
  </si>
  <si>
    <r>
      <rPr>
        <vertAlign val="superscript"/>
        <sz val="8"/>
        <color theme="1"/>
        <rFont val="Nordea Sans Large"/>
        <family val="3"/>
      </rPr>
      <t>1</t>
    </r>
    <r>
      <rPr>
        <sz val="8"/>
        <color theme="1"/>
        <rFont val="Nordea Sans Large"/>
        <family val="3"/>
      </rPr>
      <t xml:space="preserve"> Of which listed equity holdings, book value EUR 59m</t>
    </r>
  </si>
  <si>
    <r>
      <rPr>
        <vertAlign val="superscript"/>
        <sz val="8"/>
        <rFont val="Nordea Sans Large"/>
        <family val="3"/>
      </rPr>
      <t>2</t>
    </r>
    <r>
      <rPr>
        <sz val="8"/>
        <rFont val="Nordea Sans Large"/>
        <family val="3"/>
      </rPr>
      <t xml:space="preserve"> Of which listed equity holdings, book value EUR 16m</t>
    </r>
  </si>
  <si>
    <r>
      <t>Table 61 Economic value sentitivity for the banking book</t>
    </r>
    <r>
      <rPr>
        <vertAlign val="superscript"/>
        <sz val="9"/>
        <color rgb="FF074EA2"/>
        <rFont val="Nordea Sans Large"/>
        <family val="3"/>
      </rPr>
      <t>1</t>
    </r>
    <r>
      <rPr>
        <sz val="9"/>
        <color rgb="FF074EA2"/>
        <rFont val="Nordea Sans Large"/>
        <family val="3"/>
      </rPr>
      <t>, 6 scenarios from Basel Committee on Banking Supervision</t>
    </r>
  </si>
  <si>
    <r>
      <t>AR Finance</t>
    </r>
    <r>
      <rPr>
        <vertAlign val="superscript"/>
        <sz val="8"/>
        <color theme="1"/>
        <rFont val="Nordea Sans Large"/>
        <family val="3"/>
      </rPr>
      <t>1</t>
    </r>
  </si>
  <si>
    <r>
      <rPr>
        <vertAlign val="superscript"/>
        <sz val="7.5"/>
        <color theme="1"/>
        <rFont val="Nordea Sans Large"/>
        <family val="3"/>
      </rPr>
      <t>1</t>
    </r>
    <r>
      <rPr>
        <sz val="7.5"/>
        <color theme="1"/>
        <rFont val="Nordea Sans Large"/>
        <family val="3"/>
      </rPr>
      <t>Exposures include derivatives as well as securities financing transactions.</t>
    </r>
  </si>
  <si>
    <r>
      <rPr>
        <vertAlign val="superscript"/>
        <sz val="8"/>
        <color theme="1"/>
        <rFont val="Nordea Sans Large"/>
        <family val="3"/>
      </rPr>
      <t>2</t>
    </r>
    <r>
      <rPr>
        <sz val="8"/>
        <color theme="1"/>
        <rFont val="Nordea Sans Large"/>
        <family val="3"/>
      </rPr>
      <t xml:space="preserve"> Includes exposures to specific entities and receives a 0%-risk weight as provisioned by CRR.</t>
    </r>
  </si>
  <si>
    <r>
      <rPr>
        <vertAlign val="superscript"/>
        <sz val="8"/>
        <color theme="1"/>
        <rFont val="Nordea Sans Large"/>
        <family val="3"/>
      </rPr>
      <t>3</t>
    </r>
    <r>
      <rPr>
        <sz val="8"/>
        <color theme="1"/>
        <rFont val="Nordea Sans Large"/>
        <family val="3"/>
      </rPr>
      <t xml:space="preserve"> Includes exposures to with credit assessment using a nomincated ECAI, with original exposure and exposure value of EUR 8m as of December 31 2019.</t>
    </r>
  </si>
  <si>
    <r>
      <rPr>
        <vertAlign val="superscript"/>
        <sz val="8"/>
        <color theme="1"/>
        <rFont val="Nordea Sans Large"/>
        <family val="3"/>
      </rPr>
      <t>1</t>
    </r>
    <r>
      <rPr>
        <sz val="8"/>
        <color theme="1"/>
        <rFont val="Nordea Sans Large"/>
        <family val="3"/>
      </rPr>
      <t xml:space="preserve"> IRB total average LGD is excluding other non-credit obligation assets.</t>
    </r>
  </si>
  <si>
    <r>
      <rPr>
        <vertAlign val="superscript"/>
        <sz val="8"/>
        <color theme="1"/>
        <rFont val="Nordea Sans Large"/>
        <family val="3"/>
      </rPr>
      <t xml:space="preserve">1 </t>
    </r>
    <r>
      <rPr>
        <sz val="8"/>
        <color theme="1"/>
        <rFont val="Nordea Sans Large"/>
        <family val="3"/>
      </rPr>
      <t>IRB total average LGD is excluding other non-credit obligation assets.</t>
    </r>
  </si>
  <si>
    <r>
      <t>0.50 to &lt; 0.75</t>
    </r>
    <r>
      <rPr>
        <vertAlign val="superscript"/>
        <sz val="8"/>
        <color theme="1"/>
        <rFont val="Nordea Sans Large"/>
        <family val="3"/>
      </rPr>
      <t>1</t>
    </r>
  </si>
  <si>
    <r>
      <rPr>
        <sz val="9"/>
        <color rgb="FF074EA2"/>
        <rFont val="Nordea Sans Large"/>
        <family val="3"/>
      </rPr>
      <t>Table 42 Comparison of parameter estimates against actual outcomes</t>
    </r>
    <r>
      <rPr>
        <sz val="9"/>
        <color rgb="FFFF0000"/>
        <rFont val="Nordea Sans Large"/>
        <family val="3"/>
      </rPr>
      <t xml:space="preserve">
</t>
    </r>
    <r>
      <rPr>
        <sz val="9"/>
        <rFont val="Nordea Sans Large"/>
        <family val="3"/>
      </rPr>
      <t>The table shows the comparison between estimated expected losses (EL) and actual losses and between exposure-weighted estimated and realised LGD and CCF for IRB exposures. Estimated EL follows the calculation rules defined in the CRR. Actual losses are defined as the full year net loss. LGD estimates measure the net present value of the nominal loss including costs resulting from a customer’s default. CCF is a statistical multiplier used to predict the EAD by predicting the drawdown of an off-balance sheet exposure. The estimates are based on internal data on drawings prior to default. Realised LGD and CCF values for the retail portfolio are based on a minimum of seven years of default and a three year work-out period.  The averages for the corporate portfolio are also based on at least seven years of data. The estimated LGD's and CCF's are based on available reporting data at the date in question. The estimated values include a downturn add-on and a safety margin, hence the difference between estimated and realised values. 
The increase in actual losses in 2019 as compared to 2018 for the retail (other) and corporate portfolios is mainly driven by the outcome of the Asset Quality Review (AQR) process conducted by ECB in Q3 2019. To reflect this development, Nordea decided to increase the loan loss provisions covering the non-financial corporates and retail segments mainly related to the shipping, Oil and Gas customers and lending to households.</t>
    </r>
  </si>
  <si>
    <r>
      <rPr>
        <vertAlign val="superscript"/>
        <sz val="8"/>
        <color theme="1"/>
        <rFont val="Nordea Sans Large"/>
        <family val="3"/>
      </rPr>
      <t>1</t>
    </r>
    <r>
      <rPr>
        <sz val="8"/>
        <color theme="1"/>
        <rFont val="Nordea Sans Large"/>
        <family val="3"/>
      </rPr>
      <t xml:space="preserve"> Includes exposures treated as exposures to the central government, regional government or local authority as provisioned by CRR and that receives a 0%-risk weight.</t>
    </r>
  </si>
  <si>
    <r>
      <t>Business combinations, including acquisitions and disposals of subsidiaries</t>
    </r>
    <r>
      <rPr>
        <sz val="9"/>
        <color rgb="FFFF0000"/>
        <rFont val="Nordea Sans Large"/>
        <family val="3"/>
      </rPr>
      <t xml:space="preserve"> </t>
    </r>
  </si>
  <si>
    <r>
      <rPr>
        <sz val="9"/>
        <color rgb="FF074EA2"/>
        <rFont val="Nordea Sans Large"/>
        <family val="3"/>
      </rPr>
      <t>Table 21 EU CR6 FIRB Institutions: Credit risk exposures by PD scale</t>
    </r>
    <r>
      <rPr>
        <b/>
        <sz val="9"/>
        <color rgb="FF074EA2"/>
        <rFont val="Nordea Sans Large"/>
        <family val="3"/>
      </rPr>
      <t xml:space="preserve"> </t>
    </r>
    <r>
      <rPr>
        <b/>
        <sz val="9"/>
        <color rgb="FF0000A0"/>
        <rFont val="Nordea Sans Large"/>
        <family val="3"/>
      </rPr>
      <t xml:space="preserve">
</t>
    </r>
    <r>
      <rPr>
        <sz val="9"/>
        <rFont val="Nordea Sans Large"/>
        <family val="3"/>
      </rPr>
      <t>Institution portfolio EAD and REA increased during fourth quarter of 2019 mainly due to increased covered bond volumes.</t>
    </r>
  </si>
  <si>
    <r>
      <rPr>
        <sz val="9"/>
        <color rgb="FF074EC8"/>
        <rFont val="Nordea Sans Large"/>
        <family val="3"/>
      </rPr>
      <t>Table 20 EU CR6 Total IRB: Credit risk exposures by portfolio and PD scale</t>
    </r>
    <r>
      <rPr>
        <sz val="9"/>
        <color theme="1"/>
        <rFont val="Nordea Sans Large"/>
        <family val="3"/>
      </rPr>
      <t xml:space="preserve">
</t>
    </r>
    <r>
      <rPr>
        <sz val="9"/>
        <rFont val="Nordea Sans Large"/>
        <family val="3"/>
      </rPr>
      <t>The following tables show a comprehensive overview of statistics and inputs used to define the exposure classes under the IRB approach, such as EAD, average PD and average LGD. The amounts are broken down by exposure class and obligor grade. EAD increased by EUR 7.5bn in Q4 2019, mainly stemming from increased covered bond volumes in the Danish and Swedish institution portfolios. The decrease in REA is primarily driven by adjusted risk-weights on IRB floors for commercial real estate in Sweden and Norway following updated decision from the ECB as part of the annual supervisory dialogue. Average PD improved mainly driven by an increase in low risk-weighted covered bonds in the institutions portfolio. Average LGD and maturity remained stable in Q4 2019.</t>
    </r>
  </si>
  <si>
    <r>
      <t xml:space="preserve">
</t>
    </r>
    <r>
      <rPr>
        <vertAlign val="superscript"/>
        <sz val="8"/>
        <rFont val="Nordea Sans Large"/>
        <family val="3"/>
      </rPr>
      <t>1</t>
    </r>
    <r>
      <rPr>
        <sz val="8"/>
        <rFont val="Nordea Sans Large"/>
        <family val="3"/>
      </rPr>
      <t xml:space="preserve"> Bucket 4 is empty for the  exposure class corporate, since Nordea does not have regulatory PD in the range 0.5% - 0.75%.
</t>
    </r>
  </si>
  <si>
    <r>
      <t xml:space="preserve">Table 27 Minimum capital requirements for credit risk, split by exposure class
</t>
    </r>
    <r>
      <rPr>
        <sz val="9"/>
        <rFont val="Nordea Sans Large"/>
        <family val="3"/>
      </rPr>
      <t>The table shows a comprehensive overview of regulatory exposures and capital requirements for credit risk split by exposure class. IRB exposures remain the largest component of REA, comprising EUR 102.8bn (88%) of a EUR 116.5bn total (compared to EUR 109.4bn of EUR 123.0bn Q3 2019). The largest decrease in IRB exposures during the quarter is as result of the corporate exposure class. This is primarily stemming from adjusted risk-weights on IRB floors for commercial real estate in Sweden and Norway following updated decision from the ECB as part of the annual supervisory dialogue.</t>
    </r>
  </si>
  <si>
    <r>
      <rPr>
        <vertAlign val="superscript"/>
        <sz val="8"/>
        <color theme="1"/>
        <rFont val="Nordea Sans Large"/>
        <family val="3"/>
      </rPr>
      <t>1</t>
    </r>
    <r>
      <rPr>
        <sz val="8"/>
        <color theme="1"/>
        <rFont val="Nordea Sans Large"/>
        <family val="3"/>
      </rPr>
      <t xml:space="preserve"> Includes exposure classes Administrative bodies and non-commercial undertakings, Multilateral development banks, International organisations, Past due items, Items belonging to regulatory high-risk categories, Other items and Equity.</t>
    </r>
  </si>
  <si>
    <r>
      <rPr>
        <vertAlign val="superscript"/>
        <sz val="8"/>
        <color theme="1"/>
        <rFont val="Nordea Sans Large"/>
        <family val="3"/>
      </rPr>
      <t>1</t>
    </r>
    <r>
      <rPr>
        <sz val="8"/>
        <color theme="1"/>
        <rFont val="Nordea Sans Large"/>
        <family val="3"/>
      </rPr>
      <t xml:space="preserve"> Includes exposure classes Past due items, Items belonging to regulatory high-risk categories, Other items and Equity.</t>
    </r>
  </si>
  <si>
    <r>
      <t xml:space="preserve">Table 28 Original Exposure split by exposure class and exposure type
</t>
    </r>
    <r>
      <rPr>
        <sz val="9"/>
        <rFont val="Nordea Sans Large"/>
        <family val="3"/>
      </rPr>
      <t>The table shows a comprehensive overview of original exposure split by exposure class and exposure type. By year-end 2019, 80% of total credit risk exposures were calculated using the IRB approach, compared to 79% in year-end 2018. Compared to year-end 2018, total original exposure decreased by EUR 5.2bn, mainly driven by a decrease in central governments and central banks by EUR 9.2bn and offset by increased corporate exposure by 6.1bn</t>
    </r>
    <r>
      <rPr>
        <sz val="9"/>
        <color rgb="FF074EA2"/>
        <rFont val="Nordea Sans Large"/>
        <family val="3"/>
      </rPr>
      <t>.</t>
    </r>
  </si>
  <si>
    <r>
      <rPr>
        <vertAlign val="superscript"/>
        <sz val="8"/>
        <color theme="1"/>
        <rFont val="Nordea Sans Large"/>
        <family val="3"/>
      </rPr>
      <t>1</t>
    </r>
    <r>
      <rPr>
        <sz val="8"/>
        <color theme="1"/>
        <rFont val="Nordea Sans Large"/>
        <family val="3"/>
      </rPr>
      <t xml:space="preserve"> Includes exposure classes Administrative bodies and non-commercial undertakings, Multilateral development banks, International organisations, Past due items, Items belonging to regulatory high-risk categories, Covered bonds, Short-term claims on institutions and corporate, Other items and Equity.</t>
    </r>
  </si>
  <si>
    <r>
      <rPr>
        <vertAlign val="superscript"/>
        <sz val="8"/>
        <color theme="1"/>
        <rFont val="Nordea Sans Large"/>
        <family val="3"/>
      </rPr>
      <t xml:space="preserve">1 </t>
    </r>
    <r>
      <rPr>
        <sz val="8"/>
        <color theme="1"/>
        <rFont val="Nordea Sans Large"/>
        <family val="3"/>
      </rPr>
      <t>Includes exposure classes Past due items, Items belonging to regulatory high-risk categories, Other items and Equity.</t>
    </r>
  </si>
  <si>
    <r>
      <rPr>
        <sz val="9"/>
        <color rgb="FF074EA2"/>
        <rFont val="Nordea Sans Large"/>
        <family val="3"/>
      </rPr>
      <t>Table 30 Exposure secured by collaterals, guarantees and credit derivatives, split by exposure class</t>
    </r>
    <r>
      <rPr>
        <sz val="9"/>
        <color rgb="FF0000A0"/>
        <rFont val="Nordea Sans Large"/>
        <family val="3"/>
      </rPr>
      <t xml:space="preserve">
</t>
    </r>
    <r>
      <rPr>
        <sz val="9"/>
        <rFont val="Nordea Sans Large"/>
        <family val="3"/>
      </rPr>
      <t>In Q4 2019, the share of total exposure secured by eligible collateral increased slightly compared to Q4 2018. The increase was primarily driven by increased collateral volumes under the standardised approach following the acquisition of Gjensidige Bank in Q2 2019. In the IRB portfolio, the share of exposure secured by eligible collateral remained stable.</t>
    </r>
  </si>
  <si>
    <r>
      <rPr>
        <vertAlign val="superscript"/>
        <sz val="8"/>
        <color theme="1"/>
        <rFont val="Nordea Sans Large"/>
        <family val="3"/>
      </rPr>
      <t>2</t>
    </r>
    <r>
      <rPr>
        <sz val="8"/>
        <color theme="1"/>
        <rFont val="Nordea Sans Large"/>
        <family val="3"/>
      </rPr>
      <t xml:space="preserve"> Includes exposures classes Administrative bodies and non-commercial undertakings, Multilateral Developments Banks, International Organisations, Past due items, Items belonging to regulatory high-risk categories, Other Items and Equity.</t>
    </r>
  </si>
  <si>
    <r>
      <rPr>
        <vertAlign val="superscript"/>
        <sz val="8"/>
        <color theme="1"/>
        <rFont val="Nordea Sans Large"/>
        <family val="3"/>
      </rPr>
      <t>2</t>
    </r>
    <r>
      <rPr>
        <sz val="8"/>
        <color theme="1"/>
        <rFont val="Nordea Sans Large"/>
        <family val="3"/>
      </rPr>
      <t xml:space="preserve"> Includes exposures classes past due items, items belonging to regulatory high-risk categories, other items and equity.</t>
    </r>
  </si>
  <si>
    <r>
      <t>Financial buffers</t>
    </r>
    <r>
      <rPr>
        <vertAlign val="superscript"/>
        <sz val="9"/>
        <color rgb="FF074EA2"/>
        <rFont val="Nordea Sans Large"/>
        <family val="3"/>
      </rPr>
      <t>1</t>
    </r>
  </si>
  <si>
    <r>
      <t>% of guaranteed liabilities</t>
    </r>
    <r>
      <rPr>
        <vertAlign val="superscript"/>
        <sz val="9"/>
        <color rgb="FF074EA2"/>
        <rFont val="Nordea Sans Large"/>
        <family val="3"/>
      </rPr>
      <t>1</t>
    </r>
  </si>
  <si>
    <r>
      <t>2018</t>
    </r>
    <r>
      <rPr>
        <vertAlign val="superscript"/>
        <sz val="9"/>
        <color rgb="FF074EA2"/>
        <rFont val="Nordea Sans Large"/>
        <family val="3"/>
      </rPr>
      <t>1</t>
    </r>
  </si>
  <si>
    <r>
      <t xml:space="preserve">2018 </t>
    </r>
    <r>
      <rPr>
        <vertAlign val="superscript"/>
        <sz val="8"/>
        <rFont val="Nordea Sans Large"/>
        <family val="3"/>
      </rPr>
      <t>1</t>
    </r>
  </si>
  <si>
    <r>
      <t>Total</t>
    </r>
    <r>
      <rPr>
        <vertAlign val="superscript"/>
        <sz val="9"/>
        <color rgb="FF074EA2"/>
        <rFont val="Nordea Sans Large"/>
        <family val="3"/>
      </rPr>
      <t>1</t>
    </r>
  </si>
  <si>
    <r>
      <t xml:space="preserve">Securitisation framework </t>
    </r>
    <r>
      <rPr>
        <vertAlign val="superscript"/>
        <sz val="9"/>
        <color rgb="FF074EA2"/>
        <rFont val="Nordea Sans Large"/>
        <family val="3"/>
      </rPr>
      <t>2,3</t>
    </r>
  </si>
  <si>
    <r>
      <t>Market risk framework</t>
    </r>
    <r>
      <rPr>
        <vertAlign val="superscript"/>
        <sz val="9"/>
        <color rgb="FF074EA2"/>
        <rFont val="Nordea Sans Large"/>
        <family val="3"/>
      </rPr>
      <t>4</t>
    </r>
  </si>
  <si>
    <r>
      <t>Nordea Group</t>
    </r>
    <r>
      <rPr>
        <vertAlign val="superscript"/>
        <sz val="9"/>
        <color rgb="FF074EA2"/>
        <rFont val="Nordea Sans Large"/>
        <family val="3"/>
      </rPr>
      <t>1)</t>
    </r>
  </si>
  <si>
    <r>
      <t>Nordea consolidated situation</t>
    </r>
    <r>
      <rPr>
        <vertAlign val="superscript"/>
        <sz val="9"/>
        <color rgb="FF074EA2"/>
        <rFont val="Nordea Sans Large"/>
        <family val="3"/>
      </rPr>
      <t>2)</t>
    </r>
  </si>
  <si>
    <r>
      <t xml:space="preserve">Carrying values under scope of regulatory consolidation </t>
    </r>
    <r>
      <rPr>
        <vertAlign val="superscript"/>
        <sz val="8"/>
        <color rgb="FF074EA2"/>
        <rFont val="Nordea Sans Large"/>
        <family val="3"/>
      </rPr>
      <t>1</t>
    </r>
  </si>
  <si>
    <r>
      <t>Not subject to capital requirements or subject to deduction from capital</t>
    </r>
    <r>
      <rPr>
        <vertAlign val="superscript"/>
        <sz val="8"/>
        <color rgb="FF074EA2"/>
        <rFont val="Nordea Sans Large"/>
        <family val="3"/>
      </rPr>
      <t>2</t>
    </r>
  </si>
  <si>
    <r>
      <rPr>
        <sz val="8"/>
        <color rgb="FF074EA2"/>
        <rFont val="Nordea Sans Large"/>
        <family val="3"/>
      </rPr>
      <t>Table 41  Standardised exposure classes, distributed by credit quality step</t>
    </r>
    <r>
      <rPr>
        <sz val="8"/>
        <color rgb="FF0000A0"/>
        <rFont val="Nordea Sans Large"/>
        <family val="3"/>
      </rPr>
      <t xml:space="preserve">
</t>
    </r>
    <r>
      <rPr>
        <sz val="8"/>
        <rFont val="Nordea Sans Large"/>
        <family val="3"/>
      </rPr>
      <t>The table presents the credit quality steps and equivalent S&amp;P ratings for applicable exposure classes in the Standardised Approach. The decreased exposure towards central governments or central banks from 2018 to 2019 are mainly driven by changes in lending volume. This exposure class also includes Deferred Tax Assets (DTAs), which are subject to a risk weight of 100% or 250% depending on the nature of the tax asset.</t>
    </r>
  </si>
  <si>
    <r>
      <rPr>
        <sz val="9"/>
        <color rgb="FF074EA2"/>
        <rFont val="Nordea Sans Large"/>
        <family val="3"/>
      </rPr>
      <t xml:space="preserve">Table 43 Exposure weighted average PD and LGD, IRB exposure classes </t>
    </r>
    <r>
      <rPr>
        <sz val="9"/>
        <color rgb="FF0000A0"/>
        <rFont val="Nordea Sans Large"/>
        <family val="3"/>
      </rPr>
      <t xml:space="preserve">
</t>
    </r>
    <r>
      <rPr>
        <sz val="9"/>
        <rFont val="Nordea Sans Large"/>
        <family val="3"/>
      </rPr>
      <t xml:space="preserve">Parameters are calculated excluding defaulted exposures. The average PD and LGD have decreased due to a general improvement in credit quality. In Russia the average PD has decreased as part of the de-risking strategy. The average LGD in Finland for Institution exposures was higher than in the rest of Nordic countries due to lower covered bonds exposure. Other non-credit obligation assets are excluded in 2019 due to updated interpretation.   </t>
    </r>
  </si>
  <si>
    <r>
      <rPr>
        <sz val="9"/>
        <color rgb="FF074EA2"/>
        <rFont val="Nordea Sans Large"/>
        <family val="3"/>
      </rPr>
      <t>Table 47 EU CCR4: Counterparty credit risk exposures by portfolio and PD scale</t>
    </r>
    <r>
      <rPr>
        <sz val="9"/>
        <color rgb="FF0000A0"/>
        <rFont val="Nordea Sans Large"/>
        <family val="3"/>
      </rPr>
      <t xml:space="preserve">
</t>
    </r>
    <r>
      <rPr>
        <sz val="9"/>
        <rFont val="Nordea Sans Large"/>
        <family val="3"/>
      </rPr>
      <t>EU CCR4 tables show EAD for counterparty credit risk (CCR) according to the IRB approach broken down by exposure class and obligor grade, providing a comprehensive overview of original and regulatory exposures as well as statistics on the inputs used for their computation, such as EAD, average PD and average LGD. During 2019, EAD decreased by EUR 0.7bn and REA decreased by EUR 0.3bn, while REA density remained stable at 48%. The decrease in EAD was mostly driven by the  institution exposure class while REA decreased primarily driven by the corporate portfolio.</t>
    </r>
  </si>
  <si>
    <t>Table 60 Market risk in the trading book</t>
  </si>
  <si>
    <t>Market risk in the trading book</t>
  </si>
  <si>
    <t>Table 64 REA and minimum capital requirements for market risk</t>
  </si>
  <si>
    <r>
      <rPr>
        <sz val="9"/>
        <color rgb="FF074EC8"/>
        <rFont val="Calibri"/>
        <family val="2"/>
      </rPr>
      <t>Table 65 Distribution of incidents reported</t>
    </r>
    <r>
      <rPr>
        <sz val="16"/>
        <color rgb="FF0000A0"/>
        <rFont val="Calibri"/>
        <family val="2"/>
      </rPr>
      <t xml:space="preserve">
</t>
    </r>
    <r>
      <rPr>
        <sz val="9"/>
        <rFont val="Calibri"/>
        <family val="2"/>
      </rPr>
      <t>As of December 31, 2019, operational risk loss increased by approximately 420% or EURm 99.73 compared to year-end 2018. The high increase was predominately driven by the provision made for on-going AML-related matters, as Nordea expects to be fined in Denmark for weak AML processes and procedures in the past. The provision of EURm 95 is categorised to the event type ”Clients, Products and Business Practices”. In "Execution, Delivery and Process Management" the number of severe incidents increased with the highest losses in the sub event type "Transaction Capture, Execution &amp; Maintenance". ”External Fraud” continues to have high operational risk losses due to a large amount of both card fraud and account fraud cases, with the highest account fraud loss of EURk 813. Further information on legal disputes, fines and provisions are found in the Annual Report Nordea Bank Abp 2019.</t>
    </r>
  </si>
  <si>
    <t xml:space="preserve">Net stable funding ratio </t>
  </si>
  <si>
    <t>EU LI2 Main sources of differences between regulatory exposure amounts and carrying values in financial statements</t>
  </si>
  <si>
    <t>EU LI1 Differences Between accounting and regulatory scopes of consolidation and the mapping of financial statement categories with regulatory risk categories</t>
  </si>
  <si>
    <t>Transitional own funds disclosure template</t>
  </si>
  <si>
    <t>Leverage ratio  disclosure template</t>
  </si>
  <si>
    <t>Countercyclical capital buffer</t>
  </si>
  <si>
    <t>Capital and risk information guide</t>
  </si>
  <si>
    <t xml:space="preserve">EU LI 3 Specification of undertakings </t>
  </si>
  <si>
    <t>Table 88 CRR reference table</t>
  </si>
  <si>
    <t>Countercyclical capital buffers</t>
  </si>
  <si>
    <t>EU LI3 Specification of undertakings</t>
  </si>
  <si>
    <t>Information not disclosed due to non-material, proprietary or confidential nature</t>
  </si>
  <si>
    <t xml:space="preserve">Effect of life and insurance risks </t>
  </si>
  <si>
    <t>Financial buffers compared to insurance provisions, rolling 12 months</t>
  </si>
  <si>
    <t>Net stable funding ratio</t>
  </si>
  <si>
    <t xml:space="preserve">Market risk in the trading book </t>
  </si>
  <si>
    <t xml:space="preserve">EU LI1 Differences Between accounting and regulatory </t>
  </si>
  <si>
    <r>
      <rPr>
        <sz val="9"/>
        <color rgb="FF074EC8"/>
        <rFont val="Nordea Sans Large"/>
        <family val="3"/>
      </rPr>
      <t>Table 6 EU</t>
    </r>
    <r>
      <rPr>
        <sz val="9"/>
        <color rgb="FF074EA2"/>
        <rFont val="Nordea Sans Large"/>
        <family val="3"/>
      </rPr>
      <t xml:space="preserve"> OV1: Overview of REA</t>
    </r>
    <r>
      <rPr>
        <sz val="9"/>
        <color rgb="FF0000A0"/>
        <rFont val="Nordea Sans Large"/>
        <family val="3"/>
      </rPr>
      <t xml:space="preserve"> 
</t>
    </r>
    <r>
      <rPr>
        <sz val="9"/>
        <rFont val="Nordea Sans Large"/>
        <family val="3"/>
      </rPr>
      <t xml:space="preserve">The table provides an overview of total REA. Credit risk accounts for the largest risk type with approximately 71% of Pillar I REA in Q4 2019. Operational risk and counterparty credit risk (including CVA) are for the second and third largest risk types respectively. The REA decrease of EUR 6.1 bn during Q4 2019 was primarily stemming from adjusted risk-weights on IRB floors for commercial real estate in Sweden and Norway following updated decision from ECB as part of the annual supervisory dialogue. In the counterparty credit risk category, the REA decrease was mainly driven by interest rate movements and lower volumes. The decreased REA was partially offset by increased lending volumes in the corporate portfolio. </t>
    </r>
  </si>
  <si>
    <t>The net exposure reported under the IRB approach increased during 2019, mainly stemming from increased residential mortgage loan volumes across all portfolios. Institution IRB exposures decreased due to a reduction in covered bond volumes, partly offset by increased corporate portfolio IRB exposures stemming from higher lending volumes. The total net exposures under the standardised approach decreased primarily due reduced central bank exposures.</t>
  </si>
  <si>
    <t xml:space="preserve">EU CRB-E discloses net exposure values for on-balance sheet exposures. For exposures treated under the IRB approach, about 60% were in the &gt;5 years bucket, which increased slightly during 2019 mainly driven by increased retail exposures. For corporate IRB, most exposures were within the one to five year bucket, which also increased during 2019 due to higher lending volumes. Sovereign exposures were predominantly in the on demand category, mainly due to central bank accounts. </t>
  </si>
  <si>
    <r>
      <rPr>
        <sz val="9"/>
        <color rgb="FF074EC8"/>
        <rFont val="Nordea Sans Large"/>
        <family val="3"/>
      </rPr>
      <t>Table 12 EU CR1-A: Credit quality of exposures by exposure class and instrument</t>
    </r>
    <r>
      <rPr>
        <sz val="9"/>
        <color rgb="FF0000A0"/>
        <rFont val="Nordea Sans Large"/>
        <family val="3"/>
      </rPr>
      <t xml:space="preserve">
</t>
    </r>
    <r>
      <rPr>
        <sz val="9"/>
        <rFont val="Nordea Sans Large"/>
        <family val="3"/>
      </rPr>
      <t xml:space="preserve">The total net exposure at the end of the year was EUR 488.9bn, out of which EUR 395.1bn was treated under the IRB approach. The change in total net exposure was primarily driven by decreased exposure towards central banks and lower covered bond exposure in the IRB institution portfolio. This was partly offset by an increase in the IRB corporate and retail exposures driven by increased lending volumes. Credit quality has improved in 2019 as a result of decreased defaulted volumes. </t>
    </r>
  </si>
  <si>
    <r>
      <rPr>
        <sz val="9"/>
        <color rgb="FF074EA2"/>
        <rFont val="Nordea Sans Large"/>
        <family val="3"/>
      </rPr>
      <t>Table 13 EU CR1-B: Credit quality of exposures by industry or counterparty types</t>
    </r>
    <r>
      <rPr>
        <sz val="9"/>
        <color rgb="FF0000A0"/>
        <rFont val="Nordea Sans Large"/>
        <family val="3"/>
      </rPr>
      <t xml:space="preserve">
</t>
    </r>
    <r>
      <rPr>
        <sz val="9"/>
        <rFont val="Nordea Sans Large"/>
        <family val="3"/>
      </rPr>
      <t xml:space="preserve">The industry split has been updated to correspond to the NACE code hierarchy in Q4 2019. The industries with the highest total net exposure values in Q4 2019 were 'Other', 'Financial institutions', and 'Real estate commercial properties' with EUR 217.2bn (44.5%), EUR 98.9bn (20.1%), and EUR 40.7bn (8.3%) respectively. </t>
    </r>
  </si>
  <si>
    <r>
      <t xml:space="preserve">Table 14 EU CR1-C: Credit quality of exposures by geography
</t>
    </r>
    <r>
      <rPr>
        <sz val="9"/>
        <rFont val="Nordea Sans Large"/>
        <family val="3"/>
      </rPr>
      <t>In Q4 2019 a total of EUR 431.8bn (88.3%) of the total net exposures was stemming from Nordic countries, which is a 3% increase compared to Q4 2018, mainly stemming from increase in Norwegian exposures and increased lending volumes. Baltic exposures declined in 2019 due to decreased ownership share of Luminor. Defaulted exposures decreased EUR 0.8bn during 2019, mainly driven by reduced defaulted exposures in Denmark.</t>
    </r>
  </si>
  <si>
    <r>
      <rPr>
        <sz val="9"/>
        <color rgb="FF074EA2"/>
        <rFont val="Nordea Sans Large"/>
        <family val="3"/>
      </rPr>
      <t xml:space="preserve">Table 15 EU CR2-A: Changes in stock of general and specific credit risk adjustments 
</t>
    </r>
    <r>
      <rPr>
        <sz val="9"/>
        <rFont val="Nordea Sans Large"/>
        <family val="3"/>
      </rPr>
      <t xml:space="preserve">Accumulated specific credit risk adjustments were stable compared to end of 2018. During the year there were new/increased individually calculated loan losses of EUR -555m as well as model calculated net loan losses at EUR -91m. These were partly related to EUR 282m made in Q3 2019, after dialogue with the ECB on Asset Quality Review findings. This reflected a weaker outlook for certain sectors, and to IFRS9 model updates. Additionally Nordea had reversals during the year of EUR 223m and write-offs taken against accumulated credit risk adjustments of EUR 312m. 
</t>
    </r>
  </si>
  <si>
    <t>Table 80 Leverage ratio disclosure templates</t>
  </si>
  <si>
    <r>
      <t>Corporate</t>
    </r>
    <r>
      <rPr>
        <vertAlign val="superscript"/>
        <sz val="9"/>
        <rFont val="Nordea Sans Large"/>
        <family val="3"/>
      </rPr>
      <t>2</t>
    </r>
  </si>
  <si>
    <r>
      <t xml:space="preserve">2019 </t>
    </r>
    <r>
      <rPr>
        <vertAlign val="superscript"/>
        <sz val="9"/>
        <color rgb="FF074EA2"/>
        <rFont val="Nordea Sans Large"/>
        <family val="3"/>
      </rPr>
      <t>1</t>
    </r>
  </si>
  <si>
    <r>
      <rPr>
        <vertAlign val="superscript"/>
        <sz val="9"/>
        <color theme="1"/>
        <rFont val="Nordea Sans Large"/>
        <family val="3"/>
      </rPr>
      <t>2</t>
    </r>
    <r>
      <rPr>
        <sz val="9"/>
        <color theme="1"/>
        <rFont val="Nordea Sans Large"/>
        <family val="3"/>
      </rPr>
      <t xml:space="preserve"> Include SME retail</t>
    </r>
  </si>
  <si>
    <r>
      <t xml:space="preserve">Table 78 EU LI 2: Main sources of differences between regulatory exposure amounts and carrying values in financial statements
</t>
    </r>
    <r>
      <rPr>
        <sz val="9"/>
        <rFont val="Nordea Sans Large"/>
        <family val="3"/>
      </rPr>
      <t xml:space="preserve">The following table provides information regarding the main sources of differences between the accounting carrying values and regulatory exposures. Additionally, off-balance sheet amounts are included in the exposure amounts considered for regulatory purposes, while the items are subject to deductions from capital are not risk weighted and are thus excluded from the table below. </t>
    </r>
  </si>
  <si>
    <r>
      <rPr>
        <vertAlign val="superscript"/>
        <sz val="8"/>
        <rFont val="Nordea Sans Large"/>
        <family val="3"/>
      </rPr>
      <t>1</t>
    </r>
    <r>
      <rPr>
        <sz val="8"/>
        <rFont val="Nordea Sans Large"/>
        <family val="3"/>
      </rPr>
      <t xml:space="preserve"> Total values in column a may not equal the sum of the remaining columns in this table (b to e) as certain items are treated under both the counterparty credit risk as well as the market risk framework (as per template EU LI 1). </t>
    </r>
  </si>
  <si>
    <r>
      <rPr>
        <vertAlign val="superscript"/>
        <sz val="8"/>
        <rFont val="Nordea Sans Large"/>
        <family val="3"/>
      </rPr>
      <t>2</t>
    </r>
    <r>
      <rPr>
        <sz val="8"/>
        <rFont val="Nordea Sans Large"/>
        <family val="3"/>
      </rPr>
      <t xml:space="preserve"> As Nordea's securitisation position is synthetic, all is classified as on-balance according to the securitisation framework. But as the securitisation is including e.g. loan promises, an off-balance part is deducted, stemming from adjustments related to Credit Conversion Factors (CCFs).</t>
    </r>
  </si>
  <si>
    <r>
      <rPr>
        <vertAlign val="superscript"/>
        <sz val="8"/>
        <rFont val="Nordea Sans Large"/>
        <family val="3"/>
      </rPr>
      <t>3</t>
    </r>
    <r>
      <rPr>
        <sz val="8"/>
        <rFont val="Nordea Sans Large"/>
        <family val="3"/>
      </rPr>
      <t xml:space="preserve"> Sponsor activities are not included in the table above (although are included in the Securitisation chapter).</t>
    </r>
  </si>
  <si>
    <r>
      <rPr>
        <vertAlign val="superscript"/>
        <sz val="8"/>
        <rFont val="Nordea Sans Large"/>
        <family val="3"/>
      </rPr>
      <t>4</t>
    </r>
    <r>
      <rPr>
        <sz val="8"/>
        <rFont val="Nordea Sans Large"/>
        <family val="3"/>
      </rPr>
      <t xml:space="preserve"> Exposure at default is not calculated under the market risk framework, resulting in a difference between carrying values and exposure amounts considered for regulatory purposes. Therefore the total amount of carrying values according to the market risk framework is deducted in the final line Other differences not stated above.</t>
    </r>
  </si>
  <si>
    <r>
      <t>10</t>
    </r>
    <r>
      <rPr>
        <vertAlign val="superscript"/>
        <sz val="9"/>
        <rFont val="Nordea Sans Large"/>
        <family val="3"/>
      </rPr>
      <t>1)</t>
    </r>
  </si>
  <si>
    <r>
      <rPr>
        <vertAlign val="superscript"/>
        <sz val="8"/>
        <color rgb="FF000000"/>
        <rFont val="Nordea Sans Large"/>
        <family val="3"/>
      </rPr>
      <t xml:space="preserve">3  </t>
    </r>
    <r>
      <rPr>
        <sz val="8"/>
        <color rgb="FF000000"/>
        <rFont val="Nordea Sans Large"/>
        <family val="3"/>
      </rPr>
      <t>Deferred tax assets that rely on future profitability and do not arise from temporary differences net of associated tax liabilities.</t>
    </r>
  </si>
  <si>
    <r>
      <rPr>
        <vertAlign val="superscript"/>
        <sz val="8"/>
        <color rgb="FF000000"/>
        <rFont val="Nordea Sans Large"/>
        <family val="3"/>
      </rPr>
      <t>1</t>
    </r>
    <r>
      <rPr>
        <sz val="8"/>
        <color rgb="FF000000"/>
        <rFont val="Nordea Sans Large"/>
        <family val="3"/>
      </rPr>
      <t xml:space="preserve"> The amounts shown in column b do not always equal the sum of the amounts shown in the remaining columns (c to g) of the table, since there are items that attract capital charges according to more than one risk category framework. These items are derivatives and repurchase agreements which are shown in the market risk and counterparty credit risk framework.</t>
    </r>
  </si>
  <si>
    <r>
      <rPr>
        <vertAlign val="superscript"/>
        <sz val="8"/>
        <color rgb="FF000000"/>
        <rFont val="Nordea Sans Large"/>
        <family val="3"/>
      </rPr>
      <t xml:space="preserve">2 </t>
    </r>
    <r>
      <rPr>
        <sz val="8"/>
        <color rgb="FF000000"/>
        <rFont val="Nordea Sans Large"/>
        <family val="3"/>
      </rPr>
      <t>Provisions for loans are shown in the column g as negative values.</t>
    </r>
  </si>
  <si>
    <r>
      <rPr>
        <sz val="9"/>
        <color rgb="FF074EA2"/>
        <rFont val="Nordea Sans Large"/>
        <family val="3"/>
      </rPr>
      <t>Table 98 Financial buffers compared to insurance provisions, rolling 12 months</t>
    </r>
    <r>
      <rPr>
        <sz val="9"/>
        <color rgb="FF0000A0"/>
        <rFont val="Nordea Sans Large"/>
        <family val="3"/>
      </rPr>
      <t xml:space="preserve">
</t>
    </r>
    <r>
      <rPr>
        <sz val="9"/>
        <rFont val="Nordea Sans Large"/>
        <family val="3"/>
      </rPr>
      <t>The figure shows the development of the financial buffers during 2019.</t>
    </r>
  </si>
  <si>
    <r>
      <rPr>
        <vertAlign val="superscript"/>
        <sz val="8"/>
        <rFont val="Nordea Sans Large"/>
        <family val="3"/>
      </rPr>
      <t>1</t>
    </r>
    <r>
      <rPr>
        <sz val="8"/>
        <rFont val="Nordea Sans Large"/>
        <family val="3"/>
      </rPr>
      <t>Data for both years was exclusive Velliv Pension &amp; Livsforsikringsselskab A/S, Denmark.</t>
    </r>
  </si>
  <si>
    <r>
      <rPr>
        <vertAlign val="superscript"/>
        <sz val="8"/>
        <color theme="1"/>
        <rFont val="Nordea Sans Large"/>
        <family val="3"/>
      </rPr>
      <t>1</t>
    </r>
    <r>
      <rPr>
        <sz val="8"/>
        <color theme="1"/>
        <rFont val="Nordea Sans Large"/>
        <family val="3"/>
      </rPr>
      <t>Data for both years was exclusive Velliv Pension &amp; Livsforsikringsselskab A/S, Denmark.</t>
    </r>
  </si>
  <si>
    <r>
      <rPr>
        <vertAlign val="superscript"/>
        <sz val="8"/>
        <color theme="1"/>
        <rFont val="Nordea Sans Large"/>
        <family val="3"/>
      </rPr>
      <t>1</t>
    </r>
    <r>
      <rPr>
        <sz val="8"/>
        <color theme="1"/>
        <rFont val="Nordea Sans Large"/>
        <family val="3"/>
      </rPr>
      <t xml:space="preserve"> Data for both years was exclusive Velliv Pension &amp; Livsforsikringsselskab A/S, Denmark.</t>
    </r>
  </si>
  <si>
    <r>
      <rPr>
        <sz val="9"/>
        <color rgb="FF074EA2"/>
        <rFont val="Nordea Sans Large"/>
        <family val="3"/>
      </rPr>
      <t>Table 92 Effects of life and insurance risks</t>
    </r>
    <r>
      <rPr>
        <sz val="9"/>
        <color rgb="FF0000A0"/>
        <rFont val="Nordea Sans Large"/>
        <family val="3"/>
      </rPr>
      <t xml:space="preserve">
</t>
    </r>
    <r>
      <rPr>
        <sz val="9"/>
        <rFont val="Nordea Sans Large"/>
        <family val="3"/>
      </rPr>
      <t>The table shows the sensitivity of the financial accounts to changes in life insurance risk. The impact is split between the effect on policyholders and Nordea Group's own account. Increases in mortality and disability rates have a small negative impact on Nordea Group's own account due to the contract type and buffer.</t>
    </r>
  </si>
  <si>
    <r>
      <rPr>
        <sz val="9"/>
        <color rgb="FF074EA2"/>
        <rFont val="Nordea Sans Large"/>
        <family val="3"/>
      </rPr>
      <t>Table 90 Assets and liabilities of NLP</t>
    </r>
    <r>
      <rPr>
        <sz val="9"/>
        <color rgb="FF0000A0"/>
        <rFont val="Nordea Sans Large"/>
        <family val="3"/>
      </rPr>
      <t xml:space="preserve">
</t>
    </r>
    <r>
      <rPr>
        <sz val="9"/>
        <rFont val="Nordea Sans Large"/>
        <family val="3"/>
      </rPr>
      <t xml:space="preserve">The table shows NLP assets and liabilities at 31 December 2019 on an IFRS basis. The development of assets and liabilities are determined predominantly by in- and outflows of insurance premiums, claims, investment returns and holding of capital in NLP. </t>
    </r>
  </si>
  <si>
    <r>
      <rPr>
        <vertAlign val="superscript"/>
        <sz val="8"/>
        <rFont val="Nordea Sans Large"/>
        <family val="3"/>
      </rPr>
      <t>1</t>
    </r>
    <r>
      <rPr>
        <sz val="8"/>
        <rFont val="Nordea Sans Large"/>
        <family val="3"/>
      </rPr>
      <t xml:space="preserve"> The contribution of Velliv (former local entity NLP-DK) was not included in individual line items for 2018, but in "Shares". Velliv was fully divested in December 2019 and was not included in the data set for 2019. </t>
    </r>
  </si>
  <si>
    <t>Deducted</t>
  </si>
  <si>
    <t>Annual Report</t>
  </si>
  <si>
    <t xml:space="preserve">
Market risk measured by VaR showed an average utilisation of EUR 15m in 2019 (in line with 2018 level) and was driven primarily by interest rate VaR. sVaR showed an average utilisation of EUR 47m which is higher compared to 2018 and is primarily driven by interest rate exposure with additional contributions from credit spreads. The high in VaR was reached in Q3 2019 and the high in sVaR was reached in Q1 2019. Market risk is primarily concentrated in Northern Europe and Nordics. 
The IRC at the end of 2019 was lower compared to the end of 2018 driven by reduced default and migration risk. The lowest exposure occurred during Q3 2019, while IRC peaked in Q1 2019. The average IRC decreased by EUR 8.8m compared to the previous year, mainly due to the consistently lower default risk in 2019 compared to 2018. CRC at the end of 2019 was lower than at the end of 2018 driven by buy-backs and spread tightening. The lowest exposure occurred during Q4 2019, while CRC peaked during Q1 2019. Average CRC for 2019 dropped by EUR 5.6m compared to 2018.</t>
  </si>
  <si>
    <t>Capital management</t>
  </si>
  <si>
    <t>G2</t>
  </si>
  <si>
    <t>Nordea.com &gt; About Nordea &gt; Corporate Governance &gt; Remuneration &gt; Nordea's Remuneration Policy</t>
  </si>
  <si>
    <t>Introduction, Regulatory development</t>
  </si>
  <si>
    <r>
      <t xml:space="preserve"> Maturity analysis of assets and liabilities, split by currency
</t>
    </r>
    <r>
      <rPr>
        <sz val="9"/>
        <color theme="0"/>
        <rFont val="Calibri"/>
        <family val="2"/>
      </rPr>
      <t xml:space="preserve">
</t>
    </r>
  </si>
  <si>
    <r>
      <rPr>
        <vertAlign val="superscript"/>
        <sz val="9"/>
        <rFont val="Nordea Sans Large"/>
        <family val="3"/>
      </rPr>
      <t xml:space="preserve">1 </t>
    </r>
    <r>
      <rPr>
        <sz val="9"/>
        <rFont val="Nordea Sans Large"/>
        <family val="3"/>
      </rPr>
      <t>Actuals disclosed include extraordinary AQR provisions taken in Q3 2019</t>
    </r>
  </si>
  <si>
    <r>
      <t>Outright products</t>
    </r>
    <r>
      <rPr>
        <vertAlign val="superscript"/>
        <sz val="9"/>
        <color rgb="FF074EA2"/>
        <rFont val="Nordea Sans Large"/>
        <family val="3"/>
      </rPr>
      <t>1</t>
    </r>
  </si>
  <si>
    <r>
      <rPr>
        <vertAlign val="superscript"/>
        <sz val="8"/>
        <color theme="1"/>
        <rFont val="Nordea Sans Large"/>
        <family val="3"/>
      </rPr>
      <t xml:space="preserve">1 </t>
    </r>
    <r>
      <rPr>
        <sz val="8"/>
        <color theme="1"/>
        <rFont val="Nordea Sans Large"/>
        <family val="3"/>
      </rPr>
      <t xml:space="preserve">Outright products refer to positions in products that are not optional. </t>
    </r>
  </si>
  <si>
    <r>
      <t>Outright products</t>
    </r>
    <r>
      <rPr>
        <vertAlign val="superscript"/>
        <sz val="9"/>
        <rFont val="Nordea Sans Large"/>
        <family val="3"/>
      </rPr>
      <t>1</t>
    </r>
  </si>
  <si>
    <r>
      <rPr>
        <vertAlign val="superscript"/>
        <sz val="8"/>
        <color theme="1"/>
        <rFont val="Nordea Sans Large"/>
        <family val="3"/>
      </rPr>
      <t>1</t>
    </r>
    <r>
      <rPr>
        <sz val="8"/>
        <color theme="1"/>
        <rFont val="Nordea Sans Large"/>
        <family val="3"/>
      </rPr>
      <t xml:space="preserve"> Outright products refer to positions in products that are not optional. </t>
    </r>
  </si>
  <si>
    <r>
      <rPr>
        <sz val="9"/>
        <color rgb="FF074EA2"/>
        <rFont val="Nordea Sans Large"/>
        <family val="3"/>
      </rPr>
      <t>Table 67 Encumbered and unencumbered assets</t>
    </r>
    <r>
      <rPr>
        <sz val="9"/>
        <rFont val="Nordea Sans Large"/>
        <family val="3"/>
      </rPr>
      <t xml:space="preserve">
The below disclosure represents the computed median values of the four quarters between 31 December 2018 and 31 December 2019, in accordance with European Banking Authority Guideline EBA/GL/2014/03 and the Commission Delegated Regulation (EU) 2017/2295 on the disclosure of encumbered and unencumbered assets.  
The main source of encumbrance for Nordea is issuance of covered bond and the associated encumbrance of the covered pool. Nordea issues covered bonds through its mortgage subsidiaries Nordea Eiendomskreditt AS, Nordea Kredit Realkreditaktieselskab, Nordea Hypotek AB (publ), Nordea Mortgage Bank PLC and Gjensidige Bank Boligkreditt, and consequently parts of the mortgage loans in the cover pools are encumbered. Nordea continues to maintain a level of unencumbered and eligible loans that can be used to issue funding via covered bonds if additional liquidity is required. Overcollateralization  of covered bonds in each mortgage company is well of above the regulatory  and rating agency requirements. Other less significant contributors to encumbrance are collateral for derivatives and repo trading within Nordea Bank Abp. Most of the unencumbered assets consist of loans and residual equity instruments, debt securities and other assets.
In the table, an asset is treated as encumbered if it has been pledged or if it is subject to any form of arrangement to secure, collateralise or credit enhance any transaction from which it cannot be freely withdrawn.</t>
    </r>
  </si>
  <si>
    <r>
      <rPr>
        <sz val="8"/>
        <color rgb="FF074EA2"/>
        <rFont val="Nordea Sans Large"/>
        <family val="3"/>
      </rPr>
      <t>Table 19 EU CR5: Standardised approach - credit risk exposures by regulatory portfolio and risk</t>
    </r>
    <r>
      <rPr>
        <b/>
        <sz val="8"/>
        <color rgb="FF0000A0"/>
        <rFont val="Nordea Sans Large"/>
        <family val="3"/>
      </rPr>
      <t xml:space="preserve">
</t>
    </r>
    <r>
      <rPr>
        <sz val="8"/>
        <rFont val="Nordea Sans Large"/>
        <family val="3"/>
      </rPr>
      <t xml:space="preserve">Exposures shown are on- and off-balance sheet exposures post conversion factor and post risk mitigation techniques. At the end of Q4 2019, the total exposure amount was EUR 90.2bn, down EUR 4.4bn from Q2 2019. The largest decrease took place in the 0% risk weight bucket, which decreased from EUR78.7bn to EUR 74.5bn being mainly driven decreased volumes in central governments exposures. Decrease in 250% risk-weight bucket is stemming from the decreased ownership of Luminor. Other than the 0% risk bucket, the remaining exposures are mainly held in retail and corporate portfolios, within 75% and 100% risk weights. </t>
    </r>
  </si>
  <si>
    <t>Table 26 EU CR9 - IRB approach - Backtesting of PD per exposure class</t>
  </si>
  <si>
    <r>
      <rPr>
        <sz val="9"/>
        <color rgb="FF074EA2"/>
        <rFont val="Nordea Sans Large"/>
        <family val="3"/>
      </rPr>
      <t>Table 22 EU CR6 IRB Corporates: Credit risk exposures by PD scale</t>
    </r>
    <r>
      <rPr>
        <b/>
        <sz val="9"/>
        <color rgb="FF0000A0"/>
        <rFont val="Nordea Sans Large"/>
        <family val="3"/>
      </rPr>
      <t xml:space="preserve">
</t>
    </r>
  </si>
  <si>
    <r>
      <t xml:space="preserve">
</t>
    </r>
    <r>
      <rPr>
        <vertAlign val="superscript"/>
        <sz val="8"/>
        <rFont val="Nordea Sans Large"/>
        <family val="3"/>
      </rPr>
      <t>1</t>
    </r>
    <r>
      <rPr>
        <sz val="8"/>
        <rFont val="Nordea Sans Large"/>
        <family val="3"/>
      </rPr>
      <t>For corporate exposure class the bucket 4 is empty, since no regulatory PD in the range 0.5% - 0.75%.</t>
    </r>
  </si>
  <si>
    <r>
      <rPr>
        <sz val="9"/>
        <color rgb="FF074EA2"/>
        <rFont val="Nordea Sans Large"/>
        <family val="3"/>
      </rPr>
      <t xml:space="preserve">Table 54 Securitisation </t>
    </r>
    <r>
      <rPr>
        <sz val="9"/>
        <color rgb="FF0000A0"/>
        <rFont val="Nordea Sans Large"/>
        <family val="3"/>
      </rPr>
      <t xml:space="preserve">
</t>
    </r>
    <r>
      <rPr>
        <sz val="9"/>
        <rFont val="Nordea Sans Large"/>
        <family val="3"/>
      </rPr>
      <t xml:space="preserve">The REA of Nordea’s securitisation position is fully calculated using the IRB approach, where a supervisory formula method is applied. Based on the estimated exposure value of EUR 8.3bn, the REA of the securitisation position was EUR 874 m at year-end 2019. In accordance with the supervisory formula method, the increased averaged risk-weight of the underlying portfolio results in higher risk-weights being applied when calculating securitisation REA. </t>
    </r>
  </si>
  <si>
    <r>
      <rPr>
        <sz val="9"/>
        <color rgb="FF074EA2"/>
        <rFont val="Nordea Sans Large"/>
        <family val="3"/>
      </rPr>
      <t>Nordea as originator - asset value and impairment charges</t>
    </r>
    <r>
      <rPr>
        <sz val="9"/>
        <color rgb="FF0000A0"/>
        <rFont val="Nordea Sans Large"/>
        <family val="3"/>
      </rPr>
      <t xml:space="preserve">
</t>
    </r>
    <r>
      <rPr>
        <sz val="9"/>
        <rFont val="Nordea Sans Large"/>
        <family val="3"/>
      </rPr>
      <t xml:space="preserve">The total amount of outstanding securitisation exposures where Nordea stands as an originator, measured as exposure at default after concentration adjustment, amounted to EUR 8.3 bn at year-end 2019. The recognised losses amounted to EUR 36m. </t>
    </r>
  </si>
  <si>
    <r>
      <rPr>
        <sz val="9"/>
        <color rgb="FF074EA2"/>
        <rFont val="Nordea Sans Large"/>
        <family val="3"/>
      </rPr>
      <t>Special purpose entities where Nordea is the sponsor</t>
    </r>
    <r>
      <rPr>
        <sz val="9"/>
        <color rgb="FF0000A0"/>
        <rFont val="Nordea Sans Large"/>
        <family val="3"/>
      </rPr>
      <t xml:space="preserve">
</t>
    </r>
    <r>
      <rPr>
        <sz val="9"/>
        <rFont val="Nordea Sans Large"/>
        <family val="3"/>
      </rPr>
      <t xml:space="preserve">The Special purpose Vehicles (SPVs) are not consolidated for capital adequacy purposes. Instead, loans and loan commitments to the SPVs are included in the banking book and capital requirements are calculated accordingly. Bonds and notes issued by the SPV and held by Nordea as well as credit derivative transactions between Nordea and the SPV are reported in the trading book. Nordea has been approved to calculate the general and specific market risk of these transactions under the VaR model. The counterparty credit risk of credit derivative transactions is calculated in accordance with the mark to marked method. </t>
    </r>
  </si>
  <si>
    <r>
      <rPr>
        <vertAlign val="superscript"/>
        <sz val="8"/>
        <color theme="1"/>
        <rFont val="Nordea Sans Large"/>
        <family val="3"/>
      </rPr>
      <t>1</t>
    </r>
    <r>
      <rPr>
        <sz val="8"/>
        <color theme="1"/>
        <rFont val="Nordea Sans Large"/>
        <family val="3"/>
      </rPr>
      <t xml:space="preserve"> Includes all assets towards SPEs (such as bonds, subordinated loans and drawn credit facilities).</t>
    </r>
  </si>
  <si>
    <r>
      <rPr>
        <vertAlign val="superscript"/>
        <sz val="8"/>
        <color theme="1"/>
        <rFont val="Nordea Sans Large"/>
        <family val="3"/>
      </rPr>
      <t>1</t>
    </r>
    <r>
      <rPr>
        <sz val="8"/>
        <color theme="1"/>
        <rFont val="Nordea Sans Large"/>
        <family val="3"/>
      </rPr>
      <t>Liquidity Coverage Ratio (LCR) according to EBA Delegated Regulation (EU) 2015/61</t>
    </r>
  </si>
  <si>
    <r>
      <rPr>
        <sz val="9"/>
        <color rgb="FF074EA2"/>
        <rFont val="Nordea Sans Large"/>
        <family val="3"/>
      </rPr>
      <t>Table 69 Liquidity buffer split by type of asset and currency</t>
    </r>
    <r>
      <rPr>
        <sz val="9"/>
        <color rgb="FF0000A0"/>
        <rFont val="Nordea Sans Large"/>
        <family val="3"/>
      </rPr>
      <t xml:space="preserve">
</t>
    </r>
  </si>
  <si>
    <r>
      <rPr>
        <sz val="9"/>
        <color rgb="FF074EA2"/>
        <rFont val="Nordea Sans Large"/>
        <family val="3"/>
      </rPr>
      <t>Key metrics</t>
    </r>
    <r>
      <rPr>
        <sz val="9"/>
        <rFont val="Nordea Sans Large"/>
        <family val="3"/>
      </rPr>
      <t xml:space="preserve">
The overall increase in available capital was driven by the impairment of intangible assets following the new financial plan in Q3 2019 and FX effects in retained earnings, increasing the CET1 capital by EUR 0.3bn. REA decreased by EUR 5.7bn year-on-year, mainly as a result of adjusted risk-weights on IRB floors for commercial real estate in Sweden and Norway. Leverage ratio increased from 5.1% to 5.3% during the year, primarily as a result of decreased leverage exposure. Nordea’s LCR decreased from 185% by year-end 2018 to 166% at the end of 2019, mainly driven by an increase in total net cash outflow by EUR 5.2bn accompanied with a decrease in HQLA by EUR 1.9bn. As of year-end 2019 Nordea has fully transitioned into reporting the EU NSFR.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</si>
</sst>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 #,##0.00_-;_-* &quot;-&quot;??_-;_-@_-"/>
    <numFmt numFmtId="164" formatCode="_(&quot;$&quot;* #,##0.00_);_(&quot;$&quot;* \(#,##0.00\);_(&quot;$&quot;* &quot;-&quot;??_);_(@_)"/>
    <numFmt numFmtId="165" formatCode="_(* #,##0.00_);_(* \(#,##0.00\);_(* &quot;-&quot;??_);_(@_)"/>
    <numFmt numFmtId="166" formatCode="_-* #,##0.00\ _k_r_-;\-* #,##0.00\ _k_r_-;_-* &quot;-&quot;??\ _k_r_-;_-@_-"/>
    <numFmt numFmtId="167" formatCode="_-* #,##0.00\ _€_-;\-* #,##0.00\ _€_-;_-* &quot;-&quot;??\ _€_-;_-@_-"/>
    <numFmt numFmtId="168" formatCode="#,##0.0"/>
    <numFmt numFmtId="169" formatCode="0.0"/>
    <numFmt numFmtId="170" formatCode="0.0%"/>
    <numFmt numFmtId="171" formatCode="#,##0.0;\-#,##0.0;"/>
    <numFmt numFmtId="172" formatCode="[$-C09]d\ mmmm\ yyyy;@"/>
    <numFmt numFmtId="173" formatCode="##,##0;\ \-##,##0;\ ;@"/>
    <numFmt numFmtId="174" formatCode="#,##0;\-#,##0;"/>
    <numFmt numFmtId="175" formatCode="#,##0.000"/>
    <numFmt numFmtId="176" formatCode="0%;\-0%;"/>
    <numFmt numFmtId="177" formatCode="0.0%;\-0.0%;"/>
    <numFmt numFmtId="178" formatCode="0.00%;\-0.00%;"/>
    <numFmt numFmtId="179" formatCode="_(* #,##0_);_(* \(#,##0\);_(* &quot;-&quot;??_);_(@_)"/>
    <numFmt numFmtId="180" formatCode="###,000"/>
    <numFmt numFmtId="181" formatCode="#,##0.0;\-#,##0.0;#,##0.0"/>
    <numFmt numFmtId="182" formatCode="#,##0\ &quot;kr&quot;"/>
    <numFmt numFmtId="183" formatCode="_-* #,##0\ _k_r_-;\-* #,##0\ _k_r_-;_-* &quot;-&quot;??\ _k_r_-;_-@_-"/>
    <numFmt numFmtId="184" formatCode="#,##0.0000"/>
    <numFmt numFmtId="185" formatCode="#,##0.0000000000000"/>
    <numFmt numFmtId="186" formatCode="0.00;\-0.00;;@"/>
    <numFmt numFmtId="187" formatCode="_(* #,##0.000_);_(* \(#,##0.000\);_(* &quot;-&quot;??_);_(@_)"/>
    <numFmt numFmtId="188" formatCode="_-* #,##0.00\ _k_r_._-;\-* #,##0.00\ _k_r_._-;_-* &quot;-&quot;??\ _k_r_._-;_-@_-"/>
    <numFmt numFmtId="189" formatCode="_-* #,##0_-;\-* #,##0_-;_-* &quot;-&quot;??_-;_-@_-"/>
    <numFmt numFmtId="190" formatCode="0.0000E+00"/>
    <numFmt numFmtId="191" formatCode="0.00000%"/>
    <numFmt numFmtId="192" formatCode="_(* #,##0.0000_);_(* \(#,##0.0000\);_(* &quot;-&quot;??_);_(@_)"/>
    <numFmt numFmtId="193" formatCode="0.000%"/>
    <numFmt numFmtId="194" formatCode="##,##0.0000000;\ \-##,##0.0000000;\ ;@"/>
    <numFmt numFmtId="195" formatCode="[$-F400]h:mm:ss\ AM/PM"/>
    <numFmt numFmtId="196" formatCode="_-* #,##0.0_-;\-* #,##0.0_-;_-* &quot;-&quot;??_-;_-@_-"/>
  </numFmts>
  <fonts count="198" x14ac:knownFonts="1">
    <font>
      <sz val="11"/>
      <color rgb="FF000000"/>
      <name val="Arial"/>
      <family val="2"/>
      <scheme val="minor"/>
    </font>
    <font>
      <sz val="11"/>
      <color theme="1"/>
      <name val="Arial"/>
      <family val="2"/>
      <scheme val="minor"/>
    </font>
    <font>
      <sz val="11"/>
      <color rgb="FF000000"/>
      <name val="Arial"/>
      <family val="2"/>
      <scheme val="minor"/>
    </font>
    <font>
      <sz val="9"/>
      <color theme="1"/>
      <name val="Calibri"/>
      <family val="2"/>
    </font>
    <font>
      <sz val="10"/>
      <color rgb="FF000000"/>
      <name val="Times New Roman"/>
      <family val="1"/>
    </font>
    <font>
      <sz val="12"/>
      <name val="Times New Roman"/>
      <family val="1"/>
    </font>
    <font>
      <sz val="10"/>
      <name val="Georgia"/>
      <family val="1"/>
    </font>
    <font>
      <sz val="11"/>
      <color theme="1"/>
      <name val="Arial"/>
      <family val="2"/>
      <scheme val="minor"/>
    </font>
    <font>
      <sz val="1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1"/>
      <color theme="1"/>
      <name val="Arial"/>
      <family val="2"/>
      <scheme val="minor"/>
    </font>
    <font>
      <b/>
      <sz val="11"/>
      <color rgb="FF0000A0"/>
      <name val="Arial"/>
      <family val="2"/>
      <scheme val="minor"/>
    </font>
    <font>
      <b/>
      <sz val="11"/>
      <color rgb="FFFFFFFF"/>
      <name val="Arial"/>
      <family val="2"/>
      <scheme val="minor"/>
    </font>
    <font>
      <b/>
      <sz val="11"/>
      <color theme="0"/>
      <name val="Arial"/>
      <family val="2"/>
      <scheme val="minor"/>
    </font>
    <font>
      <sz val="8"/>
      <color rgb="FFDBE5F1"/>
      <name val="Verdana"/>
      <family val="2"/>
    </font>
    <font>
      <sz val="9"/>
      <color theme="1"/>
      <name val="Arial"/>
      <family val="2"/>
      <scheme val="minor"/>
    </font>
    <font>
      <sz val="9"/>
      <name val="Arial"/>
      <family val="2"/>
      <scheme val="minor"/>
    </font>
    <font>
      <sz val="9"/>
      <color rgb="FFFF0000"/>
      <name val="Arial"/>
      <family val="2"/>
      <scheme val="minor"/>
    </font>
    <font>
      <sz val="10"/>
      <color rgb="FFFF0000"/>
      <name val="Arial"/>
      <family val="2"/>
      <scheme val="minor"/>
    </font>
    <font>
      <sz val="9"/>
      <color rgb="FF074EA2"/>
      <name val="Arial"/>
      <family val="2"/>
      <scheme val="minor"/>
    </font>
    <font>
      <b/>
      <sz val="11"/>
      <color rgb="FFFF0000"/>
      <name val="Arial"/>
      <family val="2"/>
      <scheme val="minor"/>
    </font>
    <font>
      <sz val="10"/>
      <color rgb="FF000000"/>
      <name val="Arial"/>
      <family val="2"/>
      <scheme val="minor"/>
    </font>
    <font>
      <u/>
      <sz val="11"/>
      <color theme="10"/>
      <name val="Arial"/>
      <family val="2"/>
      <scheme val="minor"/>
    </font>
    <font>
      <b/>
      <sz val="9"/>
      <color rgb="FF0000A0"/>
      <name val="Calibri"/>
      <family val="2"/>
    </font>
    <font>
      <sz val="9"/>
      <color rgb="FF074EA2"/>
      <name val="Calibri"/>
      <family val="2"/>
    </font>
    <font>
      <sz val="9"/>
      <name val="Calibri"/>
      <family val="2"/>
    </font>
    <font>
      <sz val="9"/>
      <color rgb="FF0000A0"/>
      <name val="Calibri"/>
      <family val="2"/>
    </font>
    <font>
      <sz val="11"/>
      <color rgb="FF000000"/>
      <name val="Calibri"/>
      <family val="2"/>
    </font>
    <font>
      <sz val="8"/>
      <color rgb="FF0000A0"/>
      <name val="Calibri"/>
      <family val="2"/>
    </font>
    <font>
      <sz val="11"/>
      <color rgb="FF074EA2"/>
      <name val="Calibri"/>
      <family val="2"/>
    </font>
    <font>
      <sz val="11"/>
      <name val="Calibri"/>
      <family val="2"/>
    </font>
    <font>
      <vertAlign val="superscript"/>
      <sz val="9"/>
      <color rgb="FF074EA2"/>
      <name val="Calibri"/>
      <family val="2"/>
    </font>
    <font>
      <sz val="8"/>
      <color rgb="FF074EA2"/>
      <name val="Calibri"/>
      <family val="2"/>
    </font>
    <font>
      <vertAlign val="superscript"/>
      <sz val="9"/>
      <name val="Calibri"/>
      <family val="2"/>
    </font>
    <font>
      <sz val="9"/>
      <color rgb="FF074EC8"/>
      <name val="Calibri"/>
      <family val="2"/>
    </font>
    <font>
      <sz val="8"/>
      <name val="Calibri"/>
      <family val="2"/>
    </font>
    <font>
      <sz val="10"/>
      <color theme="4" tint="-0.249977111117893"/>
      <name val="Calibri"/>
      <family val="2"/>
    </font>
    <font>
      <sz val="9"/>
      <color rgb="FF000000"/>
      <name val="Calibri"/>
      <family val="2"/>
    </font>
    <font>
      <sz val="11"/>
      <color theme="1"/>
      <name val="Calibri"/>
      <family val="2"/>
    </font>
    <font>
      <sz val="9"/>
      <color rgb="FFFF0000"/>
      <name val="Calibri"/>
      <family val="2"/>
    </font>
    <font>
      <sz val="7.5"/>
      <name val="Calibri"/>
      <family val="2"/>
    </font>
    <font>
      <sz val="16"/>
      <color rgb="FF0000A0"/>
      <name val="Calibri"/>
      <family val="2"/>
    </font>
    <font>
      <sz val="9"/>
      <color theme="0"/>
      <name val="Calibri"/>
      <family val="2"/>
    </font>
    <font>
      <b/>
      <sz val="9"/>
      <name val="Calibri"/>
      <family val="2"/>
    </font>
    <font>
      <sz val="9"/>
      <color theme="1" tint="0.249977111117893"/>
      <name val="Calibri"/>
      <family val="2"/>
    </font>
    <font>
      <sz val="10"/>
      <color theme="1"/>
      <name val="Calibri"/>
      <family val="2"/>
    </font>
    <font>
      <b/>
      <sz val="10"/>
      <color rgb="FF0000A0"/>
      <name val="Calibri"/>
      <family val="2"/>
    </font>
    <font>
      <sz val="10"/>
      <color rgb="FF0000A0"/>
      <name val="Calibri"/>
      <family val="2"/>
    </font>
    <font>
      <sz val="10"/>
      <color rgb="FFFF0000"/>
      <name val="Calibri"/>
      <family val="2"/>
    </font>
    <font>
      <b/>
      <sz val="9"/>
      <color rgb="FFFF0000"/>
      <name val="Calibri"/>
      <family val="2"/>
    </font>
    <font>
      <sz val="9"/>
      <color theme="4" tint="-0.249977111117893"/>
      <name val="Calibri"/>
      <family val="2"/>
    </font>
    <font>
      <sz val="8"/>
      <color theme="1"/>
      <name val="Calibri"/>
      <family val="2"/>
    </font>
    <font>
      <sz val="8"/>
      <color rgb="FF000000"/>
      <name val="Calibri"/>
      <family val="2"/>
    </font>
    <font>
      <sz val="7"/>
      <color theme="1"/>
      <name val="Calibri"/>
      <family val="2"/>
    </font>
    <font>
      <sz val="7.9"/>
      <color theme="1"/>
      <name val="Calibri"/>
      <family val="2"/>
    </font>
    <font>
      <sz val="7"/>
      <color rgb="FF000000"/>
      <name val="Calibri"/>
      <family val="2"/>
    </font>
    <font>
      <sz val="6"/>
      <color theme="1"/>
      <name val="Calibri"/>
      <family val="2"/>
    </font>
    <font>
      <b/>
      <sz val="11"/>
      <color rgb="FF000000"/>
      <name val="Calibri"/>
      <family val="2"/>
    </font>
    <font>
      <vertAlign val="superscript"/>
      <sz val="8"/>
      <color theme="1"/>
      <name val="Calibri"/>
      <family val="2"/>
    </font>
    <font>
      <u/>
      <sz val="9"/>
      <name val="Calibri"/>
      <family val="2"/>
    </font>
    <font>
      <sz val="9"/>
      <color theme="2"/>
      <name val="Calibri"/>
      <family val="2"/>
    </font>
    <font>
      <sz val="7"/>
      <name val="Calibri"/>
      <family val="2"/>
    </font>
    <font>
      <sz val="7"/>
      <color rgb="FF833C0C"/>
      <name val="Calibri"/>
      <family val="2"/>
    </font>
    <font>
      <sz val="9"/>
      <color rgb="FF833C0C"/>
      <name val="Calibri"/>
      <family val="2"/>
    </font>
    <font>
      <u/>
      <sz val="9"/>
      <color theme="1"/>
      <name val="Calibri"/>
      <family val="2"/>
    </font>
    <font>
      <sz val="9"/>
      <name val="Nordea Sans Large"/>
      <family val="3"/>
    </font>
    <font>
      <sz val="9"/>
      <color theme="1"/>
      <name val="Nordea Sans Large"/>
      <family val="3"/>
    </font>
    <font>
      <sz val="9"/>
      <color rgb="FF074EA2"/>
      <name val="Nordea Sans Large"/>
      <family val="3"/>
    </font>
    <font>
      <sz val="9"/>
      <color theme="10"/>
      <name val="Nordea Sans Large"/>
      <family val="3"/>
    </font>
    <font>
      <sz val="9"/>
      <color rgb="FF0000A0"/>
      <name val="Nordea Sans Large"/>
      <family val="3"/>
    </font>
    <font>
      <vertAlign val="superscript"/>
      <sz val="9"/>
      <color theme="1"/>
      <name val="Nordea Sans Large"/>
      <family val="3"/>
    </font>
    <font>
      <sz val="9"/>
      <color rgb="FF000000"/>
      <name val="Nordea Sans Large"/>
      <family val="3"/>
    </font>
    <font>
      <b/>
      <sz val="9"/>
      <color rgb="FF0000A0"/>
      <name val="Nordea Sans Large"/>
      <family val="3"/>
    </font>
    <font>
      <sz val="9"/>
      <color theme="4" tint="-0.249977111117893"/>
      <name val="Nordea Sans Large"/>
      <family val="3"/>
    </font>
    <font>
      <b/>
      <sz val="9"/>
      <name val="Nordea Sans Large"/>
      <family val="3"/>
    </font>
    <font>
      <sz val="9"/>
      <color rgb="FF074EC8"/>
      <name val="Nordea Sans Large"/>
      <family val="3"/>
    </font>
    <font>
      <sz val="9"/>
      <color rgb="FFFF0000"/>
      <name val="Nordea Sans Large"/>
      <family val="3"/>
    </font>
    <font>
      <sz val="8"/>
      <name val="Nordea Sans Large"/>
      <family val="3"/>
    </font>
    <font>
      <vertAlign val="superscript"/>
      <sz val="9"/>
      <color rgb="FF074EA2"/>
      <name val="Nordea Sans Large"/>
      <family val="3"/>
    </font>
    <font>
      <b/>
      <sz val="9"/>
      <color rgb="FF000000"/>
      <name val="Nordea Sans Large"/>
      <family val="3"/>
    </font>
    <font>
      <sz val="11"/>
      <color rgb="FF074EA2"/>
      <name val="Nordea Sans Large"/>
      <family val="3"/>
    </font>
    <font>
      <sz val="11"/>
      <color rgb="FF000000"/>
      <name val="Nordea Sans Large"/>
      <family val="3"/>
    </font>
    <font>
      <sz val="10"/>
      <color theme="4" tint="-0.249977111117893"/>
      <name val="Nordea Sans Large"/>
      <family val="3"/>
    </font>
    <font>
      <sz val="11"/>
      <color theme="1"/>
      <name val="Nordea Sans Large"/>
      <family val="3"/>
    </font>
    <font>
      <sz val="10"/>
      <color theme="1"/>
      <name val="Nordea Sans Large"/>
      <family val="3"/>
    </font>
    <font>
      <b/>
      <sz val="10"/>
      <color theme="1"/>
      <name val="Nordea Sans Large"/>
      <family val="3"/>
    </font>
    <font>
      <b/>
      <sz val="10"/>
      <color rgb="FFFF0000"/>
      <name val="Nordea Sans Large"/>
      <family val="3"/>
    </font>
    <font>
      <sz val="8"/>
      <color theme="1"/>
      <name val="Nordea Sans Large"/>
      <family val="3"/>
    </font>
    <font>
      <b/>
      <sz val="9"/>
      <color rgb="FF074EA2"/>
      <name val="Nordea Sans Large"/>
      <family val="3"/>
    </font>
    <font>
      <b/>
      <sz val="9"/>
      <color theme="4" tint="-0.249977111117893"/>
      <name val="Nordea Sans Large"/>
      <family val="3"/>
    </font>
    <font>
      <sz val="11"/>
      <color rgb="FF4472C4"/>
      <name val="Nordea Sans Large"/>
      <family val="3"/>
    </font>
    <font>
      <sz val="9"/>
      <color theme="2" tint="-0.499984740745262"/>
      <name val="Nordea Sans Large"/>
      <family val="3"/>
    </font>
    <font>
      <sz val="10"/>
      <color rgb="FF000000"/>
      <name val="Nordea Sans Large"/>
      <family val="3"/>
    </font>
    <font>
      <sz val="10"/>
      <name val="Nordea Sans Large"/>
      <family val="3"/>
    </font>
    <font>
      <b/>
      <sz val="11"/>
      <color rgb="FFFF0000"/>
      <name val="Nordea Sans Large"/>
      <family val="3"/>
    </font>
    <font>
      <sz val="10"/>
      <color rgb="FFFF0000"/>
      <name val="Nordea Sans Large"/>
      <family val="3"/>
    </font>
    <font>
      <sz val="8"/>
      <color rgb="FF000000"/>
      <name val="Nordea Sans Large"/>
      <family val="3"/>
    </font>
    <font>
      <vertAlign val="superscript"/>
      <sz val="8"/>
      <color rgb="FF000000"/>
      <name val="Nordea Sans Large"/>
      <family val="3"/>
    </font>
    <font>
      <b/>
      <sz val="20"/>
      <color theme="4" tint="-0.249977111117893"/>
      <name val="Nordea Sans Large"/>
      <family val="3"/>
    </font>
    <font>
      <sz val="14"/>
      <color rgb="FF074EA2"/>
      <name val="Nordea Sans Large"/>
      <family val="3"/>
    </font>
    <font>
      <sz val="9"/>
      <color rgb="FF4472C4"/>
      <name val="Nordea Sans Large"/>
      <family val="3"/>
    </font>
    <font>
      <vertAlign val="superscript"/>
      <sz val="8"/>
      <name val="Nordea Sans Large"/>
      <family val="3"/>
    </font>
    <font>
      <b/>
      <sz val="9"/>
      <color theme="1"/>
      <name val="Nordea Sans Large"/>
      <family val="3"/>
    </font>
    <font>
      <sz val="14"/>
      <color rgb="FFFF0000"/>
      <name val="Nordea Sans Large"/>
      <family val="3"/>
    </font>
    <font>
      <vertAlign val="superscript"/>
      <sz val="9"/>
      <name val="Nordea Sans Large"/>
      <family val="3"/>
    </font>
    <font>
      <b/>
      <sz val="9"/>
      <color rgb="FFFF0000"/>
      <name val="Nordea Sans Large"/>
      <family val="3"/>
    </font>
    <font>
      <sz val="7"/>
      <color theme="4" tint="-0.249977111117893"/>
      <name val="Nordea Sans Large"/>
      <family val="3"/>
    </font>
    <font>
      <sz val="7"/>
      <color rgb="FF000000"/>
      <name val="Nordea Sans Large"/>
      <family val="3"/>
    </font>
    <font>
      <sz val="11"/>
      <name val="Nordea Sans Large"/>
      <family val="3"/>
    </font>
    <font>
      <sz val="7"/>
      <color rgb="FF074EC8"/>
      <name val="Nordea Sans Large"/>
      <family val="3"/>
    </font>
    <font>
      <b/>
      <sz val="9"/>
      <color rgb="FF074EC8"/>
      <name val="Nordea Sans Large"/>
      <family val="3"/>
    </font>
    <font>
      <b/>
      <sz val="7"/>
      <color rgb="FF074EC8"/>
      <name val="Nordea Sans Large"/>
      <family val="3"/>
    </font>
    <font>
      <sz val="7"/>
      <color theme="1"/>
      <name val="Nordea Sans Large"/>
      <family val="3"/>
    </font>
    <font>
      <sz val="7"/>
      <name val="Nordea Sans Large"/>
      <family val="3"/>
    </font>
    <font>
      <b/>
      <sz val="7"/>
      <name val="Nordea Sans Large"/>
      <family val="3"/>
    </font>
    <font>
      <sz val="7"/>
      <color rgb="FF0000A0"/>
      <name val="Nordea Sans Large"/>
      <family val="3"/>
    </font>
    <font>
      <b/>
      <sz val="8"/>
      <color rgb="FF0000A0"/>
      <name val="Nordea Sans Large"/>
      <family val="3"/>
    </font>
    <font>
      <sz val="8"/>
      <color rgb="FF0000A0"/>
      <name val="Nordea Sans Large"/>
      <family val="3"/>
    </font>
    <font>
      <sz val="8"/>
      <color theme="4" tint="-0.249977111117893"/>
      <name val="Nordea Sans Large"/>
      <family val="3"/>
    </font>
    <font>
      <sz val="5"/>
      <color theme="4" tint="-0.249977111117893"/>
      <name val="Nordea Sans Large"/>
      <family val="3"/>
    </font>
    <font>
      <sz val="6"/>
      <name val="Nordea Sans Large"/>
      <family val="3"/>
    </font>
    <font>
      <sz val="6"/>
      <color rgb="FF074EC8"/>
      <name val="Nordea Sans Large"/>
      <family val="3"/>
    </font>
    <font>
      <sz val="5"/>
      <color rgb="FF074EC8"/>
      <name val="Nordea Sans Large"/>
      <family val="3"/>
    </font>
    <font>
      <sz val="5"/>
      <color theme="1"/>
      <name val="Nordea Sans Large"/>
      <family val="3"/>
    </font>
    <font>
      <sz val="5"/>
      <name val="Nordea Sans Large"/>
      <family val="3"/>
    </font>
    <font>
      <b/>
      <sz val="5"/>
      <color theme="4" tint="-0.249977111117893"/>
      <name val="Nordea Sans Large"/>
      <family val="3"/>
    </font>
    <font>
      <b/>
      <sz val="5"/>
      <name val="Nordea Sans Large"/>
      <family val="3"/>
    </font>
    <font>
      <sz val="5"/>
      <color rgb="FF0000A0"/>
      <name val="Nordea Sans Large"/>
      <family val="3"/>
    </font>
    <font>
      <sz val="4"/>
      <name val="Nordea Sans Large"/>
      <family val="3"/>
    </font>
    <font>
      <sz val="5"/>
      <color rgb="FF000000"/>
      <name val="Nordea Sans Large"/>
      <family val="3"/>
    </font>
    <font>
      <sz val="4"/>
      <color rgb="FF000000"/>
      <name val="Nordea Sans Large"/>
      <family val="3"/>
    </font>
    <font>
      <sz val="8"/>
      <color rgb="FF074EC8"/>
      <name val="Nordea Sans Large"/>
      <family val="3"/>
    </font>
    <font>
      <b/>
      <sz val="8"/>
      <color rgb="FF074EC8"/>
      <name val="Nordea Sans Large"/>
      <family val="3"/>
    </font>
    <font>
      <sz val="8"/>
      <color rgb="FF074EA2"/>
      <name val="Nordea Sans Large"/>
      <family val="3"/>
    </font>
    <font>
      <vertAlign val="superscript"/>
      <sz val="8"/>
      <color theme="1"/>
      <name val="Nordea Sans Large"/>
      <family val="3"/>
    </font>
    <font>
      <sz val="10"/>
      <color rgb="FF074EA2"/>
      <name val="Nordea Sans Large"/>
      <family val="3"/>
    </font>
    <font>
      <sz val="6.5"/>
      <color rgb="FF074EA2"/>
      <name val="Nordea Sans Large"/>
      <family val="3"/>
    </font>
    <font>
      <sz val="6"/>
      <color rgb="FF074EA2"/>
      <name val="Nordea Sans Large"/>
      <family val="3"/>
    </font>
    <font>
      <sz val="6"/>
      <color theme="0"/>
      <name val="Nordea Sans Large"/>
      <family val="3"/>
    </font>
    <font>
      <sz val="6"/>
      <color theme="1"/>
      <name val="Nordea Sans Large"/>
      <family val="3"/>
    </font>
    <font>
      <vertAlign val="superscript"/>
      <sz val="9"/>
      <color rgb="FF000000"/>
      <name val="Nordea Sans Large"/>
      <family val="3"/>
    </font>
    <font>
      <sz val="14"/>
      <color rgb="FFC00000"/>
      <name val="Nordea Sans Large"/>
      <family val="3"/>
    </font>
    <font>
      <b/>
      <sz val="10"/>
      <color rgb="FF0000A0"/>
      <name val="Nordea Sans Large"/>
      <family val="3"/>
    </font>
    <font>
      <sz val="7.5"/>
      <color theme="1"/>
      <name val="Nordea Sans Large"/>
      <family val="3"/>
    </font>
    <font>
      <vertAlign val="superscript"/>
      <sz val="7.5"/>
      <color theme="1"/>
      <name val="Nordea Sans Large"/>
      <family val="3"/>
    </font>
    <font>
      <sz val="8"/>
      <color rgb="FFFF0000"/>
      <name val="Nordea Sans Large"/>
      <family val="3"/>
    </font>
    <font>
      <i/>
      <sz val="9"/>
      <color rgb="FF000000"/>
      <name val="Nordea Sans Large"/>
      <family val="3"/>
    </font>
    <font>
      <i/>
      <sz val="9"/>
      <color rgb="FF074EA2"/>
      <name val="Nordea Sans Large"/>
      <family val="3"/>
    </font>
    <font>
      <sz val="9"/>
      <color rgb="FF833C0C"/>
      <name val="Nordea Sans Large"/>
      <family val="3"/>
    </font>
    <font>
      <i/>
      <sz val="9"/>
      <name val="Nordea Sans Large"/>
      <family val="3"/>
    </font>
    <font>
      <sz val="7"/>
      <color rgb="FF074EA2"/>
      <name val="Nordea Sans Large"/>
      <family val="3"/>
    </font>
    <font>
      <sz val="7.5"/>
      <name val="Nordea Sans Large"/>
      <family val="3"/>
    </font>
    <font>
      <sz val="7.5"/>
      <color rgb="FF000000"/>
      <name val="Nordea Sans Large"/>
      <family val="3"/>
    </font>
    <font>
      <sz val="6.5"/>
      <color rgb="FF000000"/>
      <name val="Nordea Sans Large"/>
      <family val="3"/>
    </font>
    <font>
      <sz val="7.9"/>
      <color theme="1"/>
      <name val="Nordea Sans Large"/>
      <family val="3"/>
    </font>
    <font>
      <i/>
      <sz val="9"/>
      <color theme="1"/>
      <name val="Nordea Sans Large"/>
      <family val="3"/>
    </font>
    <font>
      <i/>
      <sz val="8"/>
      <color rgb="FF074EA2"/>
      <name val="Nordea Sans Large"/>
      <family val="3"/>
    </font>
    <font>
      <i/>
      <sz val="8"/>
      <name val="Nordea Sans Large"/>
      <family val="3"/>
    </font>
    <font>
      <b/>
      <sz val="8"/>
      <color rgb="FF000000"/>
      <name val="Nordea Sans Large"/>
      <family val="3"/>
    </font>
    <font>
      <sz val="6"/>
      <color rgb="FF0000A0"/>
      <name val="Nordea Sans Large"/>
      <family val="3"/>
    </font>
    <font>
      <sz val="7.5"/>
      <color rgb="FF074EA2"/>
      <name val="Nordea Sans Large"/>
      <family val="3"/>
    </font>
    <font>
      <sz val="8"/>
      <color theme="2"/>
      <name val="Nordea Sans Large"/>
      <family val="3"/>
    </font>
    <font>
      <sz val="9"/>
      <color theme="0"/>
      <name val="Nordea Sans Large"/>
      <family val="3"/>
    </font>
    <font>
      <sz val="12"/>
      <color theme="1"/>
      <name val="Nordea Sans Large"/>
      <family val="3"/>
    </font>
    <font>
      <sz val="8"/>
      <color rgb="FF4E586A"/>
      <name val="Nordea Sans Large"/>
      <family val="3"/>
    </font>
    <font>
      <sz val="11"/>
      <color rgb="FFFF0000"/>
      <name val="Nordea Sans Large"/>
      <family val="3"/>
    </font>
    <font>
      <vertAlign val="superscript"/>
      <sz val="8"/>
      <color rgb="FF074EA2"/>
      <name val="Nordea Sans Large"/>
      <family val="3"/>
    </font>
    <font>
      <sz val="9"/>
      <color theme="1" tint="0.249977111117893"/>
      <name val="Nordea Sans Large"/>
      <family val="3"/>
    </font>
    <font>
      <sz val="10"/>
      <color rgb="FF0000A0"/>
      <name val="Nordea Sans Large"/>
      <family val="3"/>
    </font>
    <font>
      <sz val="9"/>
      <color theme="6" tint="-0.499984740745262"/>
      <name val="Nordea Sans Large"/>
      <family val="3"/>
    </font>
    <font>
      <sz val="7"/>
      <color theme="6" tint="-0.499984740745262"/>
      <name val="Nordea Sans Large"/>
      <family val="3"/>
    </font>
    <font>
      <sz val="6.5"/>
      <color theme="1"/>
      <name val="Nordea Sans Large"/>
      <family val="3"/>
    </font>
    <font>
      <i/>
      <sz val="8"/>
      <color theme="1"/>
      <name val="Nordea Sans Large"/>
      <family val="3"/>
    </font>
    <font>
      <b/>
      <sz val="8.5"/>
      <color theme="1"/>
      <name val="Nordea Sans Large"/>
      <family val="3"/>
    </font>
    <font>
      <b/>
      <sz val="8.5"/>
      <name val="Nordea Sans Large"/>
      <family val="3"/>
    </font>
    <font>
      <sz val="6"/>
      <color rgb="FF000000"/>
      <name val="Nordea Sans Large"/>
      <family val="3"/>
    </font>
    <font>
      <sz val="8"/>
      <color rgb="FF000000"/>
      <name val="Arial"/>
      <family val="2"/>
      <scheme val="minor"/>
    </font>
    <font>
      <b/>
      <sz val="8"/>
      <name val="Nordea Sans Large"/>
      <family val="3"/>
    </font>
    <font>
      <b/>
      <sz val="12"/>
      <color rgb="FFFF0000"/>
      <name val="Nordea Sans Large"/>
      <family val="3"/>
    </font>
    <font>
      <sz val="9"/>
      <color theme="2"/>
      <name val="Nordea Sans Large"/>
      <family val="3"/>
    </font>
    <font>
      <sz val="11"/>
      <color theme="2"/>
      <name val="Nordea Sans Large"/>
      <family val="3"/>
    </font>
    <font>
      <b/>
      <sz val="6"/>
      <color theme="1"/>
      <name val="Nordea Sans Large"/>
      <family val="3"/>
    </font>
    <font>
      <sz val="6.5"/>
      <name val="Nordea Sans Large"/>
      <family val="3"/>
    </font>
    <font>
      <sz val="6"/>
      <color rgb="FF00B050"/>
      <name val="Nordea Sans Large"/>
      <family val="3"/>
    </font>
    <font>
      <b/>
      <sz val="9"/>
      <color theme="0"/>
      <name val="Calibri"/>
      <family val="2"/>
    </font>
    <font>
      <sz val="11"/>
      <color theme="0"/>
      <name val="Calibri"/>
      <family val="2"/>
    </font>
    <font>
      <sz val="8"/>
      <color theme="0"/>
      <name val="Calibri"/>
      <family val="2"/>
    </font>
  </fonts>
  <fills count="32">
    <fill>
      <patternFill patternType="none"/>
    </fill>
    <fill>
      <patternFill patternType="gray125"/>
    </fill>
    <fill>
      <patternFill patternType="solid">
        <fgColor theme="0"/>
        <bgColor indexed="64"/>
      </patternFill>
    </fill>
    <fill>
      <patternFill patternType="solid">
        <fgColor rgb="FF99CCFF"/>
        <bgColor indexed="64"/>
      </patternFill>
    </fill>
    <fill>
      <patternFill patternType="solid">
        <fgColor rgb="FFE6E4E3"/>
        <bgColor indexed="64"/>
      </patternFill>
    </fill>
    <fill>
      <patternFill patternType="solid">
        <fgColor rgb="FF0000A0"/>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9" tint="0.79998168889431442"/>
        <bgColor indexed="64"/>
      </patternFill>
    </fill>
    <fill>
      <patternFill patternType="solid">
        <fgColor them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FFFFF"/>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DECE4"/>
        <bgColor indexed="64"/>
      </patternFill>
    </fill>
  </fills>
  <borders count="25">
    <border>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medium">
        <color rgb="FFFF0000"/>
      </left>
      <right style="medium">
        <color rgb="FFFF0000"/>
      </right>
      <top style="medium">
        <color rgb="FFFF0000"/>
      </top>
      <bottom style="medium">
        <color rgb="FFFF0000"/>
      </bottom>
      <diagonal/>
    </border>
    <border>
      <left style="thin">
        <color theme="3" tint="0.59996337778862885"/>
      </left>
      <right style="thin">
        <color theme="3" tint="0.59996337778862885"/>
      </right>
      <top style="thin">
        <color theme="3" tint="0.59996337778862885"/>
      </top>
      <bottom style="thin">
        <color theme="3" tint="-0.24994659260841701"/>
      </bottom>
      <diagonal/>
    </border>
    <border>
      <left style="thin">
        <color theme="3" tint="0.59996337778862885"/>
      </left>
      <right style="thin">
        <color theme="3" tint="-0.24994659260841701"/>
      </right>
      <top style="thin">
        <color theme="3" tint="0.59996337778862885"/>
      </top>
      <bottom style="thin">
        <color theme="3" tint="0.59996337778862885"/>
      </bottom>
      <diagonal/>
    </border>
    <border>
      <left style="thin">
        <color theme="3" tint="0.59996337778862885"/>
      </left>
      <right style="thin">
        <color theme="3" tint="-0.24994659260841701"/>
      </right>
      <top style="thin">
        <color theme="3" tint="0.59996337778862885"/>
      </top>
      <bottom style="thin">
        <color theme="3" tint="-0.24994659260841701"/>
      </bottom>
      <diagonal/>
    </border>
    <border>
      <left/>
      <right style="thin">
        <color theme="3" tint="-0.24994659260841701"/>
      </right>
      <top/>
      <bottom/>
      <diagonal/>
    </border>
    <border>
      <left style="thin">
        <color indexed="64"/>
      </left>
      <right/>
      <top/>
      <bottom/>
      <diagonal/>
    </border>
    <border>
      <left/>
      <right style="thin">
        <color indexed="64"/>
      </right>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diagonal/>
    </border>
    <border>
      <left/>
      <right style="thin">
        <color auto="1"/>
      </right>
      <top style="thin">
        <color auto="1"/>
      </top>
      <bottom/>
      <diagonal/>
    </border>
  </borders>
  <cellStyleXfs count="89">
    <xf numFmtId="0" fontId="0" fillId="0" borderId="0"/>
    <xf numFmtId="0" fontId="2" fillId="0" borderId="0"/>
    <xf numFmtId="0" fontId="3" fillId="0" borderId="0"/>
    <xf numFmtId="0" fontId="4" fillId="0" borderId="0"/>
    <xf numFmtId="0" fontId="5" fillId="0" borderId="0">
      <alignment vertical="top"/>
    </xf>
    <xf numFmtId="9" fontId="6"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0" fontId="8" fillId="0" borderId="0">
      <alignment vertical="top"/>
    </xf>
    <xf numFmtId="9" fontId="8" fillId="0" borderId="0" applyFont="0" applyFill="0" applyBorder="0" applyAlignment="0" applyProtection="0"/>
    <xf numFmtId="0" fontId="8" fillId="0" borderId="0">
      <alignment vertical="top"/>
    </xf>
    <xf numFmtId="0" fontId="7" fillId="0" borderId="0"/>
    <xf numFmtId="0" fontId="7" fillId="0" borderId="0"/>
    <xf numFmtId="165"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7" fillId="0" borderId="0"/>
    <xf numFmtId="9" fontId="3"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0" fontId="8" fillId="0" borderId="0"/>
    <xf numFmtId="0" fontId="5" fillId="0" borderId="0">
      <alignment vertical="top"/>
    </xf>
    <xf numFmtId="0" fontId="8" fillId="0" borderId="0">
      <alignment vertical="top"/>
    </xf>
    <xf numFmtId="0" fontId="7" fillId="0" borderId="0"/>
    <xf numFmtId="165" fontId="8" fillId="0" borderId="0" applyFont="0" applyFill="0" applyBorder="0" applyAlignment="0" applyProtection="0"/>
    <xf numFmtId="165" fontId="8" fillId="0" borderId="0" applyFont="0" applyFill="0" applyBorder="0" applyAlignment="0" applyProtection="0"/>
    <xf numFmtId="165" fontId="7" fillId="0" borderId="0" applyFont="0" applyFill="0" applyBorder="0" applyAlignment="0" applyProtection="0"/>
    <xf numFmtId="0" fontId="9" fillId="6" borderId="4" applyNumberFormat="0" applyAlignment="0" applyProtection="0">
      <alignment horizontal="left" vertical="center" indent="1"/>
    </xf>
    <xf numFmtId="180" fontId="10" fillId="0" borderId="5" applyNumberFormat="0" applyProtection="0">
      <alignment horizontal="right" vertical="center"/>
    </xf>
    <xf numFmtId="180" fontId="9" fillId="0" borderId="6" applyNumberFormat="0" applyProtection="0">
      <alignment horizontal="right" vertical="center"/>
    </xf>
    <xf numFmtId="180" fontId="10" fillId="7" borderId="4" applyNumberFormat="0" applyAlignment="0" applyProtection="0">
      <alignment horizontal="left" vertical="center" indent="1"/>
    </xf>
    <xf numFmtId="0" fontId="11" fillId="8" borderId="6" applyNumberFormat="0" applyAlignment="0">
      <alignment horizontal="left" vertical="center" indent="1"/>
      <protection locked="0"/>
    </xf>
    <xf numFmtId="0" fontId="11" fillId="9" borderId="6" applyNumberFormat="0" applyAlignment="0" applyProtection="0">
      <alignment horizontal="left" vertical="center" indent="1"/>
    </xf>
    <xf numFmtId="180" fontId="10" fillId="10" borderId="5" applyNumberFormat="0" applyBorder="0">
      <alignment horizontal="right" vertical="center"/>
      <protection locked="0"/>
    </xf>
    <xf numFmtId="0" fontId="11" fillId="8" borderId="6" applyNumberFormat="0" applyAlignment="0">
      <alignment horizontal="left" vertical="center" indent="1"/>
      <protection locked="0"/>
    </xf>
    <xf numFmtId="180" fontId="9" fillId="9" borderId="6" applyNumberFormat="0" applyProtection="0">
      <alignment horizontal="right" vertical="center"/>
    </xf>
    <xf numFmtId="180" fontId="9" fillId="10" borderId="6" applyNumberFormat="0" applyBorder="0">
      <alignment horizontal="right" vertical="center"/>
      <protection locked="0"/>
    </xf>
    <xf numFmtId="180" fontId="12" fillId="11" borderId="7" applyNumberFormat="0" applyBorder="0" applyAlignment="0" applyProtection="0">
      <alignment horizontal="right" vertical="center" indent="1"/>
    </xf>
    <xf numFmtId="180" fontId="13" fillId="12" borderId="7" applyNumberFormat="0" applyBorder="0" applyAlignment="0" applyProtection="0">
      <alignment horizontal="right" vertical="center" indent="1"/>
    </xf>
    <xf numFmtId="180" fontId="13" fillId="13" borderId="7" applyNumberFormat="0" applyBorder="0" applyAlignment="0" applyProtection="0">
      <alignment horizontal="right" vertical="center" indent="1"/>
    </xf>
    <xf numFmtId="180" fontId="14" fillId="14" borderId="7" applyNumberFormat="0" applyBorder="0" applyAlignment="0" applyProtection="0">
      <alignment horizontal="right" vertical="center" indent="1"/>
    </xf>
    <xf numFmtId="180" fontId="14" fillId="15" borderId="7" applyNumberFormat="0" applyBorder="0" applyAlignment="0" applyProtection="0">
      <alignment horizontal="right" vertical="center" indent="1"/>
    </xf>
    <xf numFmtId="180" fontId="14" fillId="16" borderId="7" applyNumberFormat="0" applyBorder="0" applyAlignment="0" applyProtection="0">
      <alignment horizontal="right" vertical="center" indent="1"/>
    </xf>
    <xf numFmtId="180" fontId="15" fillId="17" borderId="7" applyNumberFormat="0" applyBorder="0" applyAlignment="0" applyProtection="0">
      <alignment horizontal="right" vertical="center" indent="1"/>
    </xf>
    <xf numFmtId="180" fontId="15" fillId="18" borderId="7" applyNumberFormat="0" applyBorder="0" applyAlignment="0" applyProtection="0">
      <alignment horizontal="right" vertical="center" indent="1"/>
    </xf>
    <xf numFmtId="180" fontId="15" fillId="19" borderId="7" applyNumberFormat="0" applyBorder="0" applyAlignment="0" applyProtection="0">
      <alignment horizontal="right" vertical="center" indent="1"/>
    </xf>
    <xf numFmtId="0" fontId="16" fillId="0" borderId="4" applyNumberFormat="0" applyFont="0" applyFill="0" applyAlignment="0" applyProtection="0"/>
    <xf numFmtId="180" fontId="10" fillId="7" borderId="4" applyNumberFormat="0" applyAlignment="0" applyProtection="0">
      <alignment horizontal="left" vertical="center" indent="1"/>
    </xf>
    <xf numFmtId="0" fontId="9" fillId="6" borderId="6" applyNumberFormat="0" applyAlignment="0" applyProtection="0">
      <alignment horizontal="left" vertical="center" indent="1"/>
    </xf>
    <xf numFmtId="0" fontId="11" fillId="20" borderId="4" applyNumberFormat="0" applyAlignment="0" applyProtection="0">
      <alignment horizontal="left" vertical="center" indent="1"/>
    </xf>
    <xf numFmtId="0" fontId="11" fillId="21" borderId="4" applyNumberFormat="0" applyAlignment="0" applyProtection="0">
      <alignment horizontal="left" vertical="center" indent="1"/>
    </xf>
    <xf numFmtId="0" fontId="11" fillId="22" borderId="4" applyNumberFormat="0" applyAlignment="0" applyProtection="0">
      <alignment horizontal="left" vertical="center" indent="1"/>
    </xf>
    <xf numFmtId="0" fontId="11" fillId="10" borderId="4" applyNumberFormat="0" applyAlignment="0" applyProtection="0">
      <alignment horizontal="left" vertical="center" indent="1"/>
    </xf>
    <xf numFmtId="0" fontId="11" fillId="9" borderId="6" applyNumberFormat="0" applyAlignment="0" applyProtection="0">
      <alignment horizontal="left" vertical="center" indent="1"/>
    </xf>
    <xf numFmtId="0" fontId="17" fillId="0" borderId="8" applyNumberFormat="0" applyFill="0" applyBorder="0" applyAlignment="0" applyProtection="0"/>
    <xf numFmtId="0" fontId="18" fillId="0" borderId="8" applyNumberFormat="0" applyBorder="0" applyAlignment="0" applyProtection="0"/>
    <xf numFmtId="0" fontId="17" fillId="8" borderId="6" applyNumberFormat="0" applyAlignment="0">
      <alignment horizontal="left" vertical="center" indent="1"/>
      <protection locked="0"/>
    </xf>
    <xf numFmtId="0" fontId="17" fillId="8" borderId="6" applyNumberFormat="0" applyAlignment="0">
      <alignment horizontal="left" vertical="center" indent="1"/>
      <protection locked="0"/>
    </xf>
    <xf numFmtId="0" fontId="17" fillId="9" borderId="6" applyNumberFormat="0" applyAlignment="0" applyProtection="0">
      <alignment horizontal="left" vertical="center" indent="1"/>
    </xf>
    <xf numFmtId="180" fontId="19" fillId="9" borderId="6" applyNumberFormat="0" applyProtection="0">
      <alignment horizontal="right" vertical="center"/>
    </xf>
    <xf numFmtId="180" fontId="20" fillId="10" borderId="5" applyNumberFormat="0" applyBorder="0">
      <alignment horizontal="right" vertical="center"/>
      <protection locked="0"/>
    </xf>
    <xf numFmtId="180" fontId="19" fillId="10" borderId="6" applyNumberFormat="0" applyBorder="0">
      <alignment horizontal="right" vertical="center"/>
      <protection locked="0"/>
    </xf>
    <xf numFmtId="180" fontId="10" fillId="0" borderId="5" applyNumberFormat="0" applyFill="0" applyBorder="0" applyAlignment="0" applyProtection="0">
      <alignment horizontal="right" vertical="center"/>
    </xf>
    <xf numFmtId="180" fontId="10" fillId="0" borderId="5" applyNumberFormat="0" applyFill="0" applyBorder="0" applyAlignment="0" applyProtection="0">
      <alignment horizontal="right" vertical="center"/>
    </xf>
    <xf numFmtId="0" fontId="16" fillId="0" borderId="9" applyNumberFormat="0" applyFont="0" applyFill="0" applyAlignment="0" applyProtection="0"/>
    <xf numFmtId="167" fontId="7" fillId="0" borderId="0" applyFont="0" applyFill="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0" fontId="3" fillId="0" borderId="0"/>
    <xf numFmtId="165" fontId="6" fillId="0" borderId="0" applyFont="0" applyFill="0" applyBorder="0" applyAlignment="0" applyProtection="0"/>
    <xf numFmtId="165" fontId="7" fillId="0" borderId="0" applyFont="0" applyFill="0" applyBorder="0" applyAlignment="0" applyProtection="0"/>
    <xf numFmtId="180" fontId="25" fillId="7" borderId="0" applyNumberFormat="0" applyAlignment="0" applyProtection="0">
      <alignment horizontal="left" vertical="center" indent="1"/>
    </xf>
    <xf numFmtId="164"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0" fontId="7"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8" fillId="0" borderId="0"/>
    <xf numFmtId="0" fontId="2" fillId="0" borderId="0"/>
    <xf numFmtId="0" fontId="33" fillId="0" borderId="0" applyNumberFormat="0" applyFill="0" applyBorder="0" applyAlignment="0" applyProtection="0"/>
    <xf numFmtId="0" fontId="1" fillId="0" borderId="0"/>
  </cellStyleXfs>
  <cellXfs count="3277">
    <xf numFmtId="0" fontId="0" fillId="0" borderId="0" xfId="0"/>
    <xf numFmtId="0" fontId="21" fillId="0" borderId="0" xfId="0" applyFont="1"/>
    <xf numFmtId="0" fontId="21" fillId="0" borderId="0" xfId="0" applyFont="1" applyAlignment="1">
      <alignment horizontal="center"/>
    </xf>
    <xf numFmtId="179" fontId="0" fillId="0" borderId="0" xfId="29" applyNumberFormat="1" applyFont="1"/>
    <xf numFmtId="165" fontId="0" fillId="0" borderId="0" xfId="29" applyFont="1"/>
    <xf numFmtId="179" fontId="0" fillId="0" borderId="0" xfId="29" applyNumberFormat="1" applyFont="1" applyAlignment="1">
      <alignment horizontal="center"/>
    </xf>
    <xf numFmtId="0" fontId="0" fillId="0" borderId="0" xfId="0" applyFont="1"/>
    <xf numFmtId="0" fontId="23" fillId="5" borderId="0" xfId="0" applyFont="1" applyFill="1"/>
    <xf numFmtId="0" fontId="10" fillId="7" borderId="4" xfId="50" applyNumberFormat="1" applyAlignment="1"/>
    <xf numFmtId="181" fontId="10" fillId="0" borderId="5" xfId="31" applyNumberFormat="1">
      <alignment horizontal="right" vertical="center"/>
    </xf>
    <xf numFmtId="0" fontId="10" fillId="7" borderId="4" xfId="50" applyNumberFormat="1" applyBorder="1" applyAlignment="1"/>
    <xf numFmtId="181" fontId="10" fillId="0" borderId="10" xfId="31" applyNumberFormat="1" applyBorder="1">
      <alignment horizontal="right" vertical="center"/>
    </xf>
    <xf numFmtId="181" fontId="10" fillId="0" borderId="11" xfId="31" applyNumberFormat="1" applyBorder="1">
      <alignment horizontal="right" vertical="center"/>
    </xf>
    <xf numFmtId="181" fontId="10" fillId="0" borderId="12" xfId="31" applyNumberFormat="1" applyBorder="1">
      <alignment horizontal="right" vertical="center"/>
    </xf>
    <xf numFmtId="0" fontId="9" fillId="6" borderId="4" xfId="30" quotePrefix="1" applyNumberFormat="1" applyBorder="1" applyAlignment="1"/>
    <xf numFmtId="0" fontId="10" fillId="7" borderId="4" xfId="50" quotePrefix="1" applyNumberFormat="1" applyBorder="1" applyAlignment="1"/>
    <xf numFmtId="0" fontId="9" fillId="6" borderId="4" xfId="30" quotePrefix="1" applyNumberFormat="1" applyAlignment="1"/>
    <xf numFmtId="0" fontId="10" fillId="7" borderId="4" xfId="50" quotePrefix="1" applyNumberFormat="1" applyAlignment="1"/>
    <xf numFmtId="0" fontId="10" fillId="7" borderId="4" xfId="50" quotePrefix="1" applyNumberFormat="1" applyBorder="1" applyAlignment="1">
      <alignment horizontal="right"/>
    </xf>
    <xf numFmtId="0" fontId="24" fillId="24" borderId="0" xfId="0" applyFont="1" applyFill="1" applyAlignment="1">
      <alignment horizontal="center"/>
    </xf>
    <xf numFmtId="165" fontId="0" fillId="0" borderId="0" xfId="29" applyFont="1" applyAlignment="1">
      <alignment horizontal="center"/>
    </xf>
    <xf numFmtId="0" fontId="22" fillId="23" borderId="0" xfId="0" applyFont="1" applyFill="1"/>
    <xf numFmtId="39" fontId="10" fillId="0" borderId="5" xfId="31" applyNumberFormat="1">
      <alignment horizontal="right" vertical="center"/>
    </xf>
    <xf numFmtId="39" fontId="10" fillId="0" borderId="10" xfId="31" applyNumberFormat="1" applyBorder="1">
      <alignment horizontal="right" vertical="center"/>
    </xf>
    <xf numFmtId="181" fontId="10" fillId="0" borderId="13" xfId="31" applyNumberFormat="1" applyBorder="1">
      <alignment horizontal="right" vertical="center"/>
    </xf>
    <xf numFmtId="181" fontId="10" fillId="0" borderId="0" xfId="31" applyNumberFormat="1" applyBorder="1">
      <alignment horizontal="right" vertical="center"/>
    </xf>
    <xf numFmtId="39" fontId="10" fillId="0" borderId="5" xfId="31" applyNumberFormat="1">
      <alignment horizontal="right" vertical="center"/>
    </xf>
    <xf numFmtId="39" fontId="10" fillId="0" borderId="10" xfId="31" applyNumberFormat="1" applyBorder="1">
      <alignment horizontal="right" vertical="center"/>
    </xf>
    <xf numFmtId="0" fontId="30" fillId="0" borderId="0" xfId="3" applyFont="1" applyFill="1" applyBorder="1" applyAlignment="1">
      <alignment horizontal="left" vertical="top" wrapText="1"/>
    </xf>
    <xf numFmtId="0" fontId="30" fillId="0" borderId="1" xfId="3" applyFont="1" applyFill="1" applyBorder="1" applyAlignment="1">
      <alignment horizontal="left" vertical="top" wrapText="1"/>
    </xf>
    <xf numFmtId="3" fontId="30" fillId="0" borderId="0" xfId="7" applyNumberFormat="1" applyFont="1" applyFill="1" applyBorder="1" applyAlignment="1" applyProtection="1">
      <alignment horizontal="left" vertical="top" wrapText="1"/>
    </xf>
    <xf numFmtId="0" fontId="32" fillId="0" borderId="0" xfId="3" applyFont="1" applyFill="1" applyBorder="1" applyAlignment="1">
      <alignment horizontal="left" vertical="top"/>
    </xf>
    <xf numFmtId="0" fontId="28" fillId="0" borderId="0" xfId="3" applyFont="1" applyFill="1" applyBorder="1" applyAlignment="1">
      <alignment horizontal="left" vertical="top" wrapText="1"/>
    </xf>
    <xf numFmtId="0" fontId="32" fillId="0" borderId="0" xfId="3" applyFont="1" applyFill="1" applyBorder="1" applyAlignment="1">
      <alignment horizontal="left" vertical="top" wrapText="1"/>
    </xf>
    <xf numFmtId="0" fontId="31" fillId="0" borderId="0" xfId="0" applyFont="1" applyBorder="1"/>
    <xf numFmtId="0" fontId="30" fillId="0" borderId="0" xfId="3" applyFont="1" applyFill="1" applyBorder="1" applyAlignment="1">
      <alignment horizontal="right" vertical="top" wrapText="1"/>
    </xf>
    <xf numFmtId="0" fontId="29" fillId="0" borderId="0" xfId="3" quotePrefix="1" applyFont="1" applyFill="1" applyBorder="1" applyAlignment="1">
      <alignment horizontal="left" vertical="top"/>
    </xf>
    <xf numFmtId="0" fontId="27" fillId="0" borderId="0" xfId="3" applyFont="1" applyFill="1" applyBorder="1" applyAlignment="1">
      <alignment horizontal="left" vertical="top" wrapText="1"/>
    </xf>
    <xf numFmtId="3" fontId="32" fillId="0" borderId="0" xfId="3" applyNumberFormat="1" applyFont="1" applyFill="1" applyBorder="1" applyAlignment="1">
      <alignment horizontal="right" vertical="top" wrapText="1"/>
    </xf>
    <xf numFmtId="0" fontId="30" fillId="0" borderId="0" xfId="3" applyFont="1" applyFill="1" applyBorder="1" applyAlignment="1">
      <alignment vertical="top" wrapText="1"/>
    </xf>
    <xf numFmtId="0" fontId="30" fillId="0" borderId="0" xfId="3" applyFont="1" applyFill="1" applyBorder="1" applyAlignment="1">
      <alignment vertical="top"/>
    </xf>
    <xf numFmtId="0" fontId="32" fillId="2" borderId="0" xfId="3" applyFont="1" applyFill="1" applyBorder="1" applyAlignment="1">
      <alignment horizontal="left" vertical="top"/>
    </xf>
    <xf numFmtId="3" fontId="32" fillId="2" borderId="0" xfId="3" applyNumberFormat="1" applyFont="1" applyFill="1" applyBorder="1" applyAlignment="1">
      <alignment horizontal="right" vertical="top" wrapText="1"/>
    </xf>
    <xf numFmtId="169" fontId="32" fillId="2" borderId="0" xfId="3" applyNumberFormat="1" applyFont="1" applyFill="1" applyBorder="1" applyAlignment="1">
      <alignment horizontal="left" vertical="top"/>
    </xf>
    <xf numFmtId="3" fontId="32" fillId="2" borderId="0" xfId="3" applyNumberFormat="1" applyFont="1" applyFill="1" applyBorder="1" applyAlignment="1">
      <alignment horizontal="left" vertical="top" wrapText="1"/>
    </xf>
    <xf numFmtId="3" fontId="32" fillId="2" borderId="0" xfId="3" applyNumberFormat="1" applyFont="1" applyFill="1" applyBorder="1" applyAlignment="1">
      <alignment horizontal="left" vertical="top"/>
    </xf>
    <xf numFmtId="170" fontId="30" fillId="0" borderId="1" xfId="3" applyNumberFormat="1" applyFont="1" applyFill="1" applyBorder="1" applyAlignment="1">
      <alignment vertical="top" wrapText="1"/>
    </xf>
    <xf numFmtId="0" fontId="27" fillId="0" borderId="2" xfId="3" applyFont="1" applyFill="1" applyBorder="1" applyAlignment="1">
      <alignment horizontal="left" vertical="top" wrapText="1"/>
    </xf>
    <xf numFmtId="170" fontId="32" fillId="0" borderId="2" xfId="3" applyNumberFormat="1" applyFont="1" applyFill="1" applyBorder="1" applyAlignment="1">
      <alignment horizontal="right" vertical="top" wrapText="1"/>
    </xf>
    <xf numFmtId="170" fontId="32" fillId="0" borderId="2" xfId="6" applyNumberFormat="1" applyFont="1" applyFill="1" applyBorder="1" applyAlignment="1">
      <alignment horizontal="right" vertical="top"/>
    </xf>
    <xf numFmtId="0" fontId="32" fillId="0" borderId="2" xfId="3" applyFont="1" applyFill="1" applyBorder="1" applyAlignment="1">
      <alignment horizontal="left" vertical="top"/>
    </xf>
    <xf numFmtId="170" fontId="32" fillId="0" borderId="0" xfId="3" applyNumberFormat="1" applyFont="1" applyFill="1" applyBorder="1" applyAlignment="1">
      <alignment horizontal="right" vertical="top" wrapText="1"/>
    </xf>
    <xf numFmtId="170" fontId="32" fillId="0" borderId="0" xfId="6" applyNumberFormat="1" applyFont="1" applyFill="1" applyBorder="1" applyAlignment="1">
      <alignment horizontal="right" vertical="top"/>
    </xf>
    <xf numFmtId="0" fontId="27" fillId="0" borderId="1" xfId="3" applyFont="1" applyFill="1" applyBorder="1" applyAlignment="1">
      <alignment horizontal="left" vertical="top" wrapText="1"/>
    </xf>
    <xf numFmtId="170" fontId="32" fillId="0" borderId="1" xfId="3" applyNumberFormat="1" applyFont="1" applyFill="1" applyBorder="1" applyAlignment="1">
      <alignment horizontal="right" vertical="top" wrapText="1"/>
    </xf>
    <xf numFmtId="0" fontId="32" fillId="0" borderId="1" xfId="3" applyFont="1" applyFill="1" applyBorder="1" applyAlignment="1">
      <alignment horizontal="left" vertical="top"/>
    </xf>
    <xf numFmtId="170" fontId="32" fillId="0" borderId="1" xfId="6" applyNumberFormat="1" applyFont="1" applyFill="1" applyBorder="1" applyAlignment="1">
      <alignment horizontal="right" vertical="top"/>
    </xf>
    <xf numFmtId="170" fontId="32" fillId="0" borderId="0" xfId="3" applyNumberFormat="1" applyFont="1" applyFill="1" applyBorder="1" applyAlignment="1">
      <alignment horizontal="left" vertical="top" wrapText="1"/>
    </xf>
    <xf numFmtId="170" fontId="32" fillId="0" borderId="1" xfId="3" applyNumberFormat="1" applyFont="1" applyFill="1" applyBorder="1" applyAlignment="1">
      <alignment horizontal="left" vertical="top" wrapText="1"/>
    </xf>
    <xf numFmtId="0" fontId="32" fillId="0" borderId="1" xfId="3" applyFont="1" applyFill="1" applyBorder="1" applyAlignment="1">
      <alignment horizontal="left" vertical="top" wrapText="1"/>
    </xf>
    <xf numFmtId="0" fontId="26" fillId="0" borderId="0" xfId="3" applyFont="1" applyFill="1" applyBorder="1" applyAlignment="1">
      <alignment horizontal="left" vertical="top" wrapText="1"/>
    </xf>
    <xf numFmtId="170" fontId="32" fillId="0" borderId="0" xfId="6" applyNumberFormat="1" applyFont="1" applyFill="1" applyBorder="1" applyAlignment="1">
      <alignment horizontal="right" vertical="top" wrapText="1"/>
    </xf>
    <xf numFmtId="0" fontId="32" fillId="0" borderId="3" xfId="3" applyFont="1" applyFill="1" applyBorder="1" applyAlignment="1">
      <alignment horizontal="left" vertical="top"/>
    </xf>
    <xf numFmtId="170" fontId="32" fillId="0" borderId="3" xfId="6" applyNumberFormat="1" applyFont="1" applyFill="1" applyBorder="1" applyAlignment="1">
      <alignment horizontal="right" vertical="top" wrapText="1"/>
    </xf>
    <xf numFmtId="10" fontId="32" fillId="0" borderId="2" xfId="3" applyNumberFormat="1" applyFont="1" applyFill="1" applyBorder="1" applyAlignment="1">
      <alignment horizontal="right" vertical="top" wrapText="1"/>
    </xf>
    <xf numFmtId="10" fontId="32" fillId="0" borderId="0" xfId="3" applyNumberFormat="1" applyFont="1" applyFill="1" applyBorder="1" applyAlignment="1">
      <alignment horizontal="right" vertical="top" wrapText="1"/>
    </xf>
    <xf numFmtId="3" fontId="32" fillId="0" borderId="1" xfId="3" applyNumberFormat="1" applyFont="1" applyFill="1" applyBorder="1" applyAlignment="1">
      <alignment horizontal="right" vertical="top" wrapText="1"/>
    </xf>
    <xf numFmtId="3" fontId="32" fillId="0" borderId="2" xfId="3" applyNumberFormat="1" applyFont="1" applyFill="1" applyBorder="1" applyAlignment="1">
      <alignment horizontal="right" vertical="top" wrapText="1"/>
    </xf>
    <xf numFmtId="9" fontId="32" fillId="0" borderId="1" xfId="6" applyFont="1" applyFill="1" applyBorder="1" applyAlignment="1">
      <alignment horizontal="right" vertical="top" wrapText="1"/>
    </xf>
    <xf numFmtId="9" fontId="32" fillId="0" borderId="0" xfId="3" applyNumberFormat="1" applyFont="1" applyFill="1" applyBorder="1" applyAlignment="1">
      <alignment horizontal="right" vertical="top" wrapText="1"/>
    </xf>
    <xf numFmtId="3" fontId="32" fillId="0" borderId="0" xfId="3" applyNumberFormat="1" applyFont="1" applyFill="1" applyBorder="1" applyAlignment="1">
      <alignment horizontal="left" vertical="top" wrapText="1"/>
    </xf>
    <xf numFmtId="0" fontId="7" fillId="0" borderId="0" xfId="3" applyFont="1" applyFill="1" applyBorder="1" applyAlignment="1">
      <alignment horizontal="left" vertical="top"/>
    </xf>
    <xf numFmtId="0" fontId="32" fillId="0" borderId="0" xfId="3" applyFont="1" applyFill="1" applyBorder="1" applyAlignment="1">
      <alignment horizontal="right" vertical="top"/>
    </xf>
    <xf numFmtId="0" fontId="3" fillId="0" borderId="0" xfId="0" applyFont="1" applyBorder="1" applyAlignment="1">
      <alignment horizontal="center" vertical="center" wrapText="1"/>
    </xf>
    <xf numFmtId="3" fontId="3" fillId="0" borderId="0" xfId="0" applyNumberFormat="1" applyFont="1"/>
    <xf numFmtId="3" fontId="3" fillId="0" borderId="0" xfId="0" applyNumberFormat="1" applyFont="1" applyAlignment="1">
      <alignment wrapText="1"/>
    </xf>
    <xf numFmtId="9" fontId="3" fillId="0" borderId="0" xfId="6" applyFont="1"/>
    <xf numFmtId="3" fontId="3" fillId="0" borderId="0" xfId="0" applyNumberFormat="1" applyFont="1" applyAlignment="1">
      <alignment horizontal="right"/>
    </xf>
    <xf numFmtId="0" fontId="40" fillId="0" borderId="0" xfId="0" applyFont="1" applyAlignment="1">
      <alignment horizontal="left" wrapText="1"/>
    </xf>
    <xf numFmtId="3" fontId="36" fillId="0" borderId="1" xfId="0" applyNumberFormat="1" applyFont="1" applyBorder="1" applyAlignment="1">
      <alignment horizontal="right" wrapText="1"/>
    </xf>
    <xf numFmtId="3" fontId="36" fillId="0" borderId="2" xfId="0" applyNumberFormat="1" applyFont="1" applyBorder="1" applyAlignment="1">
      <alignment vertical="top" wrapText="1"/>
    </xf>
    <xf numFmtId="3" fontId="3" fillId="0" borderId="0" xfId="0" applyNumberFormat="1" applyFont="1" applyBorder="1" applyAlignment="1">
      <alignment vertical="top" wrapText="1"/>
    </xf>
    <xf numFmtId="0" fontId="47" fillId="0" borderId="0" xfId="0" applyFont="1" applyAlignment="1">
      <alignment horizontal="right" wrapText="1"/>
    </xf>
    <xf numFmtId="0" fontId="38" fillId="0" borderId="0" xfId="0" applyFont="1"/>
    <xf numFmtId="0" fontId="3" fillId="0" borderId="0" xfId="0" applyFont="1" applyAlignment="1">
      <alignment horizontal="right" vertical="top" wrapText="1"/>
    </xf>
    <xf numFmtId="3" fontId="35" fillId="0" borderId="0" xfId="9" applyNumberFormat="1" applyFont="1" applyAlignment="1">
      <alignment horizontal="left" vertical="top" wrapText="1"/>
    </xf>
    <xf numFmtId="3" fontId="3" fillId="0" borderId="0" xfId="0" applyNumberFormat="1" applyFont="1" applyAlignment="1">
      <alignment vertical="top" wrapText="1"/>
    </xf>
    <xf numFmtId="3" fontId="3" fillId="0" borderId="0" xfId="0" applyNumberFormat="1" applyFont="1" applyAlignment="1">
      <alignment vertical="top"/>
    </xf>
    <xf numFmtId="0" fontId="48" fillId="0" borderId="0" xfId="1" applyFont="1"/>
    <xf numFmtId="3" fontId="50" fillId="0" borderId="1" xfId="0" applyNumberFormat="1" applyFont="1" applyBorder="1" applyAlignment="1">
      <alignment horizontal="left" wrapText="1"/>
    </xf>
    <xf numFmtId="3" fontId="37" fillId="0" borderId="1" xfId="0" applyNumberFormat="1" applyFont="1" applyBorder="1" applyAlignment="1">
      <alignment horizontal="right" wrapText="1"/>
    </xf>
    <xf numFmtId="3" fontId="36" fillId="0" borderId="0" xfId="0" applyNumberFormat="1" applyFont="1" applyAlignment="1">
      <alignment vertical="top"/>
    </xf>
    <xf numFmtId="1" fontId="3" fillId="0" borderId="0" xfId="6" applyNumberFormat="1" applyFont="1" applyAlignment="1">
      <alignment vertical="top"/>
    </xf>
    <xf numFmtId="0" fontId="40" fillId="0" borderId="0" xfId="0" applyFont="1" applyAlignment="1">
      <alignment horizontal="left"/>
    </xf>
    <xf numFmtId="1" fontId="36" fillId="0" borderId="1" xfId="0" applyNumberFormat="1" applyFont="1" applyBorder="1" applyAlignment="1">
      <alignment horizontal="right" wrapText="1"/>
    </xf>
    <xf numFmtId="3" fontId="50" fillId="0" borderId="1" xfId="0" applyNumberFormat="1" applyFont="1" applyBorder="1" applyAlignment="1">
      <alignment horizontal="left"/>
    </xf>
    <xf numFmtId="168" fontId="36" fillId="0" borderId="0" xfId="0" applyNumberFormat="1" applyFont="1" applyAlignment="1">
      <alignment vertical="top"/>
    </xf>
    <xf numFmtId="169" fontId="36" fillId="0" borderId="0" xfId="0" applyNumberFormat="1" applyFont="1" applyAlignment="1">
      <alignment vertical="top"/>
    </xf>
    <xf numFmtId="3" fontId="36" fillId="0" borderId="2" xfId="0" applyNumberFormat="1" applyFont="1" applyBorder="1" applyAlignment="1">
      <alignment vertical="top"/>
    </xf>
    <xf numFmtId="3" fontId="3" fillId="0" borderId="0" xfId="0" applyNumberFormat="1" applyFont="1" applyAlignment="1">
      <alignment horizontal="right" vertical="top"/>
    </xf>
    <xf numFmtId="0" fontId="3" fillId="0" borderId="0" xfId="0" applyFont="1" applyAlignment="1">
      <alignment wrapText="1"/>
    </xf>
    <xf numFmtId="0" fontId="3" fillId="0" borderId="0" xfId="0" applyFont="1" applyAlignment="1"/>
    <xf numFmtId="0" fontId="49" fillId="0" borderId="0" xfId="0" applyFont="1"/>
    <xf numFmtId="0" fontId="49" fillId="0" borderId="0" xfId="0" applyFont="1" applyAlignment="1">
      <alignment wrapText="1"/>
    </xf>
    <xf numFmtId="0" fontId="49" fillId="0" borderId="0" xfId="0" applyFont="1" applyAlignment="1">
      <alignment horizontal="left" wrapText="1"/>
    </xf>
    <xf numFmtId="3" fontId="43" fillId="0" borderId="1" xfId="0" applyNumberFormat="1" applyFont="1" applyBorder="1" applyAlignment="1">
      <alignment horizontal="right" wrapText="1"/>
    </xf>
    <xf numFmtId="3" fontId="36" fillId="0" borderId="0" xfId="0" applyNumberFormat="1" applyFont="1" applyAlignment="1">
      <alignment vertical="top" wrapText="1"/>
    </xf>
    <xf numFmtId="189" fontId="3" fillId="0" borderId="0" xfId="0" applyNumberFormat="1" applyFont="1" applyAlignment="1">
      <alignment vertical="top" wrapText="1"/>
    </xf>
    <xf numFmtId="189" fontId="3" fillId="0" borderId="0" xfId="0" applyNumberFormat="1" applyFont="1" applyAlignment="1">
      <alignment wrapText="1"/>
    </xf>
    <xf numFmtId="189" fontId="3" fillId="0" borderId="0" xfId="0" applyNumberFormat="1" applyFont="1" applyBorder="1" applyAlignment="1">
      <alignment vertical="top" wrapText="1"/>
    </xf>
    <xf numFmtId="3" fontId="36" fillId="0" borderId="0" xfId="0" applyNumberFormat="1" applyFont="1" applyBorder="1" applyAlignment="1">
      <alignment vertical="top" wrapText="1"/>
    </xf>
    <xf numFmtId="3" fontId="39" fillId="0" borderId="2" xfId="0" applyNumberFormat="1" applyFont="1" applyBorder="1" applyAlignment="1">
      <alignment horizontal="right" wrapText="1"/>
    </xf>
    <xf numFmtId="168" fontId="39" fillId="0" borderId="2" xfId="0" applyNumberFormat="1" applyFont="1" applyBorder="1" applyAlignment="1">
      <alignment horizontal="right" wrapText="1"/>
    </xf>
    <xf numFmtId="3" fontId="48" fillId="3" borderId="0" xfId="0" applyNumberFormat="1" applyFont="1" applyFill="1" applyAlignment="1">
      <alignment wrapText="1"/>
    </xf>
    <xf numFmtId="168" fontId="48" fillId="3" borderId="0" xfId="0" applyNumberFormat="1" applyFont="1" applyFill="1"/>
    <xf numFmtId="1" fontId="51" fillId="2" borderId="3" xfId="0" quotePrefix="1" applyNumberFormat="1" applyFont="1" applyFill="1" applyBorder="1" applyAlignment="1">
      <alignment horizontal="right" wrapText="1"/>
    </xf>
    <xf numFmtId="3" fontId="51" fillId="2" borderId="3" xfId="0" applyNumberFormat="1" applyFont="1" applyFill="1" applyBorder="1" applyAlignment="1" applyProtection="1">
      <alignment horizontal="right" wrapText="1"/>
      <protection locked="0"/>
    </xf>
    <xf numFmtId="0" fontId="38" fillId="0" borderId="0" xfId="0" applyFont="1" applyAlignment="1"/>
    <xf numFmtId="3" fontId="3" fillId="0" borderId="0" xfId="12" applyNumberFormat="1" applyFont="1"/>
    <xf numFmtId="3" fontId="53" fillId="0" borderId="0" xfId="12" applyNumberFormat="1" applyFont="1"/>
    <xf numFmtId="0" fontId="38" fillId="0" borderId="0" xfId="86" applyFont="1"/>
    <xf numFmtId="3" fontId="3" fillId="0" borderId="0" xfId="12" applyNumberFormat="1" applyFont="1" applyAlignment="1">
      <alignment vertical="top"/>
    </xf>
    <xf numFmtId="3" fontId="3" fillId="0" borderId="2" xfId="0" applyNumberFormat="1" applyFont="1" applyBorder="1" applyAlignment="1">
      <alignment vertical="top"/>
    </xf>
    <xf numFmtId="3" fontId="35" fillId="0" borderId="0" xfId="9" applyNumberFormat="1" applyFont="1" applyBorder="1" applyAlignment="1"/>
    <xf numFmtId="3" fontId="55" fillId="0" borderId="0" xfId="0" applyNumberFormat="1" applyFont="1"/>
    <xf numFmtId="3" fontId="36" fillId="0" borderId="0" xfId="9" applyNumberFormat="1" applyFont="1" applyAlignment="1">
      <alignment vertical="top" wrapText="1"/>
    </xf>
    <xf numFmtId="14" fontId="35" fillId="0" borderId="0" xfId="0" quotePrefix="1" applyNumberFormat="1" applyFont="1" applyAlignment="1">
      <alignment horizontal="right" wrapText="1"/>
    </xf>
    <xf numFmtId="3" fontId="36" fillId="0" borderId="0" xfId="0" applyNumberFormat="1" applyFont="1" applyAlignment="1">
      <alignment horizontal="right" wrapText="1"/>
    </xf>
    <xf numFmtId="3" fontId="36" fillId="0" borderId="2" xfId="12" applyNumberFormat="1" applyFont="1" applyBorder="1" applyAlignment="1">
      <alignment vertical="top"/>
    </xf>
    <xf numFmtId="3" fontId="56" fillId="0" borderId="0" xfId="85" applyNumberFormat="1" applyFont="1"/>
    <xf numFmtId="3" fontId="57" fillId="0" borderId="0" xfId="25" applyNumberFormat="1" applyFont="1" applyAlignment="1">
      <alignment vertical="top" wrapText="1"/>
    </xf>
    <xf numFmtId="3" fontId="3" fillId="0" borderId="0" xfId="12" applyNumberFormat="1" applyFont="1" applyAlignment="1">
      <alignment horizontal="left" vertical="top" wrapText="1"/>
    </xf>
    <xf numFmtId="3" fontId="56" fillId="27" borderId="0" xfId="12" applyNumberFormat="1" applyFont="1" applyFill="1"/>
    <xf numFmtId="3" fontId="56" fillId="0" borderId="0" xfId="12" applyNumberFormat="1" applyFont="1"/>
    <xf numFmtId="3" fontId="57" fillId="0" borderId="0" xfId="9" applyNumberFormat="1" applyFont="1" applyAlignment="1">
      <alignment vertical="top" wrapText="1"/>
    </xf>
    <xf numFmtId="3" fontId="59" fillId="0" borderId="0" xfId="9" applyNumberFormat="1" applyFont="1" applyAlignment="1">
      <alignment vertical="top" wrapText="1"/>
    </xf>
    <xf numFmtId="3" fontId="59" fillId="0" borderId="0" xfId="9" applyNumberFormat="1" applyFont="1">
      <alignment vertical="top"/>
    </xf>
    <xf numFmtId="0" fontId="61" fillId="0" borderId="0" xfId="1" applyFont="1" applyAlignment="1">
      <alignment horizontal="right"/>
    </xf>
    <xf numFmtId="0" fontId="61" fillId="0" borderId="0" xfId="1" applyFont="1"/>
    <xf numFmtId="0" fontId="48" fillId="0" borderId="0" xfId="1" applyFont="1" applyFill="1"/>
    <xf numFmtId="0" fontId="61" fillId="0" borderId="0" xfId="1" applyFont="1" applyFill="1"/>
    <xf numFmtId="3" fontId="48" fillId="3" borderId="0" xfId="0" applyNumberFormat="1" applyFont="1" applyFill="1" applyAlignment="1">
      <alignment vertical="top" wrapText="1"/>
    </xf>
    <xf numFmtId="3" fontId="48" fillId="3" borderId="0" xfId="0" applyNumberFormat="1" applyFont="1" applyFill="1" applyAlignment="1" applyProtection="1">
      <alignment wrapText="1"/>
      <protection locked="0"/>
    </xf>
    <xf numFmtId="3" fontId="35" fillId="0" borderId="1" xfId="0" applyNumberFormat="1" applyFont="1" applyBorder="1" applyAlignment="1">
      <alignment horizontal="right" wrapText="1"/>
    </xf>
    <xf numFmtId="3" fontId="35" fillId="0" borderId="1" xfId="19" applyNumberFormat="1" applyFont="1" applyBorder="1" applyAlignment="1">
      <alignment horizontal="right" wrapText="1"/>
    </xf>
    <xf numFmtId="9" fontId="35" fillId="0" borderId="1" xfId="19" applyNumberFormat="1" applyFont="1" applyBorder="1" applyAlignment="1">
      <alignment horizontal="right" wrapText="1"/>
    </xf>
    <xf numFmtId="3" fontId="35" fillId="0" borderId="0" xfId="19" applyNumberFormat="1" applyFont="1"/>
    <xf numFmtId="0" fontId="35" fillId="0" borderId="0" xfId="19" applyFont="1"/>
    <xf numFmtId="9" fontId="35" fillId="0" borderId="0" xfId="19" applyNumberFormat="1" applyFont="1"/>
    <xf numFmtId="0" fontId="3" fillId="0" borderId="0" xfId="0" applyFont="1"/>
    <xf numFmtId="0" fontId="35" fillId="0" borderId="1" xfId="0" applyFont="1" applyBorder="1" applyAlignment="1">
      <alignment horizontal="right" wrapText="1"/>
    </xf>
    <xf numFmtId="3" fontId="3" fillId="0" borderId="0" xfId="0" applyNumberFormat="1" applyFont="1" applyAlignment="1" applyProtection="1">
      <alignment horizontal="right" vertical="top"/>
      <protection locked="0"/>
    </xf>
    <xf numFmtId="0" fontId="62" fillId="0" borderId="0" xfId="0" applyFont="1" applyAlignment="1">
      <alignment wrapText="1"/>
    </xf>
    <xf numFmtId="0" fontId="63" fillId="0" borderId="0" xfId="1" applyFont="1"/>
    <xf numFmtId="0" fontId="3" fillId="0" borderId="0" xfId="0" applyFont="1" applyBorder="1"/>
    <xf numFmtId="0" fontId="50" fillId="0" borderId="0" xfId="0" applyFont="1"/>
    <xf numFmtId="3" fontId="50" fillId="0" borderId="0" xfId="0" applyNumberFormat="1" applyFont="1" applyAlignment="1">
      <alignment wrapText="1"/>
    </xf>
    <xf numFmtId="0" fontId="65" fillId="0" borderId="0" xfId="0" applyFont="1" applyAlignment="1">
      <alignment horizontal="right"/>
    </xf>
    <xf numFmtId="3" fontId="46" fillId="0" borderId="1" xfId="0" applyNumberFormat="1" applyFont="1" applyBorder="1" applyAlignment="1">
      <alignment horizontal="right" wrapText="1"/>
    </xf>
    <xf numFmtId="9" fontId="63" fillId="3" borderId="0" xfId="0" applyNumberFormat="1" applyFont="1" applyFill="1" applyAlignment="1">
      <alignment horizontal="right" vertical="center"/>
    </xf>
    <xf numFmtId="0" fontId="62" fillId="0" borderId="0" xfId="0" applyFont="1"/>
    <xf numFmtId="3" fontId="46" fillId="0" borderId="0" xfId="0" applyNumberFormat="1" applyFont="1" applyAlignment="1">
      <alignment vertical="top"/>
    </xf>
    <xf numFmtId="9" fontId="46" fillId="0" borderId="0" xfId="0" applyNumberFormat="1" applyFont="1" applyAlignment="1">
      <alignment vertical="top"/>
    </xf>
    <xf numFmtId="0" fontId="40" fillId="0" borderId="0" xfId="0" applyFont="1" applyAlignment="1">
      <alignment vertical="top" wrapText="1"/>
    </xf>
    <xf numFmtId="0" fontId="3" fillId="0" borderId="0" xfId="2" applyFont="1"/>
    <xf numFmtId="0" fontId="3" fillId="0" borderId="0" xfId="1" applyFont="1"/>
    <xf numFmtId="3" fontId="3" fillId="0" borderId="0" xfId="1" applyNumberFormat="1" applyFont="1" applyAlignment="1">
      <alignment horizontal="right"/>
    </xf>
    <xf numFmtId="3" fontId="48" fillId="0" borderId="0" xfId="1" applyNumberFormat="1" applyFont="1"/>
    <xf numFmtId="3" fontId="3" fillId="0" borderId="0" xfId="7" applyNumberFormat="1" applyFont="1" applyProtection="1"/>
    <xf numFmtId="3" fontId="50" fillId="0" borderId="0" xfId="7" applyNumberFormat="1" applyFont="1" applyProtection="1"/>
    <xf numFmtId="3" fontId="48" fillId="29" borderId="0" xfId="7" applyNumberFormat="1" applyFont="1" applyFill="1" applyProtection="1"/>
    <xf numFmtId="0" fontId="48" fillId="0" borderId="0" xfId="1" applyFont="1" applyBorder="1"/>
    <xf numFmtId="0" fontId="34" fillId="0" borderId="0" xfId="2" applyFont="1" applyBorder="1" applyAlignment="1">
      <alignment horizontal="right" vertical="top" wrapText="1"/>
    </xf>
    <xf numFmtId="3" fontId="3" fillId="0" borderId="0" xfId="7" applyNumberFormat="1" applyFont="1"/>
    <xf numFmtId="0" fontId="3" fillId="0" borderId="0" xfId="7" applyFont="1"/>
    <xf numFmtId="0" fontId="3" fillId="0" borderId="0" xfId="7" applyFont="1" applyBorder="1" applyAlignment="1">
      <alignment vertical="center" wrapText="1"/>
    </xf>
    <xf numFmtId="179" fontId="3" fillId="0" borderId="0" xfId="29" applyNumberFormat="1" applyFont="1" applyAlignment="1"/>
    <xf numFmtId="3" fontId="3" fillId="0" borderId="0" xfId="0" applyNumberFormat="1" applyFont="1" applyAlignment="1">
      <alignment vertical="center" wrapText="1"/>
    </xf>
    <xf numFmtId="3" fontId="3" fillId="0" borderId="0" xfId="0" applyNumberFormat="1" applyFont="1" applyAlignment="1">
      <alignment vertical="center"/>
    </xf>
    <xf numFmtId="0" fontId="50" fillId="0" borderId="0" xfId="0" applyFont="1" applyAlignment="1">
      <alignment wrapText="1"/>
    </xf>
    <xf numFmtId="0" fontId="3" fillId="0" borderId="0" xfId="7" applyFont="1" applyAlignment="1">
      <alignment vertical="center"/>
    </xf>
    <xf numFmtId="0" fontId="3" fillId="0" borderId="0" xfId="0" applyFont="1" applyAlignment="1">
      <alignment vertical="center"/>
    </xf>
    <xf numFmtId="0" fontId="49" fillId="0" borderId="0" xfId="0" applyFont="1" applyBorder="1" applyAlignment="1">
      <alignment wrapText="1"/>
    </xf>
    <xf numFmtId="0" fontId="62" fillId="0" borderId="0" xfId="0" applyFont="1" applyAlignment="1">
      <alignment wrapText="1"/>
    </xf>
    <xf numFmtId="3" fontId="48" fillId="3" borderId="0" xfId="0" applyNumberFormat="1" applyFont="1" applyFill="1" applyAlignment="1">
      <alignment vertical="top"/>
    </xf>
    <xf numFmtId="3" fontId="36" fillId="0" borderId="0" xfId="0" applyNumberFormat="1" applyFont="1" applyAlignment="1">
      <alignment horizontal="right" vertical="top" wrapText="1"/>
    </xf>
    <xf numFmtId="3" fontId="49" fillId="0" borderId="0" xfId="0" applyNumberFormat="1" applyFont="1"/>
    <xf numFmtId="3" fontId="35" fillId="0" borderId="1" xfId="1" applyNumberFormat="1" applyFont="1" applyBorder="1" applyAlignment="1">
      <alignment horizontal="center" wrapText="1"/>
    </xf>
    <xf numFmtId="3" fontId="36" fillId="0" borderId="1" xfId="1" applyNumberFormat="1" applyFont="1" applyBorder="1" applyAlignment="1">
      <alignment horizontal="center" wrapText="1"/>
    </xf>
    <xf numFmtId="3" fontId="36" fillId="0" borderId="0" xfId="1" applyNumberFormat="1" applyFont="1" applyBorder="1" applyAlignment="1">
      <alignment horizontal="center" vertical="top"/>
    </xf>
    <xf numFmtId="1" fontId="3" fillId="0" borderId="0" xfId="21" applyNumberFormat="1" applyFont="1" applyBorder="1" applyAlignment="1">
      <alignment horizontal="center" vertical="top"/>
    </xf>
    <xf numFmtId="3" fontId="3" fillId="0" borderId="0" xfId="1" applyNumberFormat="1" applyFont="1" applyBorder="1" applyAlignment="1">
      <alignment horizontal="center" vertical="top"/>
    </xf>
    <xf numFmtId="3" fontId="48" fillId="3" borderId="0" xfId="1" applyNumberFormat="1" applyFont="1" applyFill="1" applyBorder="1" applyAlignment="1">
      <alignment horizontal="center" vertical="top"/>
    </xf>
    <xf numFmtId="1" fontId="48" fillId="3" borderId="0" xfId="21" applyNumberFormat="1" applyFont="1" applyFill="1" applyBorder="1" applyAlignment="1">
      <alignment horizontal="center" vertical="top"/>
    </xf>
    <xf numFmtId="3" fontId="48" fillId="29" borderId="0" xfId="1" applyNumberFormat="1" applyFont="1" applyFill="1" applyBorder="1" applyAlignment="1">
      <alignment horizontal="center" vertical="top"/>
    </xf>
    <xf numFmtId="1" fontId="48" fillId="29" borderId="0" xfId="21" applyNumberFormat="1" applyFont="1" applyFill="1" applyBorder="1" applyAlignment="1">
      <alignment horizontal="center" vertical="top"/>
    </xf>
    <xf numFmtId="3" fontId="37" fillId="0" borderId="0" xfId="1" applyNumberFormat="1" applyFont="1" applyFill="1" applyBorder="1" applyAlignment="1">
      <alignment horizontal="center" vertical="top"/>
    </xf>
    <xf numFmtId="169" fontId="37" fillId="0" borderId="0" xfId="21" applyNumberFormat="1" applyFont="1" applyFill="1" applyBorder="1" applyAlignment="1">
      <alignment horizontal="center" vertical="top"/>
    </xf>
    <xf numFmtId="0" fontId="49" fillId="0" borderId="0" xfId="1" applyFont="1"/>
    <xf numFmtId="195" fontId="3" fillId="0" borderId="0" xfId="0" applyNumberFormat="1" applyFont="1"/>
    <xf numFmtId="3" fontId="3" fillId="0" borderId="0" xfId="6" applyNumberFormat="1" applyFont="1" applyAlignment="1">
      <alignment vertical="top"/>
    </xf>
    <xf numFmtId="169" fontId="3" fillId="0" borderId="0" xfId="6" applyNumberFormat="1" applyFont="1" applyAlignment="1">
      <alignment vertical="top"/>
    </xf>
    <xf numFmtId="1" fontId="48" fillId="3" borderId="0" xfId="0" applyNumberFormat="1" applyFont="1" applyFill="1" applyAlignment="1">
      <alignment vertical="top"/>
    </xf>
    <xf numFmtId="3" fontId="48" fillId="29" borderId="0" xfId="0" applyNumberFormat="1" applyFont="1" applyFill="1" applyAlignment="1">
      <alignment vertical="top"/>
    </xf>
    <xf numFmtId="1" fontId="48" fillId="29" borderId="0" xfId="0" applyNumberFormat="1" applyFont="1" applyFill="1" applyAlignment="1">
      <alignment vertical="top"/>
    </xf>
    <xf numFmtId="169" fontId="48" fillId="3" borderId="0" xfId="0" applyNumberFormat="1" applyFont="1" applyFill="1" applyAlignment="1">
      <alignment vertical="top"/>
    </xf>
    <xf numFmtId="168" fontId="48" fillId="3" borderId="0" xfId="0" applyNumberFormat="1" applyFont="1" applyFill="1" applyAlignment="1">
      <alignment vertical="top"/>
    </xf>
    <xf numFmtId="3" fontId="50" fillId="0" borderId="0" xfId="0" applyNumberFormat="1" applyFont="1"/>
    <xf numFmtId="170" fontId="3" fillId="0" borderId="0" xfId="6" applyNumberFormat="1" applyFont="1"/>
    <xf numFmtId="9" fontId="3" fillId="0" borderId="0" xfId="0" applyNumberFormat="1" applyFont="1"/>
    <xf numFmtId="184" fontId="3" fillId="0" borderId="0" xfId="0" applyNumberFormat="1" applyFont="1"/>
    <xf numFmtId="3" fontId="50" fillId="0" borderId="0" xfId="0" applyNumberFormat="1" applyFont="1" applyAlignment="1">
      <alignment horizontal="left"/>
    </xf>
    <xf numFmtId="3" fontId="36" fillId="0" borderId="0" xfId="0" applyNumberFormat="1" applyFont="1"/>
    <xf numFmtId="3" fontId="70" fillId="0" borderId="0" xfId="0" applyNumberFormat="1" applyFont="1"/>
    <xf numFmtId="3" fontId="46" fillId="0" borderId="0" xfId="0" applyNumberFormat="1" applyFont="1" applyBorder="1" applyAlignment="1">
      <alignment horizontal="right" wrapText="1"/>
    </xf>
    <xf numFmtId="3" fontId="36" fillId="0" borderId="0" xfId="0" applyNumberFormat="1" applyFont="1" applyFill="1" applyAlignment="1">
      <alignment wrapText="1"/>
    </xf>
    <xf numFmtId="3" fontId="48" fillId="3" borderId="0" xfId="0" applyNumberFormat="1" applyFont="1" applyFill="1"/>
    <xf numFmtId="3" fontId="37" fillId="0" borderId="0" xfId="0" applyNumberFormat="1" applyFont="1" applyFill="1"/>
    <xf numFmtId="3" fontId="48" fillId="29" borderId="0" xfId="0" applyNumberFormat="1" applyFont="1" applyFill="1" applyAlignment="1">
      <alignment wrapText="1"/>
    </xf>
    <xf numFmtId="3" fontId="48" fillId="29" borderId="0" xfId="0" applyNumberFormat="1" applyFont="1" applyFill="1"/>
    <xf numFmtId="170" fontId="48" fillId="3" borderId="0" xfId="6" applyNumberFormat="1" applyFont="1" applyFill="1" applyAlignment="1">
      <alignment wrapText="1"/>
    </xf>
    <xf numFmtId="168" fontId="36" fillId="0" borderId="0" xfId="0" applyNumberFormat="1" applyFont="1" applyBorder="1" applyAlignment="1">
      <alignment vertical="top"/>
    </xf>
    <xf numFmtId="168" fontId="3" fillId="0" borderId="0" xfId="0" applyNumberFormat="1" applyFont="1" applyBorder="1" applyAlignment="1">
      <alignment vertical="top"/>
    </xf>
    <xf numFmtId="3" fontId="3" fillId="0" borderId="0" xfId="0" applyNumberFormat="1" applyFont="1" applyFill="1"/>
    <xf numFmtId="3" fontId="3" fillId="0" borderId="0" xfId="0" applyNumberFormat="1" applyFont="1" applyFill="1" applyAlignment="1">
      <alignment wrapText="1"/>
    </xf>
    <xf numFmtId="168" fontId="3" fillId="0" borderId="0" xfId="0" applyNumberFormat="1" applyFont="1"/>
    <xf numFmtId="168" fontId="48" fillId="3" borderId="0" xfId="6" applyNumberFormat="1" applyFont="1" applyFill="1" applyAlignment="1">
      <alignment vertical="top"/>
    </xf>
    <xf numFmtId="169" fontId="48" fillId="29" borderId="0" xfId="6" applyNumberFormat="1" applyFont="1" applyFill="1" applyAlignment="1">
      <alignment vertical="top"/>
    </xf>
    <xf numFmtId="169" fontId="48" fillId="3" borderId="0" xfId="6" applyNumberFormat="1" applyFont="1" applyFill="1" applyAlignment="1">
      <alignment vertical="top"/>
    </xf>
    <xf numFmtId="3" fontId="48" fillId="3" borderId="0" xfId="6" applyNumberFormat="1" applyFont="1" applyFill="1" applyAlignment="1">
      <alignment vertical="top"/>
    </xf>
    <xf numFmtId="3" fontId="3" fillId="0" borderId="0" xfId="6" applyNumberFormat="1" applyFont="1"/>
    <xf numFmtId="1" fontId="3" fillId="0" borderId="0" xfId="6" applyNumberFormat="1" applyFont="1"/>
    <xf numFmtId="0" fontId="60" fillId="0" borderId="0" xfId="0" applyFont="1" applyAlignment="1">
      <alignment wrapText="1"/>
    </xf>
    <xf numFmtId="1" fontId="3" fillId="0" borderId="0" xfId="0" applyNumberFormat="1" applyFont="1"/>
    <xf numFmtId="3" fontId="50" fillId="0" borderId="0" xfId="0" applyNumberFormat="1" applyFont="1" applyAlignment="1">
      <alignment horizontal="right"/>
    </xf>
    <xf numFmtId="3" fontId="3" fillId="0" borderId="0" xfId="0" applyNumberFormat="1" applyFont="1" applyAlignment="1">
      <alignment horizontal="right" indent="1"/>
    </xf>
    <xf numFmtId="2" fontId="3" fillId="0" borderId="0" xfId="6" applyNumberFormat="1" applyFont="1"/>
    <xf numFmtId="10" fontId="3" fillId="0" borderId="0" xfId="0" applyNumberFormat="1" applyFont="1"/>
    <xf numFmtId="2" fontId="3" fillId="0" borderId="0" xfId="0" applyNumberFormat="1" applyFont="1"/>
    <xf numFmtId="3" fontId="36" fillId="0" borderId="0" xfId="12" applyNumberFormat="1" applyFont="1" applyAlignment="1">
      <alignment vertical="top"/>
    </xf>
    <xf numFmtId="3" fontId="48" fillId="3" borderId="0" xfId="0" applyNumberFormat="1" applyFont="1" applyFill="1" applyBorder="1" applyAlignment="1">
      <alignment vertical="top" wrapText="1"/>
    </xf>
    <xf numFmtId="3" fontId="36" fillId="0" borderId="0" xfId="12" applyNumberFormat="1" applyFont="1" applyAlignment="1">
      <alignment horizontal="right" vertical="top"/>
    </xf>
    <xf numFmtId="189" fontId="3" fillId="0" borderId="0" xfId="0" applyNumberFormat="1" applyFont="1" applyAlignment="1">
      <alignment horizontal="right" vertical="top" wrapText="1"/>
    </xf>
    <xf numFmtId="189" fontId="3" fillId="0" borderId="0" xfId="0" applyNumberFormat="1" applyFont="1" applyAlignment="1">
      <alignment horizontal="right" wrapText="1"/>
    </xf>
    <xf numFmtId="189" fontId="48" fillId="3" borderId="0" xfId="0" applyNumberFormat="1" applyFont="1" applyFill="1"/>
    <xf numFmtId="189" fontId="48" fillId="3" borderId="0" xfId="0" applyNumberFormat="1" applyFont="1" applyFill="1" applyAlignment="1">
      <alignment horizontal="right"/>
    </xf>
    <xf numFmtId="189" fontId="36" fillId="0" borderId="0" xfId="0" applyNumberFormat="1" applyFont="1"/>
    <xf numFmtId="189" fontId="36" fillId="0" borderId="0" xfId="0" applyNumberFormat="1" applyFont="1" applyAlignment="1">
      <alignment horizontal="right"/>
    </xf>
    <xf numFmtId="3" fontId="3" fillId="0" borderId="0" xfId="0" quotePrefix="1" applyNumberFormat="1" applyFont="1" applyAlignment="1">
      <alignment vertical="top" wrapText="1"/>
    </xf>
    <xf numFmtId="3" fontId="37" fillId="0" borderId="0" xfId="0" applyNumberFormat="1" applyFont="1"/>
    <xf numFmtId="3" fontId="62" fillId="0" borderId="0" xfId="0" applyNumberFormat="1" applyFont="1"/>
    <xf numFmtId="189" fontId="48" fillId="29" borderId="0" xfId="0" applyNumberFormat="1" applyFont="1" applyFill="1" applyAlignment="1">
      <alignment wrapText="1"/>
    </xf>
    <xf numFmtId="189" fontId="3" fillId="0" borderId="0" xfId="0" applyNumberFormat="1" applyFont="1"/>
    <xf numFmtId="189" fontId="36" fillId="0" borderId="0" xfId="0" applyNumberFormat="1" applyFont="1" applyFill="1" applyAlignment="1">
      <alignment vertical="top" wrapText="1"/>
    </xf>
    <xf numFmtId="189" fontId="48" fillId="3" borderId="0" xfId="0" applyNumberFormat="1" applyFont="1" applyFill="1" applyAlignment="1">
      <alignment vertical="top"/>
    </xf>
    <xf numFmtId="189" fontId="3" fillId="0" borderId="0" xfId="0" applyNumberFormat="1" applyFont="1" applyAlignment="1">
      <alignment vertical="top"/>
    </xf>
    <xf numFmtId="189" fontId="3" fillId="0" borderId="0" xfId="0" applyNumberFormat="1" applyFont="1" applyAlignment="1">
      <alignment horizontal="right" vertical="top"/>
    </xf>
    <xf numFmtId="189" fontId="46" fillId="0" borderId="1" xfId="0" applyNumberFormat="1" applyFont="1" applyBorder="1" applyAlignment="1">
      <alignment horizontal="right" wrapText="1"/>
    </xf>
    <xf numFmtId="3" fontId="48" fillId="29" borderId="0" xfId="0" applyNumberFormat="1" applyFont="1" applyFill="1" applyAlignment="1">
      <alignment vertical="top" wrapText="1"/>
    </xf>
    <xf numFmtId="189" fontId="48" fillId="29" borderId="0" xfId="0" applyNumberFormat="1" applyFont="1" applyFill="1" applyAlignment="1">
      <alignment vertical="top"/>
    </xf>
    <xf numFmtId="3" fontId="71" fillId="0" borderId="0" xfId="0" applyNumberFormat="1" applyFont="1" applyFill="1" applyAlignment="1">
      <alignment wrapText="1"/>
    </xf>
    <xf numFmtId="168" fontId="37" fillId="0" borderId="0" xfId="0" applyNumberFormat="1" applyFont="1" applyFill="1" applyAlignment="1">
      <alignment vertical="top" wrapText="1"/>
    </xf>
    <xf numFmtId="0" fontId="48" fillId="3" borderId="0" xfId="0" applyFont="1" applyFill="1"/>
    <xf numFmtId="3" fontId="54" fillId="0" borderId="0" xfId="9" applyNumberFormat="1" applyFont="1" applyFill="1" applyAlignment="1">
      <alignment horizontal="left" vertical="top" wrapText="1"/>
    </xf>
    <xf numFmtId="3" fontId="46" fillId="0" borderId="0" xfId="0" applyNumberFormat="1" applyFont="1" applyBorder="1" applyAlignment="1">
      <alignment horizontal="left" wrapText="1"/>
    </xf>
    <xf numFmtId="168" fontId="46" fillId="0" borderId="0" xfId="0" applyNumberFormat="1" applyFont="1" applyBorder="1" applyAlignment="1">
      <alignment horizontal="right" wrapText="1"/>
    </xf>
    <xf numFmtId="0" fontId="48" fillId="29" borderId="0" xfId="0" applyFont="1" applyFill="1"/>
    <xf numFmtId="3" fontId="46" fillId="0" borderId="2" xfId="0" applyNumberFormat="1" applyFont="1" applyBorder="1" applyAlignment="1">
      <alignment horizontal="right" wrapText="1"/>
    </xf>
    <xf numFmtId="168" fontId="46" fillId="0" borderId="2" xfId="0" applyNumberFormat="1" applyFont="1" applyBorder="1" applyAlignment="1">
      <alignment horizontal="right" wrapText="1"/>
    </xf>
    <xf numFmtId="168" fontId="36" fillId="0" borderId="0" xfId="0" applyNumberFormat="1" applyFont="1" applyBorder="1" applyAlignment="1">
      <alignment vertical="top" wrapText="1"/>
    </xf>
    <xf numFmtId="168" fontId="3" fillId="0" borderId="0" xfId="0" applyNumberFormat="1" applyFont="1" applyAlignment="1">
      <alignment wrapText="1"/>
    </xf>
    <xf numFmtId="168" fontId="48" fillId="29" borderId="0" xfId="0" applyNumberFormat="1" applyFont="1" applyFill="1"/>
    <xf numFmtId="168" fontId="3" fillId="0" borderId="0" xfId="0" applyNumberFormat="1" applyFont="1" applyAlignment="1">
      <alignment vertical="top"/>
    </xf>
    <xf numFmtId="168" fontId="3" fillId="29" borderId="0" xfId="0" applyNumberFormat="1" applyFont="1" applyFill="1"/>
    <xf numFmtId="168" fontId="3" fillId="0" borderId="0" xfId="0" applyNumberFormat="1" applyFont="1" applyAlignment="1">
      <alignment horizontal="right" vertical="top"/>
    </xf>
    <xf numFmtId="3" fontId="46" fillId="0" borderId="0" xfId="0" applyNumberFormat="1" applyFont="1" applyBorder="1" applyAlignment="1">
      <alignment horizontal="center" wrapText="1"/>
    </xf>
    <xf numFmtId="3" fontId="46" fillId="0" borderId="1" xfId="0" applyNumberFormat="1" applyFont="1" applyBorder="1" applyAlignment="1">
      <alignment horizontal="center" wrapText="1"/>
    </xf>
    <xf numFmtId="3" fontId="46" fillId="0" borderId="1" xfId="0" applyNumberFormat="1" applyFont="1" applyBorder="1" applyAlignment="1">
      <alignment horizontal="center"/>
    </xf>
    <xf numFmtId="3" fontId="3" fillId="29" borderId="0" xfId="0" applyNumberFormat="1" applyFont="1" applyFill="1"/>
    <xf numFmtId="3" fontId="3" fillId="2" borderId="0" xfId="0" applyNumberFormat="1" applyFont="1" applyFill="1"/>
    <xf numFmtId="3" fontId="36" fillId="0" borderId="1" xfId="0" applyNumberFormat="1" applyFont="1" applyBorder="1" applyAlignment="1">
      <alignment wrapText="1"/>
    </xf>
    <xf numFmtId="3" fontId="35" fillId="0" borderId="0" xfId="0" applyNumberFormat="1" applyFont="1" applyFill="1" applyAlignment="1">
      <alignment vertical="top" wrapText="1"/>
    </xf>
    <xf numFmtId="3" fontId="72" fillId="0" borderId="0" xfId="0" applyNumberFormat="1" applyFont="1" applyBorder="1" applyAlignment="1" applyProtection="1">
      <alignment vertical="top"/>
      <protection locked="0"/>
    </xf>
    <xf numFmtId="3" fontId="73" fillId="2" borderId="0" xfId="0" applyNumberFormat="1" applyFont="1" applyFill="1" applyBorder="1" applyAlignment="1">
      <alignment vertical="top"/>
    </xf>
    <xf numFmtId="3" fontId="73" fillId="0" borderId="0" xfId="0" applyNumberFormat="1" applyFont="1" applyBorder="1" applyAlignment="1">
      <alignment vertical="top"/>
    </xf>
    <xf numFmtId="3" fontId="64" fillId="2" borderId="0" xfId="0" applyNumberFormat="1" applyFont="1" applyFill="1" applyBorder="1" applyAlignment="1" applyProtection="1">
      <alignment vertical="top"/>
      <protection locked="0"/>
    </xf>
    <xf numFmtId="189" fontId="66" fillId="3" borderId="0" xfId="83" applyNumberFormat="1" applyFont="1" applyFill="1" applyAlignment="1" applyProtection="1">
      <alignment vertical="top"/>
      <protection locked="0"/>
    </xf>
    <xf numFmtId="189" fontId="66" fillId="29" borderId="0" xfId="83" applyNumberFormat="1" applyFont="1" applyFill="1" applyAlignment="1" applyProtection="1">
      <alignment vertical="top"/>
      <protection locked="0"/>
    </xf>
    <xf numFmtId="189" fontId="48" fillId="3" borderId="0" xfId="83" applyNumberFormat="1" applyFont="1" applyFill="1" applyAlignment="1" applyProtection="1">
      <alignment vertical="top"/>
      <protection locked="0"/>
    </xf>
    <xf numFmtId="3" fontId="3" fillId="0" borderId="0" xfId="0" applyNumberFormat="1" applyFont="1" applyFill="1" applyBorder="1" applyAlignment="1">
      <alignment vertical="top" wrapText="1"/>
    </xf>
    <xf numFmtId="189" fontId="64" fillId="0" borderId="0" xfId="83" applyNumberFormat="1" applyFont="1" applyFill="1" applyAlignment="1" applyProtection="1">
      <alignment vertical="top"/>
      <protection locked="0"/>
    </xf>
    <xf numFmtId="189" fontId="73" fillId="2" borderId="0" xfId="83" applyNumberFormat="1" applyFont="1" applyFill="1" applyAlignment="1">
      <alignment vertical="top"/>
    </xf>
    <xf numFmtId="189" fontId="73" fillId="0" borderId="0" xfId="83" applyNumberFormat="1" applyFont="1" applyFill="1" applyAlignment="1">
      <alignment vertical="top"/>
    </xf>
    <xf numFmtId="189" fontId="64" fillId="2" borderId="0" xfId="83" applyNumberFormat="1" applyFont="1" applyFill="1" applyAlignment="1" applyProtection="1">
      <alignment vertical="top"/>
      <protection locked="0"/>
    </xf>
    <xf numFmtId="189" fontId="64" fillId="0" borderId="0" xfId="83" applyNumberFormat="1" applyFont="1" applyBorder="1" applyAlignment="1" applyProtection="1">
      <alignment vertical="top"/>
      <protection locked="0"/>
    </xf>
    <xf numFmtId="189" fontId="73" fillId="2" borderId="0" xfId="83" applyNumberFormat="1" applyFont="1" applyFill="1" applyBorder="1" applyAlignment="1">
      <alignment vertical="top"/>
    </xf>
    <xf numFmtId="189" fontId="73" fillId="0" borderId="0" xfId="83" applyNumberFormat="1" applyFont="1" applyBorder="1" applyAlignment="1">
      <alignment vertical="top"/>
    </xf>
    <xf numFmtId="189" fontId="64" fillId="2" borderId="0" xfId="83" applyNumberFormat="1" applyFont="1" applyFill="1" applyBorder="1" applyAlignment="1" applyProtection="1">
      <alignment vertical="top"/>
      <protection locked="0"/>
    </xf>
    <xf numFmtId="189" fontId="66" fillId="3" borderId="0" xfId="83" applyNumberFormat="1" applyFont="1" applyFill="1" applyBorder="1" applyAlignment="1" applyProtection="1">
      <alignment vertical="top"/>
      <protection locked="0"/>
    </xf>
    <xf numFmtId="3" fontId="48" fillId="2" borderId="0" xfId="0" applyNumberFormat="1" applyFont="1" applyFill="1" applyAlignment="1">
      <alignment vertical="top" wrapText="1"/>
    </xf>
    <xf numFmtId="189" fontId="72" fillId="2" borderId="0" xfId="83" applyNumberFormat="1" applyFont="1" applyFill="1" applyBorder="1" applyAlignment="1">
      <alignment vertical="top"/>
    </xf>
    <xf numFmtId="189" fontId="72" fillId="0" borderId="0" xfId="83" applyNumberFormat="1" applyFont="1" applyBorder="1" applyAlignment="1">
      <alignment vertical="top"/>
    </xf>
    <xf numFmtId="189" fontId="3" fillId="2" borderId="0" xfId="83" applyNumberFormat="1" applyFont="1" applyFill="1" applyBorder="1" applyAlignment="1">
      <alignment vertical="top"/>
    </xf>
    <xf numFmtId="49" fontId="3" fillId="0" borderId="0" xfId="0" quotePrefix="1" applyNumberFormat="1" applyFont="1" applyAlignment="1">
      <alignment wrapText="1"/>
    </xf>
    <xf numFmtId="1" fontId="72" fillId="0" borderId="0" xfId="83" applyNumberFormat="1" applyFont="1" applyFill="1" applyBorder="1" applyAlignment="1" applyProtection="1">
      <alignment vertical="top"/>
      <protection locked="0"/>
    </xf>
    <xf numFmtId="1" fontId="72" fillId="2" borderId="0" xfId="83" applyNumberFormat="1" applyFont="1" applyFill="1" applyBorder="1" applyAlignment="1" applyProtection="1">
      <alignment vertical="top"/>
      <protection locked="0"/>
    </xf>
    <xf numFmtId="189" fontId="64" fillId="0" borderId="0" xfId="83" applyNumberFormat="1" applyFont="1" applyAlignment="1" applyProtection="1">
      <alignment vertical="top"/>
      <protection locked="0"/>
    </xf>
    <xf numFmtId="189" fontId="72" fillId="2" borderId="0" xfId="83" applyNumberFormat="1" applyFont="1" applyFill="1" applyAlignment="1">
      <alignment vertical="top"/>
    </xf>
    <xf numFmtId="189" fontId="72" fillId="0" borderId="0" xfId="83" applyNumberFormat="1" applyFont="1" applyAlignment="1">
      <alignment vertical="top"/>
    </xf>
    <xf numFmtId="189" fontId="73" fillId="0" borderId="0" xfId="83" applyNumberFormat="1" applyFont="1" applyAlignment="1">
      <alignment vertical="top"/>
    </xf>
    <xf numFmtId="189" fontId="64" fillId="0" borderId="0" xfId="83" applyNumberFormat="1" applyFont="1" applyFill="1" applyBorder="1" applyAlignment="1" applyProtection="1">
      <alignment vertical="top"/>
      <protection locked="0"/>
    </xf>
    <xf numFmtId="189" fontId="66" fillId="2" borderId="0" xfId="83" applyNumberFormat="1" applyFont="1" applyFill="1" applyBorder="1" applyAlignment="1">
      <alignment vertical="top"/>
    </xf>
    <xf numFmtId="189" fontId="66" fillId="0" borderId="0" xfId="83" applyNumberFormat="1" applyFont="1" applyFill="1" applyBorder="1" applyAlignment="1">
      <alignment vertical="top"/>
    </xf>
    <xf numFmtId="189" fontId="72" fillId="2" borderId="0" xfId="83" applyNumberFormat="1" applyFont="1" applyFill="1" applyBorder="1" applyAlignment="1" applyProtection="1">
      <alignment vertical="top"/>
      <protection locked="0"/>
    </xf>
    <xf numFmtId="0" fontId="66" fillId="0" borderId="0" xfId="83" applyNumberFormat="1" applyFont="1" applyFill="1" applyBorder="1" applyAlignment="1">
      <alignment vertical="top"/>
    </xf>
    <xf numFmtId="0" fontId="72" fillId="2" borderId="0" xfId="83" applyNumberFormat="1" applyFont="1" applyFill="1" applyBorder="1" applyAlignment="1" applyProtection="1">
      <alignment vertical="top"/>
      <protection locked="0"/>
    </xf>
    <xf numFmtId="0" fontId="72" fillId="2" borderId="0" xfId="83" applyNumberFormat="1" applyFont="1" applyFill="1" applyBorder="1" applyAlignment="1">
      <alignment vertical="top"/>
    </xf>
    <xf numFmtId="0" fontId="66" fillId="2" borderId="0" xfId="83" applyNumberFormat="1" applyFont="1" applyFill="1" applyBorder="1" applyAlignment="1">
      <alignment vertical="top"/>
    </xf>
    <xf numFmtId="189" fontId="66" fillId="2" borderId="0" xfId="83" applyNumberFormat="1" applyFont="1" applyFill="1" applyAlignment="1">
      <alignment vertical="top"/>
    </xf>
    <xf numFmtId="189" fontId="66" fillId="0" borderId="0" xfId="83" applyNumberFormat="1" applyFont="1" applyFill="1" applyAlignment="1">
      <alignment vertical="top"/>
    </xf>
    <xf numFmtId="189" fontId="72" fillId="2" borderId="0" xfId="83" applyNumberFormat="1" applyFont="1" applyFill="1" applyAlignment="1" applyProtection="1">
      <alignment vertical="top"/>
      <protection locked="0"/>
    </xf>
    <xf numFmtId="3" fontId="48" fillId="3" borderId="2" xfId="0" applyNumberFormat="1" applyFont="1" applyFill="1" applyBorder="1" applyAlignment="1">
      <alignment vertical="top" wrapText="1"/>
    </xf>
    <xf numFmtId="3" fontId="66" fillId="3" borderId="0" xfId="0" applyNumberFormat="1" applyFont="1" applyFill="1" applyBorder="1" applyAlignment="1" applyProtection="1">
      <alignment vertical="top" wrapText="1"/>
      <protection locked="0"/>
    </xf>
    <xf numFmtId="193" fontId="3" fillId="0" borderId="0" xfId="6" applyNumberFormat="1" applyFont="1"/>
    <xf numFmtId="9" fontId="66" fillId="3" borderId="0" xfId="0" applyNumberFormat="1" applyFont="1" applyFill="1" applyBorder="1" applyAlignment="1" applyProtection="1">
      <alignment vertical="top"/>
      <protection locked="0"/>
    </xf>
    <xf numFmtId="9" fontId="66" fillId="3" borderId="0" xfId="6" applyFont="1" applyFill="1" applyAlignment="1" applyProtection="1">
      <alignment vertical="top"/>
      <protection locked="0"/>
    </xf>
    <xf numFmtId="9" fontId="66" fillId="29" borderId="0" xfId="6" applyFont="1" applyFill="1" applyAlignment="1" applyProtection="1">
      <alignment vertical="top"/>
      <protection locked="0"/>
    </xf>
    <xf numFmtId="3" fontId="64" fillId="0" borderId="0" xfId="0" applyNumberFormat="1" applyFont="1"/>
    <xf numFmtId="10" fontId="64" fillId="0" borderId="0" xfId="0" applyNumberFormat="1" applyFont="1"/>
    <xf numFmtId="184" fontId="64" fillId="0" borderId="0" xfId="0" applyNumberFormat="1" applyFont="1"/>
    <xf numFmtId="0" fontId="45" fillId="0" borderId="1" xfId="12" applyFont="1" applyBorder="1" applyAlignment="1">
      <alignment horizontal="right" wrapText="1"/>
    </xf>
    <xf numFmtId="1" fontId="3" fillId="0" borderId="1" xfId="12" applyNumberFormat="1" applyFont="1" applyBorder="1"/>
    <xf numFmtId="3" fontId="53" fillId="0" borderId="0" xfId="12" applyNumberFormat="1" applyFont="1" applyAlignment="1">
      <alignment horizontal="right" wrapText="1"/>
    </xf>
    <xf numFmtId="3" fontId="3" fillId="0" borderId="0" xfId="12" applyNumberFormat="1" applyFont="1" applyAlignment="1">
      <alignment horizontal="right" wrapText="1"/>
    </xf>
    <xf numFmtId="3" fontId="36" fillId="0" borderId="0" xfId="12" applyNumberFormat="1" applyFont="1" applyAlignment="1">
      <alignment horizontal="right" wrapText="1"/>
    </xf>
    <xf numFmtId="3" fontId="53" fillId="0" borderId="0" xfId="12" applyNumberFormat="1" applyFont="1" applyAlignment="1">
      <alignment horizontal="right" vertical="top"/>
    </xf>
    <xf numFmtId="3" fontId="3" fillId="0" borderId="0" xfId="12" applyNumberFormat="1" applyFont="1" applyAlignment="1">
      <alignment horizontal="right" vertical="top"/>
    </xf>
    <xf numFmtId="3" fontId="53" fillId="0" borderId="0" xfId="12" applyNumberFormat="1" applyFont="1" applyAlignment="1">
      <alignment horizontal="right"/>
    </xf>
    <xf numFmtId="3" fontId="3" fillId="0" borderId="0" xfId="12" applyNumberFormat="1" applyFont="1" applyAlignment="1">
      <alignment horizontal="right"/>
    </xf>
    <xf numFmtId="3" fontId="3" fillId="0" borderId="1" xfId="12" applyNumberFormat="1" applyFont="1" applyBorder="1"/>
    <xf numFmtId="3" fontId="3" fillId="0" borderId="1" xfId="12" applyNumberFormat="1" applyFont="1" applyBorder="1" applyAlignment="1">
      <alignment horizontal="right"/>
    </xf>
    <xf numFmtId="3" fontId="45" fillId="0" borderId="0" xfId="12" applyNumberFormat="1" applyFont="1"/>
    <xf numFmtId="3" fontId="45" fillId="0" borderId="0" xfId="12" applyNumberFormat="1" applyFont="1" applyAlignment="1">
      <alignment horizontal="right"/>
    </xf>
    <xf numFmtId="3" fontId="62" fillId="0" borderId="0" xfId="12" applyNumberFormat="1" applyFont="1"/>
    <xf numFmtId="9" fontId="53" fillId="0" borderId="0" xfId="6" applyFont="1"/>
    <xf numFmtId="3" fontId="50" fillId="0" borderId="0" xfId="12" applyNumberFormat="1" applyFont="1"/>
    <xf numFmtId="3" fontId="49" fillId="0" borderId="0" xfId="12" applyNumberFormat="1" applyFont="1"/>
    <xf numFmtId="0" fontId="68" fillId="0" borderId="0" xfId="86" applyFont="1"/>
    <xf numFmtId="3" fontId="35" fillId="0" borderId="3" xfId="12" applyNumberFormat="1" applyFont="1" applyBorder="1" applyAlignment="1">
      <alignment horizontal="right"/>
    </xf>
    <xf numFmtId="3" fontId="35" fillId="0" borderId="0" xfId="12" applyNumberFormat="1" applyFont="1" applyAlignment="1">
      <alignment horizontal="right" wrapText="1"/>
    </xf>
    <xf numFmtId="3" fontId="35" fillId="0" borderId="3" xfId="12" applyNumberFormat="1" applyFont="1" applyBorder="1" applyAlignment="1">
      <alignment horizontal="right" wrapText="1"/>
    </xf>
    <xf numFmtId="173" fontId="35" fillId="0" borderId="0" xfId="12" applyNumberFormat="1" applyFont="1" applyAlignment="1">
      <alignment vertical="top"/>
    </xf>
    <xf numFmtId="173" fontId="35" fillId="0" borderId="2" xfId="12" applyNumberFormat="1" applyFont="1" applyBorder="1" applyAlignment="1">
      <alignment vertical="top"/>
    </xf>
    <xf numFmtId="173" fontId="38" fillId="0" borderId="0" xfId="86" applyNumberFormat="1" applyFont="1"/>
    <xf numFmtId="4" fontId="38" fillId="0" borderId="0" xfId="86" applyNumberFormat="1" applyFont="1"/>
    <xf numFmtId="1" fontId="38" fillId="0" borderId="0" xfId="86" applyNumberFormat="1" applyFont="1"/>
    <xf numFmtId="173" fontId="3" fillId="0" borderId="0" xfId="12" applyNumberFormat="1" applyFont="1" applyAlignment="1">
      <alignment vertical="top"/>
    </xf>
    <xf numFmtId="4" fontId="38" fillId="2" borderId="0" xfId="86" applyNumberFormat="1" applyFont="1" applyFill="1"/>
    <xf numFmtId="1" fontId="38" fillId="2" borderId="0" xfId="86" applyNumberFormat="1" applyFont="1" applyFill="1"/>
    <xf numFmtId="0" fontId="38" fillId="2" borderId="0" xfId="86" applyFont="1" applyFill="1"/>
    <xf numFmtId="3" fontId="35" fillId="0" borderId="0" xfId="12" applyNumberFormat="1" applyFont="1" applyAlignment="1">
      <alignment vertical="top"/>
    </xf>
    <xf numFmtId="194" fontId="38" fillId="0" borderId="0" xfId="86" applyNumberFormat="1" applyFont="1"/>
    <xf numFmtId="3" fontId="36" fillId="0" borderId="3" xfId="12" applyNumberFormat="1" applyFont="1" applyBorder="1" applyAlignment="1">
      <alignment horizontal="right"/>
    </xf>
    <xf numFmtId="3" fontId="36" fillId="0" borderId="3" xfId="12" applyNumberFormat="1" applyFont="1" applyBorder="1" applyAlignment="1">
      <alignment horizontal="right" wrapText="1"/>
    </xf>
    <xf numFmtId="173" fontId="36" fillId="0" borderId="0" xfId="12" applyNumberFormat="1" applyFont="1" applyAlignment="1">
      <alignment vertical="top"/>
    </xf>
    <xf numFmtId="173" fontId="36" fillId="0" borderId="2" xfId="12" applyNumberFormat="1" applyFont="1" applyBorder="1" applyAlignment="1">
      <alignment vertical="top"/>
    </xf>
    <xf numFmtId="194" fontId="41" fillId="0" borderId="0" xfId="86" applyNumberFormat="1" applyFont="1"/>
    <xf numFmtId="0" fontId="41" fillId="0" borderId="0" xfId="86" applyFont="1"/>
    <xf numFmtId="3" fontId="34" fillId="0" borderId="0" xfId="0" applyNumberFormat="1" applyFont="1" applyFill="1" applyAlignment="1">
      <alignment vertical="top"/>
    </xf>
    <xf numFmtId="3" fontId="67" fillId="0" borderId="0" xfId="0" applyNumberFormat="1" applyFont="1" applyBorder="1" applyAlignment="1">
      <alignment vertical="top"/>
    </xf>
    <xf numFmtId="14" fontId="36" fillId="0" borderId="1" xfId="0" quotePrefix="1" applyNumberFormat="1" applyFont="1" applyBorder="1" applyAlignment="1">
      <alignment horizontal="right" wrapText="1"/>
    </xf>
    <xf numFmtId="3" fontId="67" fillId="0" borderId="0" xfId="0" applyNumberFormat="1" applyFont="1"/>
    <xf numFmtId="3" fontId="35" fillId="0" borderId="1" xfId="9" applyNumberFormat="1" applyFont="1" applyBorder="1" applyAlignment="1">
      <alignment horizontal="right" wrapText="1"/>
    </xf>
    <xf numFmtId="1" fontId="36" fillId="0" borderId="0" xfId="0" applyNumberFormat="1" applyFont="1"/>
    <xf numFmtId="1" fontId="36" fillId="3" borderId="0" xfId="0" applyNumberFormat="1" applyFont="1" applyFill="1" applyAlignment="1">
      <alignment vertical="top"/>
    </xf>
    <xf numFmtId="3" fontId="48" fillId="0" borderId="0" xfId="0" applyNumberFormat="1" applyFont="1" applyAlignment="1">
      <alignment vertical="top"/>
    </xf>
    <xf numFmtId="9" fontId="48" fillId="0" borderId="0" xfId="6" applyFont="1" applyAlignment="1">
      <alignment vertical="top"/>
    </xf>
    <xf numFmtId="9" fontId="36" fillId="0" borderId="0" xfId="6" applyFont="1" applyAlignment="1">
      <alignment vertical="top"/>
    </xf>
    <xf numFmtId="14" fontId="36" fillId="0" borderId="0" xfId="0" quotePrefix="1" applyNumberFormat="1" applyFont="1" applyAlignment="1">
      <alignment horizontal="right" wrapText="1"/>
    </xf>
    <xf numFmtId="2" fontId="49" fillId="0" borderId="0" xfId="0" applyNumberFormat="1" applyFont="1"/>
    <xf numFmtId="3" fontId="57" fillId="0" borderId="0" xfId="25" applyNumberFormat="1" applyFont="1">
      <alignment vertical="top"/>
    </xf>
    <xf numFmtId="3" fontId="3" fillId="0" borderId="0" xfId="12" applyNumberFormat="1" applyFont="1" applyAlignment="1" applyProtection="1">
      <alignment vertical="top"/>
      <protection locked="0"/>
    </xf>
    <xf numFmtId="3" fontId="37" fillId="0" borderId="0" xfId="12" applyNumberFormat="1" applyFont="1" applyAlignment="1" applyProtection="1">
      <alignment vertical="top"/>
      <protection locked="0"/>
    </xf>
    <xf numFmtId="3" fontId="3" fillId="0" borderId="0" xfId="12" applyNumberFormat="1" applyFont="1" applyProtection="1">
      <protection locked="0"/>
    </xf>
    <xf numFmtId="3" fontId="36" fillId="29" borderId="0" xfId="0" applyNumberFormat="1" applyFont="1" applyFill="1" applyAlignment="1">
      <alignment vertical="top"/>
    </xf>
    <xf numFmtId="3" fontId="58" fillId="0" borderId="0" xfId="12" applyNumberFormat="1" applyFont="1" applyAlignment="1">
      <alignment horizontal="right" wrapText="1"/>
    </xf>
    <xf numFmtId="3" fontId="56" fillId="0" borderId="0" xfId="12" applyNumberFormat="1" applyFont="1" applyAlignment="1">
      <alignment vertical="top"/>
    </xf>
    <xf numFmtId="3" fontId="3" fillId="0" borderId="0" xfId="12" applyNumberFormat="1" applyFont="1" applyAlignment="1">
      <alignment wrapText="1"/>
    </xf>
    <xf numFmtId="3" fontId="58" fillId="0" borderId="0" xfId="12" applyNumberFormat="1" applyFont="1" applyAlignment="1">
      <alignment vertical="top"/>
    </xf>
    <xf numFmtId="3" fontId="56" fillId="0" borderId="0" xfId="12" quotePrefix="1" applyNumberFormat="1" applyFont="1" applyAlignment="1">
      <alignment horizontal="right"/>
    </xf>
    <xf numFmtId="3" fontId="3" fillId="0" borderId="0" xfId="1" applyNumberFormat="1" applyFont="1" applyBorder="1" applyAlignment="1">
      <alignment horizontal="right"/>
    </xf>
    <xf numFmtId="3" fontId="48" fillId="3" borderId="0" xfId="1" applyNumberFormat="1" applyFont="1" applyFill="1" applyBorder="1" applyAlignment="1">
      <alignment horizontal="right"/>
    </xf>
    <xf numFmtId="3" fontId="48" fillId="29" borderId="0" xfId="1" applyNumberFormat="1" applyFont="1" applyFill="1" applyBorder="1" applyAlignment="1">
      <alignment horizontal="right"/>
    </xf>
    <xf numFmtId="3" fontId="61" fillId="0" borderId="0" xfId="1" applyNumberFormat="1" applyFont="1" applyBorder="1" applyAlignment="1">
      <alignment horizontal="right"/>
    </xf>
    <xf numFmtId="3" fontId="61" fillId="0" borderId="0" xfId="1" applyNumberFormat="1" applyFont="1"/>
    <xf numFmtId="3" fontId="48" fillId="3" borderId="3" xfId="1" applyNumberFormat="1" applyFont="1" applyFill="1" applyBorder="1" applyAlignment="1">
      <alignment horizontal="right"/>
    </xf>
    <xf numFmtId="3" fontId="48" fillId="29" borderId="3" xfId="1" applyNumberFormat="1" applyFont="1" applyFill="1" applyBorder="1" applyAlignment="1">
      <alignment horizontal="right"/>
    </xf>
    <xf numFmtId="3" fontId="37" fillId="0" borderId="0" xfId="1" applyNumberFormat="1" applyFont="1" applyFill="1" applyBorder="1" applyAlignment="1">
      <alignment horizontal="right"/>
    </xf>
    <xf numFmtId="170" fontId="37" fillId="0" borderId="0" xfId="6" applyNumberFormat="1" applyFont="1" applyFill="1" applyBorder="1" applyAlignment="1">
      <alignment horizontal="right"/>
    </xf>
    <xf numFmtId="10" fontId="37" fillId="0" borderId="0" xfId="6" applyNumberFormat="1" applyFont="1" applyFill="1" applyBorder="1" applyAlignment="1">
      <alignment horizontal="right"/>
    </xf>
    <xf numFmtId="0" fontId="62" fillId="0" borderId="0" xfId="1" applyFont="1"/>
    <xf numFmtId="3" fontId="63" fillId="0" borderId="0" xfId="1" applyNumberFormat="1" applyFont="1"/>
    <xf numFmtId="9" fontId="48" fillId="0" borderId="0" xfId="6" applyFont="1"/>
    <xf numFmtId="3" fontId="3" fillId="0" borderId="0" xfId="0" applyNumberFormat="1" applyFont="1" applyAlignment="1" applyProtection="1">
      <alignment wrapText="1"/>
      <protection locked="0"/>
    </xf>
    <xf numFmtId="0" fontId="36" fillId="0" borderId="1" xfId="2" applyFont="1" applyBorder="1" applyAlignment="1">
      <alignment horizontal="left" vertical="top" wrapText="1"/>
    </xf>
    <xf numFmtId="3" fontId="36" fillId="0" borderId="1" xfId="9" applyNumberFormat="1" applyFont="1" applyBorder="1" applyAlignment="1">
      <alignment vertical="top" wrapText="1"/>
    </xf>
    <xf numFmtId="3" fontId="38" fillId="0" borderId="0" xfId="0" applyNumberFormat="1" applyFont="1" applyAlignment="1">
      <alignment wrapText="1"/>
    </xf>
    <xf numFmtId="3" fontId="35" fillId="0" borderId="2" xfId="0" applyNumberFormat="1" applyFont="1" applyBorder="1"/>
    <xf numFmtId="3" fontId="37" fillId="2" borderId="0" xfId="0" applyNumberFormat="1" applyFont="1" applyFill="1"/>
    <xf numFmtId="3" fontId="37" fillId="2" borderId="1" xfId="0" applyNumberFormat="1" applyFont="1" applyFill="1" applyBorder="1"/>
    <xf numFmtId="0" fontId="36" fillId="0" borderId="3" xfId="0" applyFont="1" applyBorder="1" applyAlignment="1">
      <alignment wrapText="1"/>
    </xf>
    <xf numFmtId="0" fontId="36" fillId="0" borderId="3" xfId="0" applyFont="1" applyBorder="1" applyAlignment="1">
      <alignment horizontal="center" wrapText="1"/>
    </xf>
    <xf numFmtId="3" fontId="36" fillId="0" borderId="3" xfId="0" applyNumberFormat="1" applyFont="1" applyBorder="1" applyAlignment="1">
      <alignment horizontal="center"/>
    </xf>
    <xf numFmtId="3" fontId="36" fillId="0" borderId="2" xfId="0" applyNumberFormat="1" applyFont="1" applyBorder="1"/>
    <xf numFmtId="174" fontId="3" fillId="0" borderId="0" xfId="2" applyNumberFormat="1" applyFont="1"/>
    <xf numFmtId="3" fontId="3" fillId="0" borderId="0" xfId="19" applyNumberFormat="1" applyFont="1"/>
    <xf numFmtId="174" fontId="3" fillId="0" borderId="0" xfId="0" applyNumberFormat="1" applyFont="1" applyProtection="1"/>
    <xf numFmtId="178" fontId="3" fillId="0" borderId="0" xfId="6" applyNumberFormat="1" applyFont="1" applyProtection="1"/>
    <xf numFmtId="177" fontId="3" fillId="0" borderId="0" xfId="6" applyNumberFormat="1" applyFont="1" applyProtection="1"/>
    <xf numFmtId="171" fontId="3" fillId="0" borderId="0" xfId="0" applyNumberFormat="1" applyFont="1" applyProtection="1"/>
    <xf numFmtId="176" fontId="3" fillId="0" borderId="0" xfId="6" applyNumberFormat="1" applyFont="1" applyProtection="1"/>
    <xf numFmtId="178" fontId="36" fillId="0" borderId="0" xfId="6" applyNumberFormat="1" applyFont="1" applyProtection="1"/>
    <xf numFmtId="174" fontId="3" fillId="0" borderId="0" xfId="0" applyNumberFormat="1" applyFont="1" applyBorder="1" applyProtection="1"/>
    <xf numFmtId="178" fontId="3" fillId="0" borderId="0" xfId="6" applyNumberFormat="1" applyFont="1" applyBorder="1" applyProtection="1"/>
    <xf numFmtId="177" fontId="3" fillId="0" borderId="0" xfId="6" applyNumberFormat="1" applyFont="1" applyBorder="1" applyProtection="1"/>
    <xf numFmtId="171" fontId="3" fillId="0" borderId="0" xfId="0" applyNumberFormat="1" applyFont="1" applyBorder="1" applyProtection="1"/>
    <xf numFmtId="176" fontId="3" fillId="0" borderId="0" xfId="6" applyNumberFormat="1" applyFont="1" applyBorder="1" applyProtection="1"/>
    <xf numFmtId="174" fontId="48" fillId="3" borderId="3" xfId="0" applyNumberFormat="1" applyFont="1" applyFill="1" applyBorder="1" applyProtection="1"/>
    <xf numFmtId="178" fontId="48" fillId="3" borderId="3" xfId="6" applyNumberFormat="1" applyFont="1" applyFill="1" applyBorder="1" applyProtection="1"/>
    <xf numFmtId="177" fontId="48" fillId="3" borderId="3" xfId="6" applyNumberFormat="1" applyFont="1" applyFill="1" applyBorder="1" applyProtection="1"/>
    <xf numFmtId="171" fontId="48" fillId="3" borderId="3" xfId="0" applyNumberFormat="1" applyFont="1" applyFill="1" applyBorder="1" applyProtection="1"/>
    <xf numFmtId="176" fontId="48" fillId="3" borderId="3" xfId="6" applyNumberFormat="1" applyFont="1" applyFill="1" applyBorder="1" applyProtection="1"/>
    <xf numFmtId="0" fontId="3" fillId="0" borderId="0" xfId="19" applyFont="1"/>
    <xf numFmtId="174" fontId="3" fillId="0" borderId="0" xfId="19" applyNumberFormat="1" applyFont="1"/>
    <xf numFmtId="9" fontId="3" fillId="0" borderId="0" xfId="19" applyNumberFormat="1" applyFont="1"/>
    <xf numFmtId="3" fontId="37" fillId="0" borderId="0" xfId="19" applyNumberFormat="1" applyFont="1" applyBorder="1" applyAlignment="1">
      <alignment horizontal="right" wrapText="1"/>
    </xf>
    <xf numFmtId="9" fontId="37" fillId="0" borderId="0" xfId="19" applyNumberFormat="1" applyFont="1" applyBorder="1" applyAlignment="1">
      <alignment horizontal="right" wrapText="1"/>
    </xf>
    <xf numFmtId="0" fontId="60" fillId="0" borderId="0" xfId="2" quotePrefix="1" applyFont="1"/>
    <xf numFmtId="174" fontId="48" fillId="3" borderId="0" xfId="0" applyNumberFormat="1" applyFont="1" applyFill="1" applyBorder="1" applyProtection="1"/>
    <xf numFmtId="178" fontId="48" fillId="3" borderId="0" xfId="6" applyNumberFormat="1" applyFont="1" applyFill="1" applyBorder="1" applyProtection="1"/>
    <xf numFmtId="177" fontId="48" fillId="3" borderId="0" xfId="6" applyNumberFormat="1" applyFont="1" applyFill="1" applyBorder="1" applyProtection="1"/>
    <xf numFmtId="171" fontId="48" fillId="3" borderId="0" xfId="0" applyNumberFormat="1" applyFont="1" applyFill="1" applyBorder="1" applyProtection="1"/>
    <xf numFmtId="176" fontId="48" fillId="3" borderId="0" xfId="6" applyNumberFormat="1" applyFont="1" applyFill="1" applyBorder="1" applyProtection="1"/>
    <xf numFmtId="3" fontId="37" fillId="0" borderId="0" xfId="19" applyNumberFormat="1" applyFont="1" applyFill="1" applyBorder="1"/>
    <xf numFmtId="10" fontId="37" fillId="0" borderId="0" xfId="20" applyNumberFormat="1" applyFont="1" applyFill="1" applyBorder="1"/>
    <xf numFmtId="9" fontId="37" fillId="0" borderId="0" xfId="20" applyFont="1" applyFill="1" applyBorder="1"/>
    <xf numFmtId="168" fontId="37" fillId="0" borderId="0" xfId="19" applyNumberFormat="1" applyFont="1" applyFill="1" applyBorder="1"/>
    <xf numFmtId="9" fontId="37" fillId="0" borderId="0" xfId="19" applyNumberFormat="1" applyFont="1" applyFill="1" applyBorder="1"/>
    <xf numFmtId="171" fontId="3" fillId="0" borderId="0" xfId="0" quotePrefix="1" applyNumberFormat="1" applyFont="1" applyAlignment="1" applyProtection="1">
      <alignment horizontal="right"/>
    </xf>
    <xf numFmtId="171" fontId="48" fillId="3" borderId="0" xfId="0" quotePrefix="1" applyNumberFormat="1" applyFont="1" applyFill="1" applyBorder="1" applyAlignment="1" applyProtection="1">
      <alignment horizontal="right"/>
    </xf>
    <xf numFmtId="174" fontId="37" fillId="0" borderId="0" xfId="0" applyNumberFormat="1" applyFont="1" applyFill="1" applyBorder="1"/>
    <xf numFmtId="178" fontId="37" fillId="0" borderId="0" xfId="6" applyNumberFormat="1" applyFont="1" applyFill="1" applyBorder="1"/>
    <xf numFmtId="177" fontId="37" fillId="0" borderId="0" xfId="6" applyNumberFormat="1" applyFont="1" applyFill="1" applyBorder="1"/>
    <xf numFmtId="171" fontId="37" fillId="0" borderId="0" xfId="0" quotePrefix="1" applyNumberFormat="1" applyFont="1" applyFill="1" applyBorder="1" applyAlignment="1">
      <alignment horizontal="right"/>
    </xf>
    <xf numFmtId="176" fontId="37" fillId="0" borderId="0" xfId="6" applyNumberFormat="1" applyFont="1" applyFill="1" applyBorder="1"/>
    <xf numFmtId="0" fontId="36" fillId="0" borderId="3" xfId="2" applyFont="1" applyBorder="1" applyAlignment="1">
      <alignment horizontal="right" vertical="top" wrapText="1"/>
    </xf>
    <xf numFmtId="9" fontId="36" fillId="0" borderId="3" xfId="18" applyFont="1" applyBorder="1" applyAlignment="1">
      <alignment horizontal="right" vertical="top" wrapText="1"/>
    </xf>
    <xf numFmtId="10" fontId="36" fillId="0" borderId="3" xfId="18" applyNumberFormat="1" applyFont="1" applyBorder="1" applyAlignment="1">
      <alignment horizontal="right" vertical="top" wrapText="1"/>
    </xf>
    <xf numFmtId="170" fontId="36" fillId="0" borderId="3" xfId="18" applyNumberFormat="1" applyFont="1" applyBorder="1" applyAlignment="1">
      <alignment horizontal="right" vertical="top" wrapText="1"/>
    </xf>
    <xf numFmtId="3" fontId="36" fillId="0" borderId="0" xfId="19" applyNumberFormat="1" applyFont="1"/>
    <xf numFmtId="0" fontId="36" fillId="0" borderId="0" xfId="19" applyFont="1"/>
    <xf numFmtId="9" fontId="36" fillId="0" borderId="0" xfId="19" applyNumberFormat="1" applyFont="1"/>
    <xf numFmtId="3" fontId="36" fillId="0" borderId="1" xfId="19" applyNumberFormat="1" applyFont="1" applyBorder="1" applyAlignment="1">
      <alignment horizontal="right" wrapText="1"/>
    </xf>
    <xf numFmtId="9" fontId="36" fillId="0" borderId="1" xfId="19" applyNumberFormat="1" applyFont="1" applyBorder="1" applyAlignment="1">
      <alignment horizontal="right" wrapText="1"/>
    </xf>
    <xf numFmtId="3" fontId="3" fillId="0" borderId="0" xfId="2" applyNumberFormat="1" applyFont="1" applyBorder="1" applyAlignment="1">
      <alignment horizontal="right" vertical="center"/>
    </xf>
    <xf numFmtId="10" fontId="3" fillId="0" borderId="0" xfId="18" applyNumberFormat="1" applyFont="1" applyBorder="1" applyAlignment="1">
      <alignment horizontal="right" vertical="center"/>
    </xf>
    <xf numFmtId="170" fontId="3" fillId="0" borderId="0" xfId="18" applyNumberFormat="1" applyFont="1" applyBorder="1" applyAlignment="1">
      <alignment horizontal="right" vertical="center"/>
    </xf>
    <xf numFmtId="169" fontId="3" fillId="0" borderId="0" xfId="2" applyNumberFormat="1" applyFont="1" applyBorder="1" applyAlignment="1">
      <alignment horizontal="right" vertical="center"/>
    </xf>
    <xf numFmtId="9" fontId="3" fillId="0" borderId="0" xfId="18" applyFont="1" applyBorder="1" applyAlignment="1">
      <alignment horizontal="right" vertical="center"/>
    </xf>
    <xf numFmtId="174" fontId="48" fillId="29" borderId="0" xfId="0" applyNumberFormat="1" applyFont="1" applyFill="1" applyBorder="1"/>
    <xf numFmtId="178" fontId="48" fillId="29" borderId="0" xfId="6" applyNumberFormat="1" applyFont="1" applyFill="1" applyBorder="1"/>
    <xf numFmtId="170" fontId="48" fillId="29" borderId="0" xfId="6" applyNumberFormat="1" applyFont="1" applyFill="1" applyBorder="1"/>
    <xf numFmtId="171" fontId="48" fillId="29" borderId="0" xfId="0" applyNumberFormat="1" applyFont="1" applyFill="1" applyBorder="1"/>
    <xf numFmtId="176" fontId="48" fillId="29" borderId="0" xfId="6" applyNumberFormat="1" applyFont="1" applyFill="1" applyBorder="1"/>
    <xf numFmtId="3" fontId="49" fillId="0" borderId="0" xfId="19" applyNumberFormat="1" applyFont="1"/>
    <xf numFmtId="3" fontId="3" fillId="0" borderId="0" xfId="2" applyNumberFormat="1" applyFont="1" applyFill="1" applyBorder="1" applyAlignment="1">
      <alignment horizontal="right" vertical="center"/>
    </xf>
    <xf numFmtId="174" fontId="3" fillId="0" borderId="0" xfId="0" applyNumberFormat="1" applyFont="1"/>
    <xf numFmtId="178" fontId="3" fillId="0" borderId="0" xfId="6" applyNumberFormat="1" applyFont="1"/>
    <xf numFmtId="177" fontId="3" fillId="0" borderId="0" xfId="6" applyNumberFormat="1" applyFont="1"/>
    <xf numFmtId="171" fontId="3" fillId="0" borderId="0" xfId="0" applyNumberFormat="1" applyFont="1"/>
    <xf numFmtId="176" fontId="3" fillId="0" borderId="0" xfId="6" applyNumberFormat="1" applyFont="1"/>
    <xf numFmtId="174" fontId="3" fillId="0" borderId="0" xfId="0" applyNumberFormat="1" applyFont="1" applyBorder="1"/>
    <xf numFmtId="178" fontId="3" fillId="0" borderId="0" xfId="6" applyNumberFormat="1" applyFont="1" applyBorder="1"/>
    <xf numFmtId="177" fontId="3" fillId="0" borderId="0" xfId="6" applyNumberFormat="1" applyFont="1" applyBorder="1"/>
    <xf numFmtId="171" fontId="3" fillId="0" borderId="0" xfId="0" applyNumberFormat="1" applyFont="1" applyBorder="1"/>
    <xf numFmtId="176" fontId="3" fillId="0" borderId="0" xfId="6" applyNumberFormat="1" applyFont="1" applyBorder="1"/>
    <xf numFmtId="177" fontId="48" fillId="29" borderId="0" xfId="6" applyNumberFormat="1" applyFont="1" applyFill="1" applyBorder="1"/>
    <xf numFmtId="174" fontId="74" fillId="0" borderId="0" xfId="0" applyNumberFormat="1" applyFont="1" applyFill="1" applyBorder="1"/>
    <xf numFmtId="178" fontId="74" fillId="0" borderId="0" xfId="6" applyNumberFormat="1" applyFont="1" applyFill="1" applyBorder="1"/>
    <xf numFmtId="177" fontId="74" fillId="0" borderId="0" xfId="6" applyNumberFormat="1" applyFont="1" applyFill="1" applyBorder="1"/>
    <xf numFmtId="171" fontId="74" fillId="0" borderId="0" xfId="0" applyNumberFormat="1" applyFont="1" applyFill="1" applyBorder="1"/>
    <xf numFmtId="176" fontId="74" fillId="0" borderId="0" xfId="6" applyNumberFormat="1" applyFont="1" applyFill="1" applyBorder="1"/>
    <xf numFmtId="174" fontId="3" fillId="0" borderId="0" xfId="0" applyNumberFormat="1" applyFont="1" applyFill="1"/>
    <xf numFmtId="178" fontId="3" fillId="0" borderId="0" xfId="6" applyNumberFormat="1" applyFont="1" applyFill="1"/>
    <xf numFmtId="177" fontId="3" fillId="0" borderId="0" xfId="6" applyNumberFormat="1" applyFont="1" applyFill="1"/>
    <xf numFmtId="171" fontId="3" fillId="0" borderId="0" xfId="0" quotePrefix="1" applyNumberFormat="1" applyFont="1" applyFill="1" applyAlignment="1">
      <alignment horizontal="right"/>
    </xf>
    <xf numFmtId="176" fontId="3" fillId="0" borderId="0" xfId="6" applyNumberFormat="1" applyFont="1" applyFill="1"/>
    <xf numFmtId="174" fontId="3" fillId="0" borderId="0" xfId="0" applyNumberFormat="1" applyFont="1" applyFill="1" applyBorder="1"/>
    <xf numFmtId="178" fontId="3" fillId="0" borderId="0" xfId="6" applyNumberFormat="1" applyFont="1" applyFill="1" applyBorder="1"/>
    <xf numFmtId="177" fontId="3" fillId="0" borderId="0" xfId="6" applyNumberFormat="1" applyFont="1" applyFill="1" applyBorder="1"/>
    <xf numFmtId="176" fontId="3" fillId="0" borderId="0" xfId="6" applyNumberFormat="1" applyFont="1" applyFill="1" applyBorder="1"/>
    <xf numFmtId="171" fontId="48" fillId="29" borderId="0" xfId="0" quotePrefix="1" applyNumberFormat="1" applyFont="1" applyFill="1" applyBorder="1" applyAlignment="1">
      <alignment horizontal="right"/>
    </xf>
    <xf numFmtId="171" fontId="3" fillId="0" borderId="0" xfId="0" applyNumberFormat="1" applyFont="1" applyFill="1"/>
    <xf numFmtId="171" fontId="3" fillId="0" borderId="0" xfId="0" applyNumberFormat="1" applyFont="1" applyFill="1" applyBorder="1"/>
    <xf numFmtId="171" fontId="37" fillId="0" borderId="0" xfId="0" applyNumberFormat="1" applyFont="1" applyFill="1" applyBorder="1"/>
    <xf numFmtId="0" fontId="48" fillId="0" borderId="0" xfId="2" applyFont="1" applyFill="1"/>
    <xf numFmtId="0" fontId="36" fillId="0" borderId="1" xfId="2" applyFont="1" applyBorder="1" applyAlignment="1">
      <alignment horizontal="right" vertical="top" wrapText="1"/>
    </xf>
    <xf numFmtId="9" fontId="36" fillId="0" borderId="1" xfId="18" applyFont="1" applyBorder="1" applyAlignment="1">
      <alignment horizontal="right" vertical="top" wrapText="1"/>
    </xf>
    <xf numFmtId="0" fontId="36" fillId="0" borderId="1" xfId="0" applyFont="1" applyBorder="1" applyAlignment="1">
      <alignment horizontal="right" wrapText="1"/>
    </xf>
    <xf numFmtId="170" fontId="35" fillId="0" borderId="1" xfId="18" applyNumberFormat="1" applyFont="1" applyBorder="1" applyAlignment="1">
      <alignment horizontal="right" vertical="top" wrapText="1"/>
    </xf>
    <xf numFmtId="169" fontId="34" fillId="0" borderId="0" xfId="2" applyNumberFormat="1" applyFont="1" applyBorder="1" applyAlignment="1">
      <alignment horizontal="right" vertical="top" wrapText="1"/>
    </xf>
    <xf numFmtId="9" fontId="34" fillId="0" borderId="0" xfId="18" applyFont="1" applyBorder="1" applyAlignment="1">
      <alignment horizontal="right" vertical="top" wrapText="1"/>
    </xf>
    <xf numFmtId="3" fontId="48" fillId="3" borderId="0" xfId="0" applyNumberFormat="1" applyFont="1" applyFill="1" applyAlignment="1" applyProtection="1">
      <alignment horizontal="right"/>
      <protection locked="0"/>
    </xf>
    <xf numFmtId="0" fontId="36" fillId="0" borderId="1" xfId="0" applyFont="1" applyBorder="1"/>
    <xf numFmtId="3" fontId="48" fillId="29" borderId="0" xfId="0" applyNumberFormat="1" applyFont="1" applyFill="1" applyAlignment="1">
      <alignment horizontal="right"/>
    </xf>
    <xf numFmtId="0" fontId="3" fillId="29" borderId="0" xfId="0" applyFont="1" applyFill="1"/>
    <xf numFmtId="3" fontId="48" fillId="0" borderId="0" xfId="0" applyNumberFormat="1" applyFont="1" applyBorder="1" applyAlignment="1">
      <alignment vertical="center"/>
    </xf>
    <xf numFmtId="0" fontId="3" fillId="0" borderId="0" xfId="0" applyFont="1" applyAlignment="1">
      <alignment vertical="center" wrapText="1"/>
    </xf>
    <xf numFmtId="168" fontId="50" fillId="0" borderId="0" xfId="0" applyNumberFormat="1" applyFont="1"/>
    <xf numFmtId="1" fontId="36" fillId="0" borderId="1" xfId="0" quotePrefix="1" applyNumberFormat="1" applyFont="1" applyBorder="1" applyAlignment="1">
      <alignment horizontal="right" wrapText="1"/>
    </xf>
    <xf numFmtId="0" fontId="46" fillId="0" borderId="0" xfId="0" applyFont="1"/>
    <xf numFmtId="9" fontId="46" fillId="0" borderId="0" xfId="0" applyNumberFormat="1" applyFont="1" applyAlignment="1">
      <alignment horizontal="right" vertical="top"/>
    </xf>
    <xf numFmtId="0" fontId="63" fillId="3" borderId="0" xfId="0" applyFont="1" applyFill="1" applyAlignment="1">
      <alignment vertical="center" wrapText="1"/>
    </xf>
    <xf numFmtId="3" fontId="63" fillId="3" borderId="0" xfId="0" applyNumberFormat="1" applyFont="1" applyFill="1" applyAlignment="1">
      <alignment vertical="center"/>
    </xf>
    <xf numFmtId="9" fontId="63" fillId="3" borderId="0" xfId="0" applyNumberFormat="1" applyFont="1" applyFill="1" applyAlignment="1">
      <alignment vertical="center"/>
    </xf>
    <xf numFmtId="0" fontId="62" fillId="26" borderId="0" xfId="0" applyFont="1" applyFill="1" applyAlignment="1">
      <alignment wrapText="1"/>
    </xf>
    <xf numFmtId="3" fontId="46" fillId="26" borderId="0" xfId="0" applyNumberFormat="1" applyFont="1" applyFill="1" applyAlignment="1">
      <alignment vertical="top"/>
    </xf>
    <xf numFmtId="9" fontId="46" fillId="26" borderId="0" xfId="0" applyNumberFormat="1" applyFont="1" applyFill="1" applyAlignment="1">
      <alignment vertical="top"/>
    </xf>
    <xf numFmtId="0" fontId="46" fillId="0" borderId="0" xfId="0" applyFont="1" applyAlignment="1">
      <alignment wrapText="1"/>
    </xf>
    <xf numFmtId="4" fontId="46" fillId="26" borderId="0" xfId="0" applyNumberFormat="1" applyFont="1" applyFill="1" applyAlignment="1">
      <alignment vertical="top"/>
    </xf>
    <xf numFmtId="0" fontId="63" fillId="3" borderId="3" xfId="0" applyFont="1" applyFill="1" applyBorder="1" applyAlignment="1">
      <alignment vertical="center" wrapText="1"/>
    </xf>
    <xf numFmtId="3" fontId="63" fillId="3" borderId="3" xfId="0" applyNumberFormat="1" applyFont="1" applyFill="1" applyBorder="1" applyAlignment="1">
      <alignment vertical="center"/>
    </xf>
    <xf numFmtId="9" fontId="63" fillId="3" borderId="3" xfId="0" applyNumberFormat="1" applyFont="1" applyFill="1" applyBorder="1" applyAlignment="1">
      <alignment vertical="center"/>
    </xf>
    <xf numFmtId="3" fontId="50" fillId="0" borderId="0" xfId="0" applyNumberFormat="1" applyFont="1" applyAlignment="1">
      <alignment vertical="top"/>
    </xf>
    <xf numFmtId="0" fontId="50" fillId="0" borderId="0" xfId="0" applyFont="1" applyAlignment="1">
      <alignment horizontal="right"/>
    </xf>
    <xf numFmtId="169" fontId="50" fillId="0" borderId="0" xfId="0" applyNumberFormat="1" applyFont="1"/>
    <xf numFmtId="3" fontId="36" fillId="2" borderId="1" xfId="0" applyNumberFormat="1" applyFont="1" applyFill="1" applyBorder="1" applyAlignment="1">
      <alignment wrapText="1"/>
    </xf>
    <xf numFmtId="3" fontId="36" fillId="2" borderId="1" xfId="0" applyNumberFormat="1" applyFont="1" applyFill="1" applyBorder="1" applyAlignment="1">
      <alignment horizontal="right" wrapText="1"/>
    </xf>
    <xf numFmtId="0" fontId="36" fillId="2" borderId="0" xfId="0" applyFont="1" applyFill="1"/>
    <xf numFmtId="3" fontId="36" fillId="2" borderId="0" xfId="0" applyNumberFormat="1" applyFont="1" applyFill="1" applyAlignment="1">
      <alignment vertical="top"/>
    </xf>
    <xf numFmtId="9" fontId="36" fillId="2" borderId="0" xfId="0" applyNumberFormat="1" applyFont="1" applyFill="1" applyAlignment="1">
      <alignment horizontal="right" vertical="top"/>
    </xf>
    <xf numFmtId="9" fontId="36" fillId="2" borderId="0" xfId="0" applyNumberFormat="1" applyFont="1" applyFill="1" applyAlignment="1">
      <alignment vertical="top"/>
    </xf>
    <xf numFmtId="0" fontId="36" fillId="2" borderId="0" xfId="0" applyFont="1" applyFill="1" applyAlignment="1">
      <alignment wrapText="1"/>
    </xf>
    <xf numFmtId="3" fontId="36" fillId="2" borderId="0" xfId="0" applyNumberFormat="1" applyFont="1" applyFill="1" applyAlignment="1"/>
    <xf numFmtId="9" fontId="36" fillId="2" borderId="0" xfId="0" applyNumberFormat="1" applyFont="1" applyFill="1" applyAlignment="1">
      <alignment horizontal="right"/>
    </xf>
    <xf numFmtId="9" fontId="36" fillId="2" borderId="0" xfId="0" applyNumberFormat="1" applyFont="1" applyFill="1" applyAlignment="1"/>
    <xf numFmtId="0" fontId="36" fillId="29" borderId="3" xfId="0" applyFont="1" applyFill="1" applyBorder="1" applyAlignment="1">
      <alignment vertical="center" wrapText="1"/>
    </xf>
    <xf numFmtId="3" fontId="36" fillId="29" borderId="3" xfId="0" applyNumberFormat="1" applyFont="1" applyFill="1" applyBorder="1" applyAlignment="1">
      <alignment vertical="center"/>
    </xf>
    <xf numFmtId="9" fontId="36" fillId="29" borderId="3" xfId="0" applyNumberFormat="1" applyFont="1" applyFill="1" applyBorder="1" applyAlignment="1">
      <alignment vertical="center"/>
    </xf>
    <xf numFmtId="3" fontId="36" fillId="3" borderId="0" xfId="0" applyNumberFormat="1" applyFont="1" applyFill="1" applyAlignment="1">
      <alignment horizontal="right" vertical="center"/>
    </xf>
    <xf numFmtId="3" fontId="36" fillId="0" borderId="0" xfId="0" applyNumberFormat="1" applyFont="1" applyAlignment="1">
      <alignment horizontal="right" vertical="top"/>
    </xf>
    <xf numFmtId="3" fontId="36" fillId="0" borderId="0" xfId="0" applyNumberFormat="1" applyFont="1" applyAlignment="1">
      <alignment vertical="center"/>
    </xf>
    <xf numFmtId="3" fontId="36" fillId="3" borderId="0" xfId="0" applyNumberFormat="1" applyFont="1" applyFill="1" applyAlignment="1">
      <alignment vertical="center"/>
    </xf>
    <xf numFmtId="0" fontId="75" fillId="0" borderId="0" xfId="0" applyFont="1"/>
    <xf numFmtId="3" fontId="36" fillId="26" borderId="0" xfId="0" applyNumberFormat="1" applyFont="1" applyFill="1" applyAlignment="1">
      <alignment vertical="top"/>
    </xf>
    <xf numFmtId="3" fontId="36" fillId="26" borderId="0" xfId="0" applyNumberFormat="1" applyFont="1" applyFill="1" applyAlignment="1">
      <alignment horizontal="right" vertical="top"/>
    </xf>
    <xf numFmtId="0" fontId="3" fillId="0" borderId="0" xfId="0" applyFont="1" applyAlignment="1">
      <alignment horizontal="left" vertical="center"/>
    </xf>
    <xf numFmtId="3" fontId="36" fillId="3" borderId="0" xfId="0" applyNumberFormat="1" applyFont="1" applyFill="1" applyBorder="1" applyAlignment="1">
      <alignment vertical="center"/>
    </xf>
    <xf numFmtId="3" fontId="36" fillId="3" borderId="0" xfId="0" applyNumberFormat="1" applyFont="1" applyFill="1" applyBorder="1" applyAlignment="1">
      <alignment horizontal="right" vertical="center"/>
    </xf>
    <xf numFmtId="1" fontId="36" fillId="0" borderId="0" xfId="0" quotePrefix="1" applyNumberFormat="1" applyFont="1" applyAlignment="1">
      <alignment horizontal="right"/>
    </xf>
    <xf numFmtId="1" fontId="36" fillId="0" borderId="1" xfId="6" quotePrefix="1" applyNumberFormat="1" applyFont="1" applyBorder="1" applyAlignment="1">
      <alignment horizontal="center" wrapText="1"/>
    </xf>
    <xf numFmtId="1" fontId="36" fillId="0" borderId="0" xfId="6" quotePrefix="1" applyNumberFormat="1" applyFont="1" applyAlignment="1">
      <alignment horizontal="center"/>
    </xf>
    <xf numFmtId="3" fontId="36" fillId="0" borderId="3" xfId="0" applyNumberFormat="1" applyFont="1" applyBorder="1" applyAlignment="1">
      <alignment horizontal="right" wrapText="1"/>
    </xf>
    <xf numFmtId="3" fontId="36" fillId="29" borderId="0" xfId="0" applyNumberFormat="1" applyFont="1" applyFill="1" applyAlignment="1">
      <alignment horizontal="right" vertical="center"/>
    </xf>
    <xf numFmtId="3" fontId="48" fillId="0" borderId="0" xfId="0" applyNumberFormat="1" applyFont="1" applyAlignment="1">
      <alignment horizontal="right" vertical="center"/>
    </xf>
    <xf numFmtId="3" fontId="36" fillId="29" borderId="0" xfId="0" applyNumberFormat="1" applyFont="1" applyFill="1" applyAlignment="1">
      <alignment vertical="center"/>
    </xf>
    <xf numFmtId="3" fontId="48" fillId="0" borderId="0" xfId="0" applyNumberFormat="1" applyFont="1" applyAlignment="1">
      <alignment vertical="center"/>
    </xf>
    <xf numFmtId="3" fontId="36" fillId="29" borderId="0" xfId="0" applyNumberFormat="1" applyFont="1" applyFill="1" applyAlignment="1">
      <alignment horizontal="right" vertical="top"/>
    </xf>
    <xf numFmtId="3" fontId="36" fillId="29" borderId="0" xfId="0" applyNumberFormat="1" applyFont="1" applyFill="1" applyBorder="1" applyAlignment="1">
      <alignment vertical="center"/>
    </xf>
    <xf numFmtId="3" fontId="36" fillId="29" borderId="0" xfId="0" applyNumberFormat="1" applyFont="1" applyFill="1" applyBorder="1" applyAlignment="1">
      <alignment horizontal="right" vertical="center"/>
    </xf>
    <xf numFmtId="174" fontId="3" fillId="0" borderId="0" xfId="12" applyNumberFormat="1" applyFont="1" applyAlignment="1" applyProtection="1">
      <protection locked="0"/>
    </xf>
    <xf numFmtId="3" fontId="37" fillId="0" borderId="0" xfId="2" applyNumberFormat="1" applyFont="1" applyFill="1" applyBorder="1" applyAlignment="1" applyProtection="1">
      <alignment horizontal="left" vertical="top"/>
    </xf>
    <xf numFmtId="3" fontId="37" fillId="0" borderId="0" xfId="2" applyNumberFormat="1" applyFont="1" applyFill="1" applyBorder="1" applyAlignment="1" applyProtection="1">
      <alignment horizontal="right" vertical="top" indent="1"/>
    </xf>
    <xf numFmtId="3" fontId="48" fillId="3" borderId="0" xfId="7" applyNumberFormat="1" applyFont="1" applyFill="1" applyProtection="1"/>
    <xf numFmtId="174" fontId="3" fillId="3" borderId="0" xfId="12" applyNumberFormat="1" applyFont="1" applyFill="1" applyAlignment="1" applyProtection="1">
      <protection locked="0"/>
    </xf>
    <xf numFmtId="3" fontId="3" fillId="0" borderId="0" xfId="7" applyNumberFormat="1" applyFont="1" applyFill="1" applyProtection="1"/>
    <xf numFmtId="3" fontId="37" fillId="0" borderId="0" xfId="7" applyNumberFormat="1" applyFont="1" applyFill="1" applyProtection="1"/>
    <xf numFmtId="174" fontId="37" fillId="0" borderId="0" xfId="12" applyNumberFormat="1" applyFont="1" applyFill="1" applyAlignment="1" applyProtection="1">
      <alignment horizontal="right" indent="1"/>
    </xf>
    <xf numFmtId="168" fontId="3" fillId="0" borderId="0" xfId="7" applyNumberFormat="1" applyFont="1" applyProtection="1"/>
    <xf numFmtId="3" fontId="3" fillId="0" borderId="0" xfId="7" applyNumberFormat="1" applyFont="1" applyAlignment="1" applyProtection="1">
      <alignment wrapText="1"/>
    </xf>
    <xf numFmtId="3" fontId="36" fillId="2" borderId="1" xfId="7" applyNumberFormat="1" applyFont="1" applyFill="1" applyBorder="1" applyAlignment="1" applyProtection="1">
      <alignment wrapText="1"/>
    </xf>
    <xf numFmtId="3" fontId="36" fillId="0" borderId="1" xfId="0" applyNumberFormat="1" applyFont="1" applyBorder="1" applyAlignment="1" applyProtection="1">
      <alignment horizontal="right" wrapText="1"/>
    </xf>
    <xf numFmtId="168" fontId="3" fillId="0" borderId="0" xfId="7" applyNumberFormat="1" applyFont="1" applyFill="1" applyProtection="1"/>
    <xf numFmtId="174" fontId="48" fillId="29" borderId="0" xfId="12" applyNumberFormat="1" applyFont="1" applyFill="1" applyAlignment="1" applyProtection="1"/>
    <xf numFmtId="3" fontId="3" fillId="29" borderId="0" xfId="7" applyNumberFormat="1" applyFont="1" applyFill="1" applyProtection="1"/>
    <xf numFmtId="3" fontId="3" fillId="29" borderId="0" xfId="7" applyNumberFormat="1" applyFont="1" applyFill="1" applyAlignment="1" applyProtection="1">
      <alignment wrapText="1"/>
    </xf>
    <xf numFmtId="174" fontId="3" fillId="0" borderId="0" xfId="12" applyNumberFormat="1" applyFont="1" applyAlignment="1" applyProtection="1"/>
    <xf numFmtId="3" fontId="37" fillId="0" borderId="0" xfId="12" applyNumberFormat="1" applyFont="1" applyFill="1" applyAlignment="1" applyProtection="1">
      <alignment horizontal="right" indent="1"/>
    </xf>
    <xf numFmtId="3" fontId="49" fillId="0" borderId="0" xfId="7" applyNumberFormat="1" applyFont="1" applyProtection="1"/>
    <xf numFmtId="3" fontId="48" fillId="29" borderId="0" xfId="7" applyNumberFormat="1" applyFont="1" applyFill="1" applyBorder="1" applyAlignment="1">
      <alignment vertical="center"/>
    </xf>
    <xf numFmtId="3" fontId="3" fillId="0" borderId="0" xfId="7" applyNumberFormat="1" applyFont="1" applyBorder="1" applyAlignment="1" applyProtection="1">
      <alignment vertical="center"/>
      <protection locked="0"/>
    </xf>
    <xf numFmtId="0" fontId="48" fillId="3" borderId="0" xfId="7" applyFont="1" applyFill="1" applyBorder="1" applyAlignment="1">
      <alignment vertical="center" wrapText="1"/>
    </xf>
    <xf numFmtId="3" fontId="48" fillId="3" borderId="0" xfId="7" applyNumberFormat="1" applyFont="1" applyFill="1" applyBorder="1" applyAlignment="1" applyProtection="1">
      <alignment vertical="center"/>
      <protection locked="0"/>
    </xf>
    <xf numFmtId="0" fontId="3" fillId="0" borderId="0" xfId="7" quotePrefix="1" applyFont="1" applyBorder="1" applyAlignment="1">
      <alignment vertical="center" wrapText="1"/>
    </xf>
    <xf numFmtId="0" fontId="3" fillId="0" borderId="0" xfId="7" applyFont="1" applyAlignment="1">
      <alignment wrapText="1"/>
    </xf>
    <xf numFmtId="0" fontId="3" fillId="0" borderId="0" xfId="7" applyFont="1" applyAlignment="1"/>
    <xf numFmtId="0" fontId="36" fillId="0" borderId="3" xfId="0" applyFont="1" applyBorder="1" applyAlignment="1">
      <alignment horizontal="left" vertical="top" wrapText="1"/>
    </xf>
    <xf numFmtId="0" fontId="36" fillId="0" borderId="3" xfId="7" applyFont="1" applyBorder="1" applyAlignment="1"/>
    <xf numFmtId="0" fontId="36" fillId="0" borderId="1" xfId="7" applyFont="1" applyBorder="1" applyAlignment="1">
      <alignment wrapText="1"/>
    </xf>
    <xf numFmtId="0" fontId="36" fillId="0" borderId="1" xfId="7" applyFont="1" applyBorder="1" applyAlignment="1">
      <alignment horizontal="right" wrapText="1"/>
    </xf>
    <xf numFmtId="3" fontId="3" fillId="0" borderId="2" xfId="7" applyNumberFormat="1" applyFont="1" applyBorder="1" applyAlignment="1">
      <alignment vertical="center"/>
    </xf>
    <xf numFmtId="3" fontId="3" fillId="0" borderId="0" xfId="7" applyNumberFormat="1" applyFont="1" applyBorder="1" applyAlignment="1">
      <alignment vertical="center"/>
    </xf>
    <xf numFmtId="0" fontId="48" fillId="29" borderId="0" xfId="7" applyFont="1" applyFill="1" applyBorder="1" applyAlignment="1">
      <alignment vertical="center" wrapText="1"/>
    </xf>
    <xf numFmtId="0" fontId="49" fillId="0" borderId="0" xfId="7" applyFont="1"/>
    <xf numFmtId="3" fontId="77" fillId="0" borderId="0" xfId="0" applyNumberFormat="1" applyFont="1"/>
    <xf numFmtId="3" fontId="78" fillId="0" borderId="1" xfId="0" applyNumberFormat="1" applyFont="1" applyBorder="1" applyAlignment="1">
      <alignment horizontal="left" wrapText="1"/>
    </xf>
    <xf numFmtId="3" fontId="77" fillId="0" borderId="0" xfId="0" applyNumberFormat="1" applyFont="1" applyAlignment="1">
      <alignment wrapText="1"/>
    </xf>
    <xf numFmtId="0" fontId="78" fillId="0" borderId="0" xfId="0" applyFont="1" applyBorder="1" applyAlignment="1">
      <alignment horizontal="left" wrapText="1"/>
    </xf>
    <xf numFmtId="3" fontId="78" fillId="0" borderId="0" xfId="0" applyNumberFormat="1" applyFont="1" applyBorder="1" applyAlignment="1">
      <alignment horizontal="left" wrapText="1"/>
    </xf>
    <xf numFmtId="3" fontId="78" fillId="0" borderId="0" xfId="0" applyNumberFormat="1" applyFont="1" applyBorder="1" applyAlignment="1">
      <alignment horizontal="left"/>
    </xf>
    <xf numFmtId="3" fontId="78" fillId="0" borderId="1" xfId="0" applyNumberFormat="1" applyFont="1" applyBorder="1" applyAlignment="1">
      <alignment horizontal="left" vertical="top" wrapText="1"/>
    </xf>
    <xf numFmtId="3" fontId="78" fillId="0" borderId="1" xfId="0" quotePrefix="1" applyNumberFormat="1" applyFont="1" applyBorder="1" applyAlignment="1">
      <alignment wrapText="1"/>
    </xf>
    <xf numFmtId="0" fontId="78" fillId="0" borderId="0" xfId="1" applyFont="1"/>
    <xf numFmtId="3" fontId="78" fillId="0" borderId="1" xfId="0" quotePrefix="1" applyNumberFormat="1" applyFont="1" applyBorder="1" applyAlignment="1">
      <alignment horizontal="left" wrapText="1"/>
    </xf>
    <xf numFmtId="0" fontId="78" fillId="0" borderId="0" xfId="12" applyFont="1" applyAlignment="1"/>
    <xf numFmtId="3" fontId="78" fillId="2" borderId="1" xfId="12" applyNumberFormat="1" applyFont="1" applyFill="1" applyBorder="1" applyAlignment="1">
      <alignment wrapText="1"/>
    </xf>
    <xf numFmtId="0" fontId="78" fillId="0" borderId="0" xfId="12" applyFont="1" applyAlignment="1">
      <alignment wrapText="1"/>
    </xf>
    <xf numFmtId="3" fontId="76" fillId="0" borderId="0" xfId="0" applyNumberFormat="1" applyFont="1" applyAlignment="1">
      <alignment vertical="top" wrapText="1"/>
    </xf>
    <xf numFmtId="3" fontId="77" fillId="0" borderId="0" xfId="0" applyNumberFormat="1" applyFont="1" applyAlignment="1">
      <alignment vertical="top" wrapText="1"/>
    </xf>
    <xf numFmtId="3" fontId="77" fillId="0" borderId="0" xfId="0" applyNumberFormat="1" applyFont="1" applyAlignment="1">
      <alignment vertical="top"/>
    </xf>
    <xf numFmtId="3" fontId="77" fillId="0" borderId="2" xfId="0" applyNumberFormat="1" applyFont="1" applyBorder="1" applyAlignment="1">
      <alignment vertical="top"/>
    </xf>
    <xf numFmtId="3" fontId="78" fillId="0" borderId="0" xfId="0" applyNumberFormat="1" applyFont="1" applyAlignment="1">
      <alignment horizontal="left" wrapText="1"/>
    </xf>
    <xf numFmtId="0" fontId="82" fillId="0" borderId="0" xfId="0" applyFont="1"/>
    <xf numFmtId="3" fontId="83" fillId="0" borderId="0" xfId="25" applyNumberFormat="1" applyFont="1" applyAlignment="1">
      <alignment vertical="top" wrapText="1"/>
    </xf>
    <xf numFmtId="3" fontId="77" fillId="0" borderId="0" xfId="12" applyNumberFormat="1" applyFont="1" applyAlignment="1">
      <alignment horizontal="right"/>
    </xf>
    <xf numFmtId="3" fontId="77" fillId="0" borderId="0" xfId="85" applyNumberFormat="1" applyFont="1"/>
    <xf numFmtId="0" fontId="77" fillId="0" borderId="0" xfId="0" applyFont="1" applyAlignment="1">
      <alignment vertical="top"/>
    </xf>
    <xf numFmtId="0" fontId="78" fillId="0" borderId="0" xfId="12" applyFont="1" applyAlignment="1">
      <alignment horizontal="center" wrapText="1"/>
    </xf>
    <xf numFmtId="0" fontId="84" fillId="0" borderId="0" xfId="1" applyFont="1"/>
    <xf numFmtId="3" fontId="78" fillId="0" borderId="0" xfId="0" applyNumberFormat="1" applyFont="1" applyAlignment="1">
      <alignment vertical="top" wrapText="1"/>
    </xf>
    <xf numFmtId="3" fontId="78" fillId="0" borderId="1" xfId="19" applyNumberFormat="1" applyFont="1" applyBorder="1" applyAlignment="1">
      <alignment horizontal="left" wrapText="1"/>
    </xf>
    <xf numFmtId="0" fontId="78" fillId="0" borderId="0" xfId="13" applyFont="1" applyBorder="1" applyAlignment="1">
      <alignment wrapText="1"/>
    </xf>
    <xf numFmtId="0" fontId="78" fillId="0" borderId="1" xfId="0" applyFont="1" applyBorder="1" applyAlignment="1">
      <alignment wrapText="1"/>
    </xf>
    <xf numFmtId="0" fontId="85" fillId="2" borderId="0" xfId="4" applyFont="1" applyFill="1" applyBorder="1" applyAlignment="1">
      <alignment horizontal="left" vertical="top"/>
    </xf>
    <xf numFmtId="0" fontId="78" fillId="0" borderId="1" xfId="1" applyFont="1" applyBorder="1" applyAlignment="1">
      <alignment horizontal="left"/>
    </xf>
    <xf numFmtId="0" fontId="77" fillId="2" borderId="0" xfId="0" applyFont="1" applyFill="1"/>
    <xf numFmtId="0" fontId="77" fillId="0" borderId="0" xfId="0" applyFont="1"/>
    <xf numFmtId="0" fontId="77" fillId="0" borderId="0" xfId="0" applyFont="1" applyBorder="1"/>
    <xf numFmtId="3" fontId="78" fillId="0" borderId="0" xfId="0" applyNumberFormat="1" applyFont="1" applyAlignment="1">
      <alignment wrapText="1"/>
    </xf>
    <xf numFmtId="0" fontId="82" fillId="0" borderId="0" xfId="1" applyFont="1"/>
    <xf numFmtId="3" fontId="78" fillId="0" borderId="0" xfId="1" applyNumberFormat="1" applyFont="1" applyFill="1" applyBorder="1" applyAlignment="1">
      <alignment vertical="top"/>
    </xf>
    <xf numFmtId="0" fontId="78" fillId="0" borderId="0" xfId="2" applyFont="1"/>
    <xf numFmtId="0" fontId="78" fillId="0" borderId="0" xfId="1" applyFont="1" applyBorder="1" applyAlignment="1" applyProtection="1"/>
    <xf numFmtId="0" fontId="78" fillId="2" borderId="1" xfId="12" applyFont="1" applyFill="1" applyBorder="1" applyAlignment="1">
      <alignment horizontal="left" vertical="top" wrapText="1"/>
    </xf>
    <xf numFmtId="3" fontId="77" fillId="0" borderId="0" xfId="7" applyNumberFormat="1" applyFont="1" applyProtection="1"/>
    <xf numFmtId="3" fontId="78" fillId="0" borderId="1" xfId="19" applyNumberFormat="1" applyFont="1" applyBorder="1" applyAlignment="1"/>
    <xf numFmtId="0" fontId="78" fillId="0" borderId="3" xfId="2" applyFont="1" applyBorder="1" applyAlignment="1">
      <alignment horizontal="left" wrapText="1"/>
    </xf>
    <xf numFmtId="0" fontId="78" fillId="0" borderId="3" xfId="13" applyFont="1" applyBorder="1"/>
    <xf numFmtId="0" fontId="78" fillId="0" borderId="1" xfId="7" applyFont="1" applyBorder="1" applyAlignment="1">
      <alignment wrapText="1"/>
    </xf>
    <xf numFmtId="0" fontId="78" fillId="0" borderId="0" xfId="12" applyFont="1" applyBorder="1" applyAlignment="1">
      <alignment wrapText="1"/>
    </xf>
    <xf numFmtId="0" fontId="78" fillId="0" borderId="0" xfId="0" applyFont="1" applyBorder="1" applyAlignment="1"/>
    <xf numFmtId="0" fontId="77" fillId="0" borderId="0" xfId="12" applyFont="1"/>
    <xf numFmtId="0" fontId="77" fillId="0" borderId="0" xfId="2" applyFont="1"/>
    <xf numFmtId="3" fontId="82" fillId="4" borderId="2" xfId="7" applyNumberFormat="1" applyFont="1" applyFill="1" applyBorder="1" applyAlignment="1">
      <alignment wrapText="1"/>
    </xf>
    <xf numFmtId="0" fontId="77" fillId="0" borderId="0" xfId="2" applyFont="1" applyProtection="1"/>
    <xf numFmtId="3" fontId="86" fillId="2" borderId="0" xfId="7" applyNumberFormat="1" applyFont="1" applyFill="1" applyBorder="1" applyAlignment="1" applyProtection="1">
      <alignment vertical="center" wrapText="1"/>
    </xf>
    <xf numFmtId="0" fontId="78" fillId="0" borderId="1" xfId="3" applyFont="1" applyFill="1" applyBorder="1" applyAlignment="1">
      <alignment horizontal="left" vertical="top" wrapText="1"/>
    </xf>
    <xf numFmtId="1" fontId="76" fillId="2" borderId="3" xfId="12" applyNumberFormat="1" applyFont="1" applyFill="1" applyBorder="1" applyAlignment="1">
      <alignment horizontal="left" vertical="top" wrapText="1"/>
    </xf>
    <xf numFmtId="0" fontId="76" fillId="0" borderId="3" xfId="12" applyFont="1" applyBorder="1" applyAlignment="1">
      <alignment horizontal="center" wrapText="1"/>
    </xf>
    <xf numFmtId="0" fontId="76" fillId="0" borderId="0" xfId="12" applyFont="1" applyAlignment="1">
      <alignment wrapText="1"/>
    </xf>
    <xf numFmtId="0" fontId="76" fillId="0" borderId="1" xfId="12" applyFont="1" applyBorder="1" applyAlignment="1">
      <alignment wrapText="1"/>
    </xf>
    <xf numFmtId="0" fontId="76" fillId="0" borderId="2" xfId="12" applyFont="1" applyBorder="1" applyAlignment="1">
      <alignment vertical="center" wrapText="1"/>
    </xf>
    <xf numFmtId="0" fontId="76" fillId="0" borderId="2" xfId="12" applyFont="1" applyBorder="1" applyAlignment="1" applyProtection="1">
      <alignment vertical="center"/>
      <protection locked="0"/>
    </xf>
    <xf numFmtId="3" fontId="76" fillId="0" borderId="0" xfId="12" applyNumberFormat="1" applyFont="1" applyAlignment="1" applyProtection="1">
      <alignment vertical="center"/>
      <protection locked="0"/>
    </xf>
    <xf numFmtId="0" fontId="77" fillId="0" borderId="0" xfId="13" applyFont="1" applyAlignment="1">
      <alignment vertical="center" wrapText="1"/>
    </xf>
    <xf numFmtId="0" fontId="76" fillId="0" borderId="0" xfId="12" applyFont="1" applyAlignment="1" applyProtection="1">
      <alignment vertical="center"/>
      <protection locked="0"/>
    </xf>
    <xf numFmtId="3" fontId="77" fillId="0" borderId="0" xfId="12" applyNumberFormat="1" applyFont="1" applyAlignment="1" applyProtection="1">
      <alignment vertical="center"/>
      <protection locked="0"/>
    </xf>
    <xf numFmtId="0" fontId="77" fillId="0" borderId="0" xfId="13" applyFont="1" applyAlignment="1">
      <alignment horizontal="left" vertical="center" wrapText="1" indent="1"/>
    </xf>
    <xf numFmtId="0" fontId="77" fillId="0" borderId="0" xfId="13" applyFont="1" applyAlignment="1">
      <alignment horizontal="left" vertical="center" wrapText="1" indent="3"/>
    </xf>
    <xf numFmtId="3" fontId="77" fillId="0" borderId="0" xfId="0" applyNumberFormat="1" applyFont="1" applyProtection="1">
      <protection locked="0"/>
    </xf>
    <xf numFmtId="0" fontId="82" fillId="31" borderId="0" xfId="12" applyFont="1" applyFill="1" applyAlignment="1">
      <alignment vertical="center" wrapText="1"/>
    </xf>
    <xf numFmtId="3" fontId="82" fillId="31" borderId="0" xfId="12" applyNumberFormat="1" applyFont="1" applyFill="1" applyAlignment="1" applyProtection="1">
      <alignment horizontal="right" vertical="center"/>
      <protection locked="0"/>
    </xf>
    <xf numFmtId="0" fontId="80" fillId="0" borderId="0" xfId="12" applyFont="1" applyAlignment="1">
      <alignment vertical="center" wrapText="1"/>
    </xf>
    <xf numFmtId="3" fontId="80" fillId="0" borderId="0" xfId="12" applyNumberFormat="1" applyFont="1" applyAlignment="1" applyProtection="1">
      <alignment horizontal="right" vertical="center"/>
      <protection locked="0"/>
    </xf>
    <xf numFmtId="0" fontId="76" fillId="0" borderId="0" xfId="12" applyFont="1" applyAlignment="1">
      <alignment vertical="center" wrapText="1"/>
    </xf>
    <xf numFmtId="0" fontId="77" fillId="0" borderId="0" xfId="13" applyFont="1" applyAlignment="1">
      <alignment vertical="center"/>
    </xf>
    <xf numFmtId="0" fontId="77" fillId="0" borderId="0" xfId="13" quotePrefix="1" applyFont="1" applyAlignment="1">
      <alignment horizontal="left" vertical="center" wrapText="1" indent="1"/>
    </xf>
    <xf numFmtId="0" fontId="82" fillId="31" borderId="0" xfId="1" applyFont="1" applyFill="1" applyAlignment="1">
      <alignment vertical="center" wrapText="1"/>
    </xf>
    <xf numFmtId="3" fontId="82" fillId="31" borderId="0" xfId="12" applyNumberFormat="1" applyFont="1" applyFill="1" applyAlignment="1" applyProtection="1">
      <alignment vertical="center"/>
      <protection locked="0"/>
    </xf>
    <xf numFmtId="0" fontId="82" fillId="31" borderId="1" xfId="1" applyFont="1" applyFill="1" applyBorder="1" applyAlignment="1">
      <alignment vertical="center" wrapText="1"/>
    </xf>
    <xf numFmtId="3" fontId="82" fillId="31" borderId="1" xfId="12" applyNumberFormat="1" applyFont="1" applyFill="1" applyBorder="1" applyAlignment="1" applyProtection="1">
      <alignment vertical="center"/>
      <protection locked="0"/>
    </xf>
    <xf numFmtId="0" fontId="77" fillId="2" borderId="0" xfId="12" quotePrefix="1" applyFont="1" applyFill="1" applyAlignment="1">
      <alignment vertical="center" wrapText="1"/>
    </xf>
    <xf numFmtId="3" fontId="77" fillId="0" borderId="0" xfId="12" applyNumberFormat="1" applyFont="1" applyAlignment="1">
      <alignment vertical="center"/>
    </xf>
    <xf numFmtId="0" fontId="77" fillId="0" borderId="0" xfId="12" applyFont="1" applyAlignment="1">
      <alignment wrapText="1"/>
    </xf>
    <xf numFmtId="3" fontId="77" fillId="0" borderId="0" xfId="12" applyNumberFormat="1" applyFont="1"/>
    <xf numFmtId="3" fontId="77" fillId="0" borderId="0" xfId="12" applyNumberFormat="1" applyFont="1" applyProtection="1">
      <protection locked="0"/>
    </xf>
    <xf numFmtId="1" fontId="77" fillId="0" borderId="0" xfId="12" applyNumberFormat="1" applyFont="1"/>
    <xf numFmtId="0" fontId="87" fillId="0" borderId="0" xfId="12" applyFont="1"/>
    <xf numFmtId="3" fontId="76" fillId="31" borderId="0" xfId="12" applyNumberFormat="1" applyFont="1" applyFill="1" applyAlignment="1" applyProtection="1">
      <alignment horizontal="right" vertical="center"/>
      <protection locked="0"/>
    </xf>
    <xf numFmtId="3" fontId="76" fillId="0" borderId="0" xfId="12" applyNumberFormat="1" applyFont="1" applyAlignment="1" applyProtection="1">
      <alignment horizontal="right" vertical="center"/>
      <protection locked="0"/>
    </xf>
    <xf numFmtId="1" fontId="76" fillId="31" borderId="0" xfId="12" applyNumberFormat="1" applyFont="1" applyFill="1" applyAlignment="1" applyProtection="1">
      <alignment vertical="center"/>
      <protection locked="0"/>
    </xf>
    <xf numFmtId="3" fontId="76" fillId="31" borderId="0" xfId="12" applyNumberFormat="1" applyFont="1" applyFill="1" applyAlignment="1" applyProtection="1">
      <alignment vertical="center"/>
      <protection locked="0"/>
    </xf>
    <xf numFmtId="3" fontId="76" fillId="31" borderId="1" xfId="12" applyNumberFormat="1" applyFont="1" applyFill="1" applyBorder="1" applyAlignment="1" applyProtection="1">
      <alignment vertical="center"/>
      <protection locked="0"/>
    </xf>
    <xf numFmtId="1" fontId="76" fillId="0" borderId="0" xfId="12" applyNumberFormat="1" applyFont="1" applyAlignment="1" applyProtection="1">
      <alignment vertical="center"/>
      <protection locked="0"/>
    </xf>
    <xf numFmtId="0" fontId="76" fillId="0" borderId="0" xfId="12" applyFont="1" applyAlignment="1">
      <alignment vertical="center"/>
    </xf>
    <xf numFmtId="1" fontId="76" fillId="0" borderId="0" xfId="12" applyNumberFormat="1" applyFont="1" applyAlignment="1">
      <alignment vertical="center"/>
    </xf>
    <xf numFmtId="1" fontId="76" fillId="0" borderId="0" xfId="12" applyNumberFormat="1" applyFont="1"/>
    <xf numFmtId="3" fontId="76" fillId="0" borderId="0" xfId="12" applyNumberFormat="1" applyFont="1" applyProtection="1">
      <protection locked="0"/>
    </xf>
    <xf numFmtId="0" fontId="77" fillId="0" borderId="0" xfId="0" applyFont="1" applyAlignment="1"/>
    <xf numFmtId="0" fontId="88" fillId="0" borderId="1" xfId="12" applyFont="1" applyBorder="1" applyAlignment="1">
      <alignment horizontal="right" wrapText="1"/>
    </xf>
    <xf numFmtId="0" fontId="77" fillId="0" borderId="0" xfId="0" applyFont="1" applyAlignment="1">
      <alignment wrapText="1"/>
    </xf>
    <xf numFmtId="179" fontId="77" fillId="0" borderId="0" xfId="29" applyNumberFormat="1" applyFont="1"/>
    <xf numFmtId="0" fontId="77" fillId="0" borderId="0" xfId="1" applyFont="1"/>
    <xf numFmtId="0" fontId="77" fillId="0" borderId="0" xfId="1" applyFont="1" applyAlignment="1">
      <alignment vertical="center"/>
    </xf>
    <xf numFmtId="189" fontId="77" fillId="0" borderId="0" xfId="0" applyNumberFormat="1" applyFont="1" applyAlignment="1">
      <alignment horizontal="right" vertical="top" wrapText="1"/>
    </xf>
    <xf numFmtId="189" fontId="77" fillId="29" borderId="0" xfId="83" applyNumberFormat="1" applyFont="1" applyFill="1" applyAlignment="1" applyProtection="1">
      <alignment vertical="top"/>
      <protection locked="0"/>
    </xf>
    <xf numFmtId="0" fontId="77" fillId="0" borderId="0" xfId="86" applyFont="1"/>
    <xf numFmtId="3" fontId="77" fillId="3" borderId="0" xfId="12" applyNumberFormat="1" applyFont="1" applyFill="1" applyAlignment="1" applyProtection="1">
      <alignment vertical="top"/>
      <protection locked="0"/>
    </xf>
    <xf numFmtId="0" fontId="77" fillId="0" borderId="0" xfId="0" applyFont="1" applyAlignment="1">
      <alignment horizontal="right" vertical="top"/>
    </xf>
    <xf numFmtId="174" fontId="77" fillId="0" borderId="0" xfId="2" applyNumberFormat="1" applyFont="1" applyBorder="1" applyAlignment="1" applyProtection="1">
      <protection locked="0"/>
    </xf>
    <xf numFmtId="10" fontId="77" fillId="0" borderId="0" xfId="1" applyNumberFormat="1" applyFont="1" applyBorder="1" applyAlignment="1">
      <alignment horizontal="center" vertical="center"/>
    </xf>
    <xf numFmtId="3" fontId="77" fillId="0" borderId="0" xfId="0" applyNumberFormat="1" applyFont="1" applyBorder="1" applyAlignment="1">
      <alignment horizontal="right" vertical="center" wrapText="1"/>
    </xf>
    <xf numFmtId="3" fontId="77" fillId="0" borderId="0" xfId="0" applyNumberFormat="1" applyFont="1" applyBorder="1" applyAlignment="1">
      <alignment vertical="center"/>
    </xf>
    <xf numFmtId="3" fontId="77" fillId="0" borderId="0" xfId="2" applyNumberFormat="1" applyFont="1" applyAlignment="1">
      <alignment horizontal="right"/>
    </xf>
    <xf numFmtId="3" fontId="77" fillId="0" borderId="0" xfId="1" applyNumberFormat="1" applyFont="1" applyProtection="1"/>
    <xf numFmtId="0" fontId="77" fillId="26" borderId="0" xfId="12" applyFont="1" applyFill="1" applyAlignment="1"/>
    <xf numFmtId="3" fontId="77" fillId="0" borderId="0" xfId="2" applyNumberFormat="1" applyFont="1" applyBorder="1" applyAlignment="1" applyProtection="1">
      <alignment horizontal="right" vertical="center"/>
      <protection locked="0"/>
    </xf>
    <xf numFmtId="3" fontId="77" fillId="0" borderId="0" xfId="2" applyNumberFormat="1" applyFont="1" applyBorder="1" applyAlignment="1">
      <alignment horizontal="right" vertical="center"/>
    </xf>
    <xf numFmtId="0" fontId="77" fillId="0" borderId="0" xfId="7" applyFont="1"/>
    <xf numFmtId="0" fontId="77" fillId="0" borderId="0" xfId="0" applyFont="1" applyAlignment="1">
      <alignment vertical="center"/>
    </xf>
    <xf numFmtId="170" fontId="77" fillId="0" borderId="0" xfId="12" applyNumberFormat="1" applyFont="1" applyAlignment="1">
      <alignment vertical="center"/>
    </xf>
    <xf numFmtId="170" fontId="77" fillId="0" borderId="0" xfId="0" applyNumberFormat="1" applyFont="1" applyAlignment="1">
      <alignment vertical="center"/>
    </xf>
    <xf numFmtId="0" fontId="77" fillId="0" borderId="0" xfId="12" applyFont="1" applyAlignment="1">
      <alignment vertical="center"/>
    </xf>
    <xf numFmtId="170" fontId="77" fillId="0" borderId="0" xfId="18" applyNumberFormat="1" applyFont="1" applyAlignment="1">
      <alignment horizontal="right"/>
    </xf>
    <xf numFmtId="3" fontId="77" fillId="0" borderId="0" xfId="1" applyNumberFormat="1" applyFont="1" applyBorder="1" applyAlignment="1">
      <alignment vertical="top"/>
    </xf>
    <xf numFmtId="0" fontId="77" fillId="0" borderId="0" xfId="7" applyFont="1" applyAlignment="1">
      <alignment vertical="center"/>
    </xf>
    <xf numFmtId="0" fontId="77" fillId="0" borderId="0" xfId="7" applyFont="1" applyAlignment="1" applyProtection="1">
      <alignment vertical="center"/>
    </xf>
    <xf numFmtId="0" fontId="77" fillId="0" borderId="0" xfId="7" applyFont="1" applyProtection="1"/>
    <xf numFmtId="0" fontId="77" fillId="0" borderId="0" xfId="3" applyFont="1" applyFill="1" applyBorder="1" applyAlignment="1">
      <alignment horizontal="left" vertical="top"/>
    </xf>
    <xf numFmtId="3" fontId="76" fillId="0" borderId="0" xfId="0" applyNumberFormat="1" applyFont="1" applyBorder="1" applyAlignment="1">
      <alignment horizontal="right" wrapText="1"/>
    </xf>
    <xf numFmtId="3" fontId="82" fillId="3" borderId="0" xfId="0" applyNumberFormat="1" applyFont="1" applyFill="1" applyBorder="1" applyAlignment="1">
      <alignment horizontal="right" wrapText="1"/>
    </xf>
    <xf numFmtId="3" fontId="76" fillId="0" borderId="0" xfId="0" applyNumberFormat="1" applyFont="1" applyBorder="1" applyAlignment="1">
      <alignment vertical="top"/>
    </xf>
    <xf numFmtId="3" fontId="76" fillId="0" borderId="0" xfId="0" applyNumberFormat="1" applyFont="1" applyFill="1" applyBorder="1" applyAlignment="1">
      <alignment vertical="top"/>
    </xf>
    <xf numFmtId="3" fontId="77" fillId="0" borderId="0" xfId="0" applyNumberFormat="1" applyFont="1" applyBorder="1" applyAlignment="1">
      <alignment vertical="top" wrapText="1"/>
    </xf>
    <xf numFmtId="0" fontId="77" fillId="0" borderId="0" xfId="0" applyFont="1" applyAlignment="1">
      <alignment vertical="top" wrapText="1"/>
    </xf>
    <xf numFmtId="3" fontId="76" fillId="0" borderId="0" xfId="0" applyNumberFormat="1" applyFont="1" applyAlignment="1">
      <alignment horizontal="left" vertical="top" wrapText="1"/>
    </xf>
    <xf numFmtId="3" fontId="82" fillId="3" borderId="0" xfId="0" applyNumberFormat="1" applyFont="1" applyFill="1" applyAlignment="1">
      <alignment wrapText="1"/>
    </xf>
    <xf numFmtId="3" fontId="78" fillId="0" borderId="1" xfId="1" applyNumberFormat="1" applyFont="1" applyBorder="1" applyAlignment="1">
      <alignment horizontal="center" wrapText="1"/>
    </xf>
    <xf numFmtId="3" fontId="76" fillId="0" borderId="0" xfId="0" applyNumberFormat="1" applyFont="1" applyAlignment="1">
      <alignment vertical="top"/>
    </xf>
    <xf numFmtId="3" fontId="76" fillId="0" borderId="0" xfId="0" applyNumberFormat="1" applyFont="1" applyFill="1" applyAlignment="1">
      <alignment vertical="top" wrapText="1"/>
    </xf>
    <xf numFmtId="3" fontId="82" fillId="3" borderId="0" xfId="12" applyNumberFormat="1" applyFont="1" applyFill="1" applyBorder="1" applyAlignment="1">
      <alignment vertical="top" wrapText="1"/>
    </xf>
    <xf numFmtId="3" fontId="76" fillId="2" borderId="0" xfId="1" applyNumberFormat="1" applyFont="1" applyFill="1" applyAlignment="1">
      <alignment horizontal="right"/>
    </xf>
    <xf numFmtId="3" fontId="85" fillId="0" borderId="0" xfId="12" applyNumberFormat="1" applyFont="1" applyFill="1" applyBorder="1" applyAlignment="1">
      <alignment vertical="center"/>
    </xf>
    <xf numFmtId="189" fontId="77" fillId="0" borderId="0" xfId="0" applyNumberFormat="1" applyFont="1" applyAlignment="1">
      <alignment vertical="top" wrapText="1"/>
    </xf>
    <xf numFmtId="3" fontId="76" fillId="0" borderId="0" xfId="0" applyNumberFormat="1" applyFont="1" applyBorder="1" applyAlignment="1">
      <alignment vertical="top" wrapText="1"/>
    </xf>
    <xf numFmtId="3" fontId="76" fillId="0" borderId="2" xfId="0" applyNumberFormat="1" applyFont="1" applyBorder="1" applyAlignment="1">
      <alignment horizontal="right" wrapText="1"/>
    </xf>
    <xf numFmtId="3" fontId="86" fillId="0" borderId="1" xfId="0" applyNumberFormat="1" applyFont="1" applyBorder="1" applyAlignment="1">
      <alignment horizontal="right" wrapText="1"/>
    </xf>
    <xf numFmtId="168" fontId="77" fillId="0" borderId="0" xfId="0" applyNumberFormat="1" applyFont="1" applyAlignment="1">
      <alignment vertical="top"/>
    </xf>
    <xf numFmtId="3" fontId="76" fillId="0" borderId="0" xfId="0" applyNumberFormat="1" applyFont="1" applyFill="1" applyBorder="1" applyAlignment="1">
      <alignment horizontal="center" vertical="top"/>
    </xf>
    <xf numFmtId="3" fontId="82" fillId="3" borderId="0" xfId="0" applyNumberFormat="1" applyFont="1" applyFill="1" applyAlignment="1"/>
    <xf numFmtId="3" fontId="78" fillId="0" borderId="0" xfId="0" applyNumberFormat="1" applyFont="1" applyFill="1" applyAlignment="1">
      <alignment vertical="top" wrapText="1"/>
    </xf>
    <xf numFmtId="0" fontId="76" fillId="0" borderId="0" xfId="0" applyFont="1" applyAlignment="1">
      <alignment vertical="top"/>
    </xf>
    <xf numFmtId="3" fontId="86" fillId="0" borderId="1" xfId="12" applyNumberFormat="1" applyFont="1" applyBorder="1"/>
    <xf numFmtId="3" fontId="82" fillId="3" borderId="0" xfId="0" applyNumberFormat="1" applyFont="1" applyFill="1" applyAlignment="1">
      <alignment vertical="top"/>
    </xf>
    <xf numFmtId="3" fontId="78" fillId="0" borderId="1" xfId="9" applyNumberFormat="1" applyFont="1" applyBorder="1" applyAlignment="1">
      <alignment horizontal="right" wrapText="1"/>
    </xf>
    <xf numFmtId="3" fontId="78" fillId="0" borderId="2" xfId="12" applyNumberFormat="1" applyFont="1" applyBorder="1" applyAlignment="1">
      <alignment vertical="top"/>
    </xf>
    <xf numFmtId="0" fontId="84" fillId="0" borderId="0" xfId="1" applyFont="1" applyAlignment="1">
      <alignment horizontal="right"/>
    </xf>
    <xf numFmtId="3" fontId="78" fillId="0" borderId="2" xfId="0" applyNumberFormat="1" applyFont="1" applyBorder="1"/>
    <xf numFmtId="3" fontId="78" fillId="0" borderId="1" xfId="0" applyNumberFormat="1" applyFont="1" applyBorder="1" applyAlignment="1">
      <alignment wrapText="1"/>
    </xf>
    <xf numFmtId="174" fontId="77" fillId="0" borderId="0" xfId="0" applyNumberFormat="1" applyFont="1" applyProtection="1"/>
    <xf numFmtId="0" fontId="76" fillId="2" borderId="0" xfId="17" applyFont="1" applyFill="1" applyAlignment="1">
      <alignment wrapText="1"/>
    </xf>
    <xf numFmtId="0" fontId="76" fillId="2" borderId="0" xfId="4" applyFont="1" applyFill="1" applyAlignment="1"/>
    <xf numFmtId="3" fontId="77" fillId="0" borderId="0" xfId="1" applyNumberFormat="1" applyFont="1" applyFill="1" applyBorder="1" applyAlignment="1">
      <alignment vertical="top"/>
    </xf>
    <xf numFmtId="0" fontId="77" fillId="0" borderId="0" xfId="0" applyFont="1" applyBorder="1" applyAlignment="1">
      <alignment vertical="center" wrapText="1"/>
    </xf>
    <xf numFmtId="0" fontId="76" fillId="0" borderId="0" xfId="0" applyFont="1"/>
    <xf numFmtId="3" fontId="76" fillId="3" borderId="0" xfId="0" applyNumberFormat="1" applyFont="1" applyFill="1" applyAlignment="1">
      <alignment horizontal="right" vertical="center"/>
    </xf>
    <xf numFmtId="3" fontId="77" fillId="0" borderId="0" xfId="13" applyNumberFormat="1" applyFont="1" applyAlignment="1">
      <alignment horizontal="left" vertical="top"/>
    </xf>
    <xf numFmtId="3" fontId="77" fillId="0" borderId="0" xfId="1" applyNumberFormat="1" applyFont="1" applyFill="1" applyBorder="1" applyAlignment="1">
      <alignment horizontal="right" vertical="top"/>
    </xf>
    <xf numFmtId="3" fontId="77" fillId="0" borderId="0" xfId="2" applyNumberFormat="1" applyFont="1" applyFill="1" applyAlignment="1">
      <alignment horizontal="right"/>
    </xf>
    <xf numFmtId="3" fontId="77" fillId="0" borderId="0" xfId="1" applyNumberFormat="1" applyFont="1" applyAlignment="1">
      <alignment horizontal="right"/>
    </xf>
    <xf numFmtId="3" fontId="76" fillId="0" borderId="0" xfId="1" applyNumberFormat="1" applyFont="1" applyBorder="1" applyAlignment="1" applyProtection="1">
      <alignment vertical="center" wrapText="1"/>
      <protection locked="0"/>
    </xf>
    <xf numFmtId="3" fontId="78" fillId="0" borderId="0" xfId="12" applyNumberFormat="1" applyFont="1" applyFill="1" applyBorder="1" applyAlignment="1">
      <alignment horizontal="center"/>
    </xf>
    <xf numFmtId="3" fontId="77" fillId="0" borderId="0" xfId="19" applyNumberFormat="1" applyFont="1" applyAlignment="1"/>
    <xf numFmtId="0" fontId="78" fillId="0" borderId="0" xfId="19" applyFont="1" applyFill="1"/>
    <xf numFmtId="3" fontId="77" fillId="0" borderId="0" xfId="13" applyNumberFormat="1" applyFont="1" applyFill="1" applyBorder="1" applyAlignment="1">
      <alignment horizontal="left" wrapText="1"/>
    </xf>
    <xf numFmtId="0" fontId="77" fillId="0" borderId="0" xfId="7" applyFont="1" applyBorder="1" applyAlignment="1">
      <alignment vertical="center" wrapText="1"/>
    </xf>
    <xf numFmtId="0" fontId="82" fillId="3" borderId="0" xfId="0" applyFont="1" applyFill="1" applyAlignment="1">
      <alignment vertical="center" wrapText="1"/>
    </xf>
    <xf numFmtId="0" fontId="77" fillId="0" borderId="0" xfId="0" applyFont="1" applyAlignment="1">
      <alignment vertical="center" wrapText="1"/>
    </xf>
    <xf numFmtId="3" fontId="77" fillId="0" borderId="2" xfId="12" applyNumberFormat="1" applyFont="1" applyBorder="1" applyAlignment="1" applyProtection="1">
      <alignment vertical="center"/>
      <protection locked="0"/>
    </xf>
    <xf numFmtId="3" fontId="76" fillId="0" borderId="0" xfId="7" applyNumberFormat="1" applyFont="1" applyBorder="1" applyAlignment="1" applyProtection="1">
      <alignment horizontal="right" vertical="center"/>
      <protection locked="0"/>
    </xf>
    <xf numFmtId="3" fontId="76" fillId="2" borderId="0" xfId="2" applyNumberFormat="1" applyFont="1" applyFill="1" applyBorder="1" applyAlignment="1">
      <alignment horizontal="left" vertical="top" wrapText="1"/>
    </xf>
    <xf numFmtId="0" fontId="80" fillId="0" borderId="1" xfId="0" applyFont="1" applyFill="1" applyBorder="1" applyAlignment="1">
      <alignment horizontal="right" textRotation="90"/>
    </xf>
    <xf numFmtId="0" fontId="86" fillId="0" borderId="1" xfId="1" applyFont="1" applyBorder="1" applyAlignment="1">
      <alignment horizontal="left" wrapText="1"/>
    </xf>
    <xf numFmtId="0" fontId="86" fillId="0" borderId="1" xfId="13" applyFont="1" applyBorder="1" applyAlignment="1">
      <alignment wrapText="1"/>
    </xf>
    <xf numFmtId="0" fontId="78" fillId="0" borderId="0" xfId="0" applyFont="1" applyAlignment="1">
      <alignment vertical="top"/>
    </xf>
    <xf numFmtId="0" fontId="76" fillId="0" borderId="0" xfId="7" applyFont="1" applyBorder="1" applyAlignment="1">
      <alignment vertical="center"/>
    </xf>
    <xf numFmtId="0" fontId="82" fillId="0" borderId="0" xfId="1" applyFont="1" applyFill="1" applyAlignment="1" applyProtection="1">
      <alignment horizontal="left"/>
    </xf>
    <xf numFmtId="169" fontId="82" fillId="0" borderId="0" xfId="9" applyNumberFormat="1" applyFont="1" applyFill="1" applyBorder="1" applyAlignment="1" applyProtection="1">
      <alignment horizontal="right" vertical="center"/>
      <protection locked="0"/>
    </xf>
    <xf numFmtId="49" fontId="78" fillId="2" borderId="1" xfId="7" applyNumberFormat="1" applyFont="1" applyFill="1" applyBorder="1" applyAlignment="1">
      <alignment horizontal="right" vertical="center" wrapText="1"/>
    </xf>
    <xf numFmtId="3" fontId="90" fillId="4" borderId="0" xfId="0" applyNumberFormat="1" applyFont="1" applyFill="1" applyBorder="1" applyAlignment="1">
      <alignment horizontal="left" vertical="top" wrapText="1"/>
    </xf>
    <xf numFmtId="186" fontId="76" fillId="2" borderId="2" xfId="8" applyNumberFormat="1" applyFont="1" applyFill="1" applyBorder="1" applyAlignment="1" applyProtection="1">
      <alignment horizontal="right" vertical="top"/>
      <protection locked="0"/>
    </xf>
    <xf numFmtId="0" fontId="93" fillId="0" borderId="0" xfId="0" applyFont="1" applyAlignment="1">
      <alignment horizontal="right" wrapText="1"/>
    </xf>
    <xf numFmtId="0" fontId="92" fillId="0" borderId="0" xfId="0" applyFont="1"/>
    <xf numFmtId="3" fontId="78" fillId="0" borderId="0" xfId="0" applyNumberFormat="1" applyFont="1"/>
    <xf numFmtId="0" fontId="77" fillId="0" borderId="0" xfId="0" applyFont="1" applyAlignment="1">
      <alignment horizontal="center" vertical="top" wrapText="1"/>
    </xf>
    <xf numFmtId="0" fontId="92" fillId="0" borderId="0" xfId="0" applyFont="1" applyAlignment="1"/>
    <xf numFmtId="3" fontId="78" fillId="0" borderId="0" xfId="9" applyNumberFormat="1" applyFont="1" applyBorder="1" applyAlignment="1"/>
    <xf numFmtId="3" fontId="76" fillId="0" borderId="0" xfId="9" applyNumberFormat="1" applyFont="1" applyAlignment="1">
      <alignment vertical="top" wrapText="1"/>
    </xf>
    <xf numFmtId="3" fontId="95" fillId="0" borderId="0" xfId="85" applyNumberFormat="1" applyFont="1"/>
    <xf numFmtId="3" fontId="83" fillId="0" borderId="0" xfId="9" applyNumberFormat="1" applyFont="1" applyAlignment="1" applyProtection="1">
      <alignment vertical="top"/>
      <protection locked="0"/>
    </xf>
    <xf numFmtId="3" fontId="77" fillId="0" borderId="0" xfId="12" applyNumberFormat="1" applyFont="1" applyAlignment="1">
      <alignment vertical="top"/>
    </xf>
    <xf numFmtId="3" fontId="96" fillId="27" borderId="0" xfId="12" applyNumberFormat="1" applyFont="1" applyFill="1"/>
    <xf numFmtId="3" fontId="97" fillId="27" borderId="0" xfId="12" applyNumberFormat="1" applyFont="1" applyFill="1"/>
    <xf numFmtId="3" fontId="95" fillId="27" borderId="0" xfId="12" applyNumberFormat="1" applyFont="1" applyFill="1"/>
    <xf numFmtId="0" fontId="84" fillId="0" borderId="0" xfId="0" applyFont="1" applyAlignment="1">
      <alignment horizontal="right" wrapText="1"/>
    </xf>
    <xf numFmtId="0" fontId="87" fillId="0" borderId="0" xfId="0" applyFont="1"/>
    <xf numFmtId="3" fontId="87" fillId="0" borderId="0" xfId="0" applyNumberFormat="1" applyFont="1" applyAlignment="1">
      <alignment wrapText="1"/>
    </xf>
    <xf numFmtId="0" fontId="86" fillId="0" borderId="0" xfId="1" applyFont="1" applyBorder="1" applyAlignment="1">
      <alignment horizontal="left"/>
    </xf>
    <xf numFmtId="3" fontId="100" fillId="2" borderId="0" xfId="1" applyNumberFormat="1" applyFont="1" applyFill="1" applyBorder="1" applyAlignment="1">
      <alignment vertical="top"/>
    </xf>
    <xf numFmtId="0" fontId="86" fillId="0" borderId="0" xfId="13" applyFont="1" applyBorder="1" applyAlignment="1"/>
    <xf numFmtId="0" fontId="82" fillId="0" borderId="0" xfId="1" applyFont="1" applyFill="1" applyBorder="1" applyAlignment="1"/>
    <xf numFmtId="0" fontId="82" fillId="0" borderId="0" xfId="1" applyFont="1" applyFill="1" applyBorder="1"/>
    <xf numFmtId="0" fontId="93" fillId="0" borderId="0" xfId="0" applyFont="1" applyAlignment="1">
      <alignment horizontal="right"/>
    </xf>
    <xf numFmtId="0" fontId="94" fillId="0" borderId="0" xfId="0" applyFont="1"/>
    <xf numFmtId="0" fontId="102" fillId="0" borderId="0" xfId="0" applyFont="1" applyBorder="1"/>
    <xf numFmtId="0" fontId="103" fillId="0" borderId="0" xfId="3" applyFont="1" applyFill="1" applyBorder="1" applyAlignment="1">
      <alignment horizontal="left" vertical="top"/>
    </xf>
    <xf numFmtId="0" fontId="78" fillId="0" borderId="0" xfId="88" applyFont="1" applyBorder="1" applyAlignment="1">
      <alignment vertical="top" wrapText="1"/>
    </xf>
    <xf numFmtId="0" fontId="87" fillId="0" borderId="0" xfId="3" applyFont="1" applyFill="1" applyBorder="1" applyAlignment="1">
      <alignment horizontal="left" vertical="top" wrapText="1"/>
    </xf>
    <xf numFmtId="3" fontId="104" fillId="0" borderId="0" xfId="3" applyNumberFormat="1" applyFont="1" applyFill="1" applyBorder="1" applyAlignment="1">
      <alignment horizontal="left" vertical="top" wrapText="1"/>
    </xf>
    <xf numFmtId="0" fontId="105" fillId="0" borderId="0" xfId="0" applyFont="1"/>
    <xf numFmtId="0" fontId="78" fillId="0" borderId="1" xfId="3" applyFont="1" applyFill="1" applyBorder="1" applyAlignment="1">
      <alignment horizontal="right" vertical="top" wrapText="1"/>
    </xf>
    <xf numFmtId="0" fontId="76" fillId="0" borderId="1" xfId="3" applyFont="1" applyFill="1" applyBorder="1" applyAlignment="1">
      <alignment horizontal="right" vertical="top" wrapText="1"/>
    </xf>
    <xf numFmtId="0" fontId="106" fillId="0" borderId="0" xfId="3" quotePrefix="1" applyFont="1" applyFill="1" applyBorder="1" applyAlignment="1">
      <alignment horizontal="left" vertical="top"/>
    </xf>
    <xf numFmtId="0" fontId="76" fillId="0" borderId="0" xfId="3" applyFont="1" applyFill="1" applyBorder="1" applyAlignment="1">
      <alignment horizontal="left" vertical="top" wrapText="1"/>
    </xf>
    <xf numFmtId="3" fontId="103" fillId="0" borderId="0" xfId="3" applyNumberFormat="1" applyFont="1" applyFill="1" applyBorder="1" applyAlignment="1">
      <alignment horizontal="right" vertical="top" wrapText="1"/>
    </xf>
    <xf numFmtId="0" fontId="76" fillId="0" borderId="1" xfId="3" applyFont="1" applyFill="1" applyBorder="1" applyAlignment="1">
      <alignment horizontal="left" vertical="top" wrapText="1"/>
    </xf>
    <xf numFmtId="3" fontId="103" fillId="0" borderId="1" xfId="3" applyNumberFormat="1" applyFont="1" applyFill="1" applyBorder="1" applyAlignment="1">
      <alignment horizontal="right" vertical="top" wrapText="1"/>
    </xf>
    <xf numFmtId="3" fontId="103" fillId="0" borderId="0" xfId="3" applyNumberFormat="1" applyFont="1" applyFill="1" applyBorder="1" applyAlignment="1">
      <alignment horizontal="left" vertical="top" wrapText="1"/>
    </xf>
    <xf numFmtId="0" fontId="103" fillId="0" borderId="0" xfId="3" applyFont="1" applyFill="1" applyBorder="1" applyAlignment="1">
      <alignment horizontal="left" vertical="top" wrapText="1"/>
    </xf>
    <xf numFmtId="0" fontId="78" fillId="0" borderId="0" xfId="3" applyFont="1" applyFill="1" applyBorder="1" applyAlignment="1">
      <alignment vertical="top" wrapText="1"/>
    </xf>
    <xf numFmtId="0" fontId="76" fillId="0" borderId="3" xfId="3" applyFont="1" applyFill="1" applyBorder="1" applyAlignment="1">
      <alignment horizontal="left" vertical="top" wrapText="1"/>
    </xf>
    <xf numFmtId="3" fontId="103" fillId="0" borderId="3" xfId="3" applyNumberFormat="1" applyFont="1" applyFill="1" applyBorder="1" applyAlignment="1">
      <alignment horizontal="right" vertical="top" wrapText="1"/>
    </xf>
    <xf numFmtId="170" fontId="78" fillId="0" borderId="0" xfId="3" applyNumberFormat="1" applyFont="1" applyFill="1" applyBorder="1" applyAlignment="1">
      <alignment vertical="top" wrapText="1"/>
    </xf>
    <xf numFmtId="0" fontId="76" fillId="0" borderId="2" xfId="3" applyFont="1" applyFill="1" applyBorder="1" applyAlignment="1">
      <alignment horizontal="left" vertical="top" wrapText="1"/>
    </xf>
    <xf numFmtId="170" fontId="103" fillId="0" borderId="2" xfId="3" applyNumberFormat="1" applyFont="1" applyFill="1" applyBorder="1" applyAlignment="1">
      <alignment horizontal="right" vertical="top" wrapText="1"/>
    </xf>
    <xf numFmtId="170" fontId="103" fillId="0" borderId="0" xfId="3" applyNumberFormat="1" applyFont="1" applyFill="1" applyBorder="1" applyAlignment="1">
      <alignment horizontal="right" vertical="top" wrapText="1"/>
    </xf>
    <xf numFmtId="170" fontId="103" fillId="0" borderId="1" xfId="3" applyNumberFormat="1" applyFont="1" applyFill="1" applyBorder="1" applyAlignment="1">
      <alignment horizontal="right" vertical="top" wrapText="1"/>
    </xf>
    <xf numFmtId="170" fontId="103" fillId="0" borderId="0" xfId="3" applyNumberFormat="1" applyFont="1" applyFill="1" applyBorder="1" applyAlignment="1">
      <alignment horizontal="left" vertical="top" wrapText="1"/>
    </xf>
    <xf numFmtId="0" fontId="78" fillId="0" borderId="0" xfId="3" applyFont="1" applyFill="1" applyBorder="1" applyAlignment="1">
      <alignment horizontal="left" vertical="top" wrapText="1"/>
    </xf>
    <xf numFmtId="0" fontId="103" fillId="0" borderId="1" xfId="3" applyFont="1" applyFill="1" applyBorder="1" applyAlignment="1">
      <alignment horizontal="left" vertical="top" wrapText="1"/>
    </xf>
    <xf numFmtId="0" fontId="77" fillId="0" borderId="0" xfId="3" applyFont="1" applyFill="1" applyBorder="1" applyAlignment="1">
      <alignment horizontal="left" vertical="top" wrapText="1"/>
    </xf>
    <xf numFmtId="170" fontId="103" fillId="0" borderId="0" xfId="6" applyNumberFormat="1" applyFont="1" applyFill="1" applyBorder="1" applyAlignment="1">
      <alignment horizontal="right" vertical="top" wrapText="1"/>
    </xf>
    <xf numFmtId="10" fontId="103" fillId="0" borderId="2" xfId="3" applyNumberFormat="1" applyFont="1" applyFill="1" applyBorder="1" applyAlignment="1">
      <alignment horizontal="right" vertical="top" wrapText="1"/>
    </xf>
    <xf numFmtId="0" fontId="104" fillId="0" borderId="1" xfId="3" applyFont="1" applyFill="1" applyBorder="1" applyAlignment="1">
      <alignment horizontal="right" vertical="top" wrapText="1"/>
    </xf>
    <xf numFmtId="3" fontId="103" fillId="0" borderId="2" xfId="3" applyNumberFormat="1" applyFont="1" applyFill="1" applyBorder="1" applyAlignment="1">
      <alignment horizontal="right" vertical="top" wrapText="1"/>
    </xf>
    <xf numFmtId="9" fontId="103" fillId="0" borderId="1" xfId="6" applyFont="1" applyFill="1" applyBorder="1" applyAlignment="1">
      <alignment horizontal="right" vertical="top" wrapText="1"/>
    </xf>
    <xf numFmtId="9" fontId="103" fillId="0" borderId="1" xfId="6" applyNumberFormat="1" applyFont="1" applyFill="1" applyBorder="1" applyAlignment="1">
      <alignment horizontal="right" vertical="top" wrapText="1"/>
    </xf>
    <xf numFmtId="0" fontId="94" fillId="0" borderId="0" xfId="3" applyFont="1" applyFill="1" applyBorder="1" applyAlignment="1">
      <alignment horizontal="left" vertical="top"/>
    </xf>
    <xf numFmtId="0" fontId="94" fillId="0" borderId="0" xfId="0" applyFont="1" applyBorder="1" applyAlignment="1">
      <alignment wrapText="1"/>
    </xf>
    <xf numFmtId="0" fontId="94" fillId="0" borderId="0" xfId="0" applyFont="1" applyBorder="1"/>
    <xf numFmtId="0" fontId="92" fillId="0" borderId="0" xfId="9" applyFont="1" applyFill="1" applyBorder="1" applyAlignment="1" applyProtection="1">
      <alignment vertical="top"/>
    </xf>
    <xf numFmtId="0" fontId="92" fillId="0" borderId="0" xfId="0" applyFont="1" applyFill="1" applyBorder="1"/>
    <xf numFmtId="0" fontId="80" fillId="0" borderId="0" xfId="0" applyFont="1" applyFill="1" applyBorder="1" applyAlignment="1">
      <alignment horizontal="left" vertical="top" wrapText="1"/>
    </xf>
    <xf numFmtId="0" fontId="109" fillId="0" borderId="0" xfId="0" applyFont="1" applyAlignment="1">
      <alignment vertical="top"/>
    </xf>
    <xf numFmtId="0" fontId="84" fillId="0" borderId="0" xfId="0" applyFont="1" applyAlignment="1">
      <alignment horizontal="right"/>
    </xf>
    <xf numFmtId="0" fontId="110" fillId="0" borderId="0" xfId="0" applyFont="1" applyAlignment="1">
      <alignment vertical="top"/>
    </xf>
    <xf numFmtId="0" fontId="77" fillId="0" borderId="0" xfId="0" applyFont="1" applyAlignment="1">
      <alignment horizontal="right" vertical="top" wrapText="1"/>
    </xf>
    <xf numFmtId="0" fontId="92" fillId="0" borderId="0" xfId="0" applyFont="1" applyAlignment="1" applyProtection="1">
      <alignment vertical="top"/>
      <protection locked="0"/>
    </xf>
    <xf numFmtId="3" fontId="78" fillId="2" borderId="1" xfId="7" applyNumberFormat="1" applyFont="1" applyFill="1" applyBorder="1" applyAlignment="1" applyProtection="1">
      <alignment wrapText="1"/>
    </xf>
    <xf numFmtId="172" fontId="78" fillId="2" borderId="1" xfId="7" quotePrefix="1" applyNumberFormat="1" applyFont="1" applyFill="1" applyBorder="1" applyAlignment="1" applyProtection="1">
      <alignment horizontal="right" wrapText="1"/>
    </xf>
    <xf numFmtId="172" fontId="76" fillId="2" borderId="1" xfId="7" quotePrefix="1" applyNumberFormat="1" applyFont="1" applyFill="1" applyBorder="1" applyAlignment="1" applyProtection="1">
      <alignment horizontal="right" wrapText="1"/>
    </xf>
    <xf numFmtId="0" fontId="77" fillId="0" borderId="0" xfId="7" applyFont="1" applyAlignment="1" applyProtection="1"/>
    <xf numFmtId="3" fontId="78" fillId="0" borderId="2" xfId="7" applyNumberFormat="1" applyFont="1" applyFill="1" applyBorder="1" applyAlignment="1" applyProtection="1">
      <alignment horizontal="left" vertical="top" wrapText="1"/>
    </xf>
    <xf numFmtId="186" fontId="76" fillId="2" borderId="2" xfId="8" applyNumberFormat="1" applyFont="1" applyFill="1" applyBorder="1" applyAlignment="1" applyProtection="1">
      <alignment horizontal="right" vertical="top"/>
    </xf>
    <xf numFmtId="0" fontId="76" fillId="2" borderId="0" xfId="9" applyFont="1" applyFill="1" applyBorder="1" applyAlignment="1" applyProtection="1">
      <alignment vertical="top" wrapText="1"/>
    </xf>
    <xf numFmtId="173" fontId="77" fillId="2" borderId="0" xfId="7" applyNumberFormat="1" applyFont="1" applyFill="1" applyBorder="1" applyAlignment="1" applyProtection="1">
      <alignment vertical="top"/>
      <protection locked="0"/>
    </xf>
    <xf numFmtId="173" fontId="76" fillId="2" borderId="0" xfId="7" applyNumberFormat="1" applyFont="1" applyFill="1" applyBorder="1" applyAlignment="1" applyProtection="1">
      <alignment vertical="top"/>
    </xf>
    <xf numFmtId="173" fontId="77" fillId="0" borderId="0" xfId="7" applyNumberFormat="1" applyFont="1" applyProtection="1"/>
    <xf numFmtId="3" fontId="82" fillId="3" borderId="0" xfId="7" applyNumberFormat="1" applyFont="1" applyFill="1" applyBorder="1" applyAlignment="1" applyProtection="1">
      <alignment horizontal="left" vertical="top"/>
    </xf>
    <xf numFmtId="173" fontId="82" fillId="3" borderId="0" xfId="7" applyNumberFormat="1" applyFont="1" applyFill="1" applyBorder="1" applyAlignment="1" applyProtection="1">
      <alignment vertical="top"/>
      <protection locked="0"/>
    </xf>
    <xf numFmtId="173" fontId="82" fillId="4" borderId="0" xfId="7" applyNumberFormat="1" applyFont="1" applyFill="1" applyBorder="1" applyAlignment="1" applyProtection="1">
      <alignment vertical="top"/>
    </xf>
    <xf numFmtId="3" fontId="82" fillId="3" borderId="0" xfId="7" applyNumberFormat="1" applyFont="1" applyFill="1" applyBorder="1" applyAlignment="1" applyProtection="1">
      <alignment horizontal="left" vertical="top" wrapText="1"/>
    </xf>
    <xf numFmtId="0" fontId="76" fillId="2" borderId="0" xfId="9" quotePrefix="1" applyFont="1" applyFill="1" applyBorder="1" applyAlignment="1" applyProtection="1">
      <alignment vertical="top" wrapText="1"/>
    </xf>
    <xf numFmtId="173" fontId="76" fillId="2" borderId="0" xfId="8" applyNumberFormat="1" applyFont="1" applyFill="1" applyBorder="1" applyAlignment="1" applyProtection="1">
      <protection locked="0"/>
    </xf>
    <xf numFmtId="173" fontId="76" fillId="2" borderId="0" xfId="8" applyNumberFormat="1" applyFont="1" applyFill="1" applyBorder="1" applyAlignment="1" applyProtection="1"/>
    <xf numFmtId="173" fontId="76" fillId="2" borderId="0" xfId="9" applyNumberFormat="1" applyFont="1" applyFill="1" applyBorder="1" applyAlignment="1" applyProtection="1">
      <protection locked="0"/>
    </xf>
    <xf numFmtId="173" fontId="76" fillId="2" borderId="0" xfId="9" applyNumberFormat="1" applyFont="1" applyFill="1" applyBorder="1" applyAlignment="1" applyProtection="1"/>
    <xf numFmtId="3" fontId="82" fillId="3" borderId="3" xfId="7" applyNumberFormat="1" applyFont="1" applyFill="1" applyBorder="1" applyAlignment="1" applyProtection="1">
      <alignment horizontal="left" vertical="top"/>
    </xf>
    <xf numFmtId="173" fontId="82" fillId="3" borderId="3" xfId="7" applyNumberFormat="1" applyFont="1" applyFill="1" applyBorder="1" applyAlignment="1" applyProtection="1">
      <alignment vertical="top"/>
      <protection locked="0"/>
    </xf>
    <xf numFmtId="173" fontId="82" fillId="4" borderId="3" xfId="7" applyNumberFormat="1" applyFont="1" applyFill="1" applyBorder="1" applyAlignment="1" applyProtection="1">
      <alignment vertical="top"/>
    </xf>
    <xf numFmtId="3" fontId="80" fillId="0" borderId="0" xfId="7" applyNumberFormat="1" applyFont="1" applyFill="1" applyBorder="1" applyAlignment="1" applyProtection="1">
      <alignment horizontal="left" vertical="top"/>
    </xf>
    <xf numFmtId="173" fontId="80" fillId="0" borderId="0" xfId="7" applyNumberFormat="1" applyFont="1" applyFill="1" applyBorder="1" applyAlignment="1" applyProtection="1">
      <alignment vertical="top"/>
    </xf>
    <xf numFmtId="173" fontId="77" fillId="0" borderId="0" xfId="7" applyNumberFormat="1" applyFont="1" applyFill="1" applyProtection="1"/>
    <xf numFmtId="0" fontId="77" fillId="0" borderId="0" xfId="7" applyFont="1" applyFill="1" applyProtection="1"/>
    <xf numFmtId="0" fontId="88" fillId="2" borderId="0" xfId="9" applyFont="1" applyFill="1" applyAlignment="1" applyProtection="1">
      <alignment horizontal="left"/>
      <protection locked="0"/>
    </xf>
    <xf numFmtId="168" fontId="76" fillId="2" borderId="0" xfId="9" applyNumberFormat="1" applyFont="1" applyFill="1" applyAlignment="1" applyProtection="1"/>
    <xf numFmtId="0" fontId="112" fillId="2" borderId="0" xfId="9" applyFont="1" applyFill="1" applyAlignment="1" applyProtection="1">
      <alignment horizontal="left"/>
      <protection locked="0"/>
    </xf>
    <xf numFmtId="0" fontId="78" fillId="0" borderId="0" xfId="7" applyFont="1" applyProtection="1"/>
    <xf numFmtId="168" fontId="85" fillId="2" borderId="0" xfId="9" applyNumberFormat="1" applyFont="1" applyFill="1" applyBorder="1" applyProtection="1">
      <alignment vertical="top"/>
    </xf>
    <xf numFmtId="3" fontId="78" fillId="2" borderId="1" xfId="7" applyNumberFormat="1" applyFont="1" applyFill="1" applyBorder="1" applyAlignment="1" applyProtection="1">
      <alignment vertical="top" wrapText="1"/>
    </xf>
    <xf numFmtId="1" fontId="78" fillId="2" borderId="1" xfId="7" quotePrefix="1" applyNumberFormat="1" applyFont="1" applyFill="1" applyBorder="1" applyAlignment="1" applyProtection="1">
      <alignment horizontal="right" vertical="top" wrapText="1"/>
    </xf>
    <xf numFmtId="1" fontId="76" fillId="2" borderId="1" xfId="7" quotePrefix="1" applyNumberFormat="1" applyFont="1" applyFill="1" applyBorder="1" applyAlignment="1" applyProtection="1">
      <alignment horizontal="right" vertical="top" wrapText="1"/>
    </xf>
    <xf numFmtId="0" fontId="76" fillId="2" borderId="2" xfId="9" applyFont="1" applyFill="1" applyBorder="1" applyAlignment="1" applyProtection="1">
      <alignment vertical="top" wrapText="1"/>
    </xf>
    <xf numFmtId="173" fontId="76" fillId="2" borderId="2" xfId="8" applyNumberFormat="1" applyFont="1" applyFill="1" applyBorder="1" applyAlignment="1" applyProtection="1">
      <alignment vertical="top"/>
    </xf>
    <xf numFmtId="0" fontId="77" fillId="0" borderId="0" xfId="7" applyFont="1" applyAlignment="1" applyProtection="1">
      <alignment vertical="top"/>
    </xf>
    <xf numFmtId="173" fontId="76" fillId="2" borderId="0" xfId="8" applyNumberFormat="1" applyFont="1" applyFill="1" applyBorder="1" applyAlignment="1" applyProtection="1">
      <alignment vertical="top"/>
    </xf>
    <xf numFmtId="173" fontId="77" fillId="0" borderId="0" xfId="7" applyNumberFormat="1" applyFont="1" applyBorder="1" applyProtection="1"/>
    <xf numFmtId="3" fontId="113" fillId="0" borderId="0" xfId="7" applyNumberFormat="1" applyFont="1" applyProtection="1"/>
    <xf numFmtId="3" fontId="77" fillId="0" borderId="0" xfId="7" quotePrefix="1" applyNumberFormat="1" applyFont="1" applyProtection="1"/>
    <xf numFmtId="0" fontId="94" fillId="0" borderId="0" xfId="7" applyFont="1" applyProtection="1"/>
    <xf numFmtId="3" fontId="78" fillId="2" borderId="0" xfId="0" applyNumberFormat="1" applyFont="1" applyFill="1" applyBorder="1" applyAlignment="1">
      <alignment vertical="center" wrapText="1"/>
    </xf>
    <xf numFmtId="16" fontId="80" fillId="2" borderId="0" xfId="9" quotePrefix="1" applyNumberFormat="1" applyFont="1" applyFill="1" applyBorder="1" applyAlignment="1" applyProtection="1">
      <alignment horizontal="right" vertical="center"/>
      <protection locked="0"/>
    </xf>
    <xf numFmtId="16" fontId="78" fillId="2" borderId="0" xfId="9" quotePrefix="1" applyNumberFormat="1" applyFont="1" applyFill="1" applyBorder="1" applyAlignment="1" applyProtection="1">
      <alignment horizontal="right" vertical="center"/>
      <protection locked="0"/>
    </xf>
    <xf numFmtId="3" fontId="82" fillId="4" borderId="0" xfId="0" applyNumberFormat="1" applyFont="1" applyFill="1" applyBorder="1" applyAlignment="1">
      <alignment horizontal="left" vertical="top" wrapText="1"/>
    </xf>
    <xf numFmtId="3" fontId="82" fillId="4" borderId="0" xfId="0" applyNumberFormat="1" applyFont="1" applyFill="1" applyBorder="1"/>
    <xf numFmtId="0" fontId="82" fillId="4" borderId="0" xfId="0" applyFont="1" applyFill="1" applyBorder="1"/>
    <xf numFmtId="3" fontId="82" fillId="4" borderId="0" xfId="0" applyNumberFormat="1" applyFont="1" applyFill="1" applyBorder="1" applyAlignment="1">
      <alignment horizontal="right" vertical="top" wrapText="1"/>
    </xf>
    <xf numFmtId="0" fontId="77" fillId="0" borderId="0" xfId="0" applyFont="1" applyBorder="1" applyAlignment="1">
      <alignment vertical="center"/>
    </xf>
    <xf numFmtId="0" fontId="76" fillId="2" borderId="0" xfId="9" applyFont="1" applyFill="1" applyBorder="1" applyAlignment="1" applyProtection="1">
      <alignment vertical="center" wrapText="1"/>
      <protection locked="0"/>
    </xf>
    <xf numFmtId="169" fontId="76" fillId="2" borderId="0" xfId="9" applyNumberFormat="1" applyFont="1" applyFill="1" applyBorder="1" applyAlignment="1" applyProtection="1">
      <alignment horizontal="right" vertical="center"/>
      <protection locked="0"/>
    </xf>
    <xf numFmtId="179" fontId="76" fillId="2" borderId="0" xfId="78" applyNumberFormat="1" applyFont="1" applyFill="1" applyBorder="1" applyAlignment="1" applyProtection="1">
      <alignment horizontal="right" vertical="center"/>
      <protection locked="0"/>
    </xf>
    <xf numFmtId="3" fontId="82" fillId="3" borderId="0" xfId="0" applyNumberFormat="1" applyFont="1" applyFill="1" applyBorder="1" applyAlignment="1">
      <alignment horizontal="left" vertical="top" wrapText="1"/>
    </xf>
    <xf numFmtId="3" fontId="90" fillId="3" borderId="0" xfId="0" applyNumberFormat="1" applyFont="1" applyFill="1" applyBorder="1" applyAlignment="1">
      <alignment horizontal="left" vertical="top" wrapText="1"/>
    </xf>
    <xf numFmtId="3" fontId="82" fillId="3" borderId="0" xfId="0" applyNumberFormat="1" applyFont="1" applyFill="1" applyBorder="1"/>
    <xf numFmtId="0" fontId="82" fillId="3" borderId="0" xfId="0" applyFont="1" applyFill="1" applyBorder="1"/>
    <xf numFmtId="3" fontId="82" fillId="3" borderId="0" xfId="0" applyNumberFormat="1" applyFont="1" applyFill="1" applyBorder="1" applyAlignment="1">
      <alignment horizontal="right" vertical="top" wrapText="1"/>
    </xf>
    <xf numFmtId="3" fontId="77" fillId="0" borderId="0" xfId="0" applyNumberFormat="1" applyFont="1" applyBorder="1" applyAlignment="1">
      <alignment wrapText="1"/>
    </xf>
    <xf numFmtId="3" fontId="77" fillId="0" borderId="0" xfId="0" applyNumberFormat="1" applyFont="1" applyBorder="1"/>
    <xf numFmtId="3" fontId="90" fillId="3" borderId="0" xfId="0" applyNumberFormat="1" applyFont="1" applyFill="1" applyBorder="1"/>
    <xf numFmtId="0" fontId="90" fillId="3" borderId="0" xfId="0" applyFont="1" applyFill="1" applyBorder="1"/>
    <xf numFmtId="3" fontId="90" fillId="3" borderId="0" xfId="0" applyNumberFormat="1" applyFont="1" applyFill="1" applyBorder="1" applyAlignment="1">
      <alignment horizontal="right" vertical="top" wrapText="1"/>
    </xf>
    <xf numFmtId="3" fontId="113" fillId="0" borderId="0" xfId="0" applyNumberFormat="1" applyFont="1" applyAlignment="1">
      <alignment wrapText="1"/>
    </xf>
    <xf numFmtId="3" fontId="77" fillId="0" borderId="0" xfId="0" quotePrefix="1" applyNumberFormat="1" applyFont="1" applyAlignment="1">
      <alignment wrapText="1"/>
    </xf>
    <xf numFmtId="3" fontId="94" fillId="0" borderId="0" xfId="0" applyNumberFormat="1" applyFont="1"/>
    <xf numFmtId="0" fontId="98" fillId="0" borderId="0" xfId="0" applyFont="1"/>
    <xf numFmtId="0" fontId="80" fillId="0" borderId="0" xfId="0" applyFont="1" applyBorder="1" applyAlignment="1"/>
    <xf numFmtId="0" fontId="80" fillId="0" borderId="0" xfId="0" applyFont="1" applyBorder="1" applyAlignment="1">
      <alignment horizontal="right" wrapText="1"/>
    </xf>
    <xf numFmtId="0" fontId="98" fillId="0" borderId="0" xfId="0" applyFont="1" applyBorder="1"/>
    <xf numFmtId="0" fontId="80" fillId="0" borderId="0" xfId="0" applyFont="1" applyBorder="1" applyAlignment="1">
      <alignment horizontal="right" indent="1"/>
    </xf>
    <xf numFmtId="10" fontId="77" fillId="0" borderId="0" xfId="6" applyNumberFormat="1" applyFont="1" applyBorder="1"/>
    <xf numFmtId="170" fontId="77" fillId="0" borderId="0" xfId="6" applyNumberFormat="1" applyFont="1" applyBorder="1"/>
    <xf numFmtId="10" fontId="77" fillId="0" borderId="0" xfId="6" applyNumberFormat="1" applyFont="1"/>
    <xf numFmtId="170" fontId="77" fillId="0" borderId="0" xfId="6" applyNumberFormat="1" applyFont="1"/>
    <xf numFmtId="10" fontId="77" fillId="0" borderId="0" xfId="6" applyNumberFormat="1" applyFont="1" applyAlignment="1">
      <alignment wrapText="1"/>
    </xf>
    <xf numFmtId="0" fontId="114" fillId="0" borderId="0" xfId="0" applyFont="1" applyAlignment="1">
      <alignment horizontal="center"/>
    </xf>
    <xf numFmtId="3" fontId="78" fillId="2" borderId="0" xfId="7" applyNumberFormat="1" applyFont="1" applyFill="1" applyBorder="1" applyAlignment="1">
      <alignment wrapText="1"/>
    </xf>
    <xf numFmtId="1" fontId="78" fillId="2" borderId="1" xfId="7" quotePrefix="1" applyNumberFormat="1" applyFont="1" applyFill="1" applyBorder="1" applyAlignment="1">
      <alignment horizontal="right" vertical="center" wrapText="1"/>
    </xf>
    <xf numFmtId="1" fontId="76" fillId="2" borderId="1" xfId="7" quotePrefix="1" applyNumberFormat="1" applyFont="1" applyFill="1" applyBorder="1" applyAlignment="1">
      <alignment horizontal="right" vertical="center" wrapText="1"/>
    </xf>
    <xf numFmtId="0" fontId="76" fillId="2" borderId="2" xfId="9" applyFont="1" applyFill="1" applyBorder="1" applyAlignment="1" applyProtection="1">
      <alignment vertical="center" wrapText="1"/>
      <protection locked="0"/>
    </xf>
    <xf numFmtId="3" fontId="76" fillId="2" borderId="0" xfId="9" applyNumberFormat="1" applyFont="1" applyFill="1" applyBorder="1" applyAlignment="1" applyProtection="1">
      <alignment horizontal="right" vertical="center"/>
      <protection locked="0"/>
    </xf>
    <xf numFmtId="0" fontId="82" fillId="3" borderId="0" xfId="9" applyFont="1" applyFill="1" applyBorder="1" applyAlignment="1" applyProtection="1">
      <alignment vertical="center" wrapText="1"/>
      <protection locked="0"/>
    </xf>
    <xf numFmtId="169" fontId="82" fillId="3" borderId="0" xfId="10" applyNumberFormat="1" applyFont="1" applyFill="1" applyBorder="1" applyAlignment="1" applyProtection="1">
      <alignment horizontal="right" vertical="center"/>
      <protection locked="0"/>
    </xf>
    <xf numFmtId="169" fontId="82" fillId="3" borderId="0" xfId="9" applyNumberFormat="1" applyFont="1" applyFill="1" applyBorder="1" applyAlignment="1" applyProtection="1">
      <alignment horizontal="right" vertical="center"/>
      <protection locked="0"/>
    </xf>
    <xf numFmtId="3" fontId="82" fillId="3" borderId="0" xfId="9" applyNumberFormat="1" applyFont="1" applyFill="1" applyBorder="1" applyAlignment="1" applyProtection="1">
      <alignment horizontal="right" vertical="center"/>
      <protection locked="0"/>
    </xf>
    <xf numFmtId="3" fontId="82" fillId="4" borderId="0" xfId="10" applyNumberFormat="1" applyFont="1" applyFill="1" applyBorder="1" applyAlignment="1" applyProtection="1">
      <alignment horizontal="right" vertical="center"/>
      <protection locked="0"/>
    </xf>
    <xf numFmtId="3" fontId="76" fillId="2" borderId="0" xfId="7" applyNumberFormat="1" applyFont="1" applyFill="1" applyBorder="1" applyAlignment="1">
      <alignment vertical="center" wrapText="1"/>
    </xf>
    <xf numFmtId="16" fontId="76" fillId="2" borderId="0" xfId="9" quotePrefix="1" applyNumberFormat="1" applyFont="1" applyFill="1" applyBorder="1" applyAlignment="1" applyProtection="1">
      <alignment horizontal="right" vertical="center"/>
      <protection locked="0"/>
    </xf>
    <xf numFmtId="3" fontId="76" fillId="2" borderId="0" xfId="9" quotePrefix="1" applyNumberFormat="1" applyFont="1" applyFill="1" applyBorder="1" applyAlignment="1" applyProtection="1">
      <alignment horizontal="right" vertical="center"/>
      <protection locked="0"/>
    </xf>
    <xf numFmtId="49" fontId="76" fillId="2" borderId="0" xfId="7" applyNumberFormat="1" applyFont="1" applyFill="1" applyBorder="1" applyAlignment="1">
      <alignment horizontal="right" vertical="center" wrapText="1"/>
    </xf>
    <xf numFmtId="3" fontId="76" fillId="2" borderId="0" xfId="7" applyNumberFormat="1" applyFont="1" applyFill="1" applyBorder="1" applyAlignment="1">
      <alignment horizontal="right" vertical="center" wrapText="1"/>
    </xf>
    <xf numFmtId="169" fontId="76" fillId="2" borderId="0" xfId="10" applyNumberFormat="1" applyFont="1" applyFill="1" applyBorder="1" applyAlignment="1" applyProtection="1">
      <alignment horizontal="right" vertical="center"/>
      <protection locked="0"/>
    </xf>
    <xf numFmtId="3" fontId="76" fillId="2" borderId="0" xfId="10" applyNumberFormat="1" applyFont="1" applyFill="1" applyBorder="1" applyAlignment="1" applyProtection="1">
      <alignment horizontal="right" vertical="center"/>
      <protection locked="0"/>
    </xf>
    <xf numFmtId="3" fontId="95" fillId="0" borderId="0" xfId="7" applyNumberFormat="1" applyFont="1"/>
    <xf numFmtId="3" fontId="77" fillId="0" borderId="0" xfId="7" applyNumberFormat="1" applyFont="1"/>
    <xf numFmtId="3" fontId="116" fillId="0" borderId="0" xfId="7" applyNumberFormat="1" applyFont="1"/>
    <xf numFmtId="3" fontId="106" fillId="0" borderId="0" xfId="7" applyNumberFormat="1" applyFont="1"/>
    <xf numFmtId="3" fontId="94" fillId="0" borderId="0" xfId="7" applyNumberFormat="1" applyFont="1"/>
    <xf numFmtId="16" fontId="80" fillId="2" borderId="0" xfId="9" quotePrefix="1" applyNumberFormat="1" applyFont="1" applyFill="1" applyBorder="1" applyAlignment="1" applyProtection="1">
      <alignment horizontal="right" vertical="center"/>
    </xf>
    <xf numFmtId="49" fontId="78" fillId="2" borderId="1" xfId="7" quotePrefix="1" applyNumberFormat="1" applyFont="1" applyFill="1" applyBorder="1" applyAlignment="1" applyProtection="1">
      <alignment horizontal="right" vertical="center" wrapText="1"/>
    </xf>
    <xf numFmtId="49" fontId="76" fillId="2" borderId="1" xfId="7" quotePrefix="1" applyNumberFormat="1" applyFont="1" applyFill="1" applyBorder="1" applyAlignment="1" applyProtection="1">
      <alignment horizontal="right" vertical="center" wrapText="1"/>
    </xf>
    <xf numFmtId="0" fontId="82" fillId="3" borderId="2" xfId="9" applyFont="1" applyFill="1" applyBorder="1" applyAlignment="1" applyProtection="1">
      <alignment vertical="center"/>
    </xf>
    <xf numFmtId="168" fontId="82" fillId="4" borderId="0" xfId="10" applyNumberFormat="1" applyFont="1" applyFill="1" applyBorder="1" applyAlignment="1" applyProtection="1">
      <alignment horizontal="right" vertical="center"/>
      <protection locked="0"/>
    </xf>
    <xf numFmtId="4" fontId="77" fillId="0" borderId="0" xfId="7" applyNumberFormat="1" applyFont="1" applyAlignment="1" applyProtection="1">
      <alignment vertical="center"/>
    </xf>
    <xf numFmtId="0" fontId="82" fillId="0" borderId="0" xfId="9" applyFont="1" applyFill="1" applyBorder="1" applyAlignment="1" applyProtection="1">
      <alignment vertical="center"/>
    </xf>
    <xf numFmtId="169" fontId="76" fillId="0" borderId="0" xfId="9" applyNumberFormat="1" applyFont="1" applyFill="1" applyBorder="1" applyAlignment="1" applyProtection="1">
      <alignment horizontal="right" vertical="center"/>
      <protection locked="0"/>
    </xf>
    <xf numFmtId="0" fontId="82" fillId="3" borderId="0" xfId="9" applyFont="1" applyFill="1" applyBorder="1" applyAlignment="1" applyProtection="1">
      <alignment vertical="center"/>
    </xf>
    <xf numFmtId="0" fontId="76" fillId="2" borderId="0" xfId="9" applyFont="1" applyFill="1" applyBorder="1" applyAlignment="1" applyProtection="1">
      <alignment vertical="center"/>
    </xf>
    <xf numFmtId="169" fontId="76" fillId="2" borderId="0" xfId="9" applyNumberFormat="1" applyFont="1" applyFill="1" applyBorder="1" applyAlignment="1" applyProtection="1">
      <alignment horizontal="right" vertical="center"/>
    </xf>
    <xf numFmtId="3" fontId="86" fillId="2" borderId="0" xfId="7" applyNumberFormat="1" applyFont="1" applyFill="1" applyBorder="1" applyAlignment="1" applyProtection="1">
      <alignment vertical="center"/>
    </xf>
    <xf numFmtId="3" fontId="76" fillId="0" borderId="0" xfId="9" applyNumberFormat="1" applyFont="1" applyFill="1" applyBorder="1" applyAlignment="1" applyProtection="1">
      <alignment horizontal="right" vertical="center"/>
      <protection locked="0"/>
    </xf>
    <xf numFmtId="3" fontId="77" fillId="0" borderId="0" xfId="6" applyNumberFormat="1" applyFont="1" applyAlignment="1" applyProtection="1">
      <alignment vertical="center"/>
    </xf>
    <xf numFmtId="10" fontId="77" fillId="0" borderId="0" xfId="6" applyNumberFormat="1" applyFont="1" applyAlignment="1" applyProtection="1">
      <alignment vertical="center"/>
    </xf>
    <xf numFmtId="169" fontId="76" fillId="3" borderId="0" xfId="9" applyNumberFormat="1" applyFont="1" applyFill="1" applyBorder="1" applyAlignment="1" applyProtection="1">
      <alignment horizontal="right" vertical="center"/>
      <protection locked="0"/>
    </xf>
    <xf numFmtId="0" fontId="77" fillId="2" borderId="0" xfId="7" applyFont="1" applyFill="1" applyAlignment="1" applyProtection="1">
      <alignment vertical="center"/>
    </xf>
    <xf numFmtId="2" fontId="88" fillId="2" borderId="0" xfId="9" applyNumberFormat="1" applyFont="1" applyFill="1" applyBorder="1" applyAlignment="1" applyProtection="1"/>
    <xf numFmtId="0" fontId="76" fillId="2" borderId="0" xfId="11" applyFont="1" applyFill="1" applyAlignment="1" applyProtection="1"/>
    <xf numFmtId="3" fontId="116" fillId="0" borderId="0" xfId="7" applyNumberFormat="1" applyFont="1" applyProtection="1"/>
    <xf numFmtId="3" fontId="87" fillId="0" borderId="0" xfId="7" applyNumberFormat="1" applyFont="1" applyBorder="1" applyAlignment="1" applyProtection="1">
      <alignment horizontal="left" indent="1"/>
    </xf>
    <xf numFmtId="9" fontId="77" fillId="0" borderId="0" xfId="6" applyFont="1" applyProtection="1"/>
    <xf numFmtId="165" fontId="77" fillId="0" borderId="0" xfId="78" applyFont="1" applyProtection="1"/>
    <xf numFmtId="187" fontId="77" fillId="0" borderId="0" xfId="78" applyNumberFormat="1" applyFont="1" applyProtection="1"/>
    <xf numFmtId="175" fontId="77" fillId="0" borderId="0" xfId="7" applyNumberFormat="1" applyFont="1" applyProtection="1"/>
    <xf numFmtId="3" fontId="78" fillId="2" borderId="0" xfId="7" applyNumberFormat="1" applyFont="1" applyFill="1" applyBorder="1" applyAlignment="1">
      <alignment vertical="center" wrapText="1"/>
    </xf>
    <xf numFmtId="0" fontId="82" fillId="4" borderId="2" xfId="7" applyFont="1" applyFill="1" applyBorder="1" applyAlignment="1">
      <alignment vertical="center"/>
    </xf>
    <xf numFmtId="49" fontId="82" fillId="4" borderId="2" xfId="7" applyNumberFormat="1" applyFont="1" applyFill="1" applyBorder="1" applyAlignment="1">
      <alignment horizontal="right" wrapText="1"/>
    </xf>
    <xf numFmtId="49" fontId="82" fillId="29" borderId="2" xfId="7" applyNumberFormat="1" applyFont="1" applyFill="1" applyBorder="1" applyAlignment="1">
      <alignment horizontal="right" wrapText="1"/>
    </xf>
    <xf numFmtId="3" fontId="82" fillId="4" borderId="2" xfId="7" applyNumberFormat="1" applyFont="1" applyFill="1" applyBorder="1" applyAlignment="1">
      <alignment horizontal="right" wrapText="1"/>
    </xf>
    <xf numFmtId="0" fontId="82" fillId="3" borderId="0" xfId="7" applyFont="1" applyFill="1" applyBorder="1" applyAlignment="1">
      <alignment vertical="center"/>
    </xf>
    <xf numFmtId="0" fontId="76" fillId="0" borderId="0" xfId="7" applyFont="1" applyAlignment="1">
      <alignment vertical="center"/>
    </xf>
    <xf numFmtId="3" fontId="82" fillId="3" borderId="0" xfId="7" applyNumberFormat="1" applyFont="1" applyFill="1" applyBorder="1" applyAlignment="1">
      <alignment horizontal="right" wrapText="1"/>
    </xf>
    <xf numFmtId="3" fontId="76" fillId="0" borderId="0" xfId="7" applyNumberFormat="1" applyFont="1"/>
    <xf numFmtId="3" fontId="76" fillId="0" borderId="0" xfId="7" applyNumberFormat="1" applyFont="1" applyAlignment="1"/>
    <xf numFmtId="3" fontId="76" fillId="0" borderId="0" xfId="7" applyNumberFormat="1" applyFont="1" applyBorder="1"/>
    <xf numFmtId="3" fontId="76" fillId="0" borderId="0" xfId="7" applyNumberFormat="1" applyFont="1" applyBorder="1" applyAlignment="1"/>
    <xf numFmtId="3" fontId="82" fillId="3" borderId="0" xfId="7" applyNumberFormat="1" applyFont="1" applyFill="1" applyBorder="1" applyAlignment="1">
      <alignment wrapText="1"/>
    </xf>
    <xf numFmtId="3" fontId="82" fillId="3" borderId="0" xfId="7" applyNumberFormat="1" applyFont="1" applyFill="1" applyBorder="1" applyAlignment="1"/>
    <xf numFmtId="3" fontId="82" fillId="3" borderId="0" xfId="7" applyNumberFormat="1" applyFont="1" applyFill="1" applyBorder="1"/>
    <xf numFmtId="0" fontId="77" fillId="0" borderId="0" xfId="7" applyFont="1" applyBorder="1"/>
    <xf numFmtId="3" fontId="77" fillId="0" borderId="0" xfId="7" applyNumberFormat="1" applyFont="1" applyAlignment="1"/>
    <xf numFmtId="3" fontId="87" fillId="0" borderId="0" xfId="7" applyNumberFormat="1" applyFont="1" applyAlignment="1">
      <alignment horizontal="left" indent="2"/>
    </xf>
    <xf numFmtId="0" fontId="94" fillId="0" borderId="0" xfId="7" applyFont="1"/>
    <xf numFmtId="0" fontId="86" fillId="0" borderId="1" xfId="13" applyFont="1" applyBorder="1" applyAlignment="1">
      <alignment horizontal="center"/>
    </xf>
    <xf numFmtId="0" fontId="86" fillId="0" borderId="0" xfId="13" applyFont="1" applyBorder="1" applyAlignment="1">
      <alignment horizontal="center"/>
    </xf>
    <xf numFmtId="0" fontId="86" fillId="0" borderId="1" xfId="1" applyFont="1" applyFill="1" applyBorder="1" applyAlignment="1">
      <alignment wrapText="1"/>
    </xf>
    <xf numFmtId="0" fontId="86" fillId="0" borderId="1" xfId="13" applyFont="1" applyBorder="1" applyAlignment="1">
      <alignment horizontal="right" wrapText="1"/>
    </xf>
    <xf numFmtId="0" fontId="82" fillId="0" borderId="2" xfId="1" applyFont="1" applyBorder="1"/>
    <xf numFmtId="0" fontId="86" fillId="0" borderId="2" xfId="13" applyFont="1" applyBorder="1" applyAlignment="1">
      <alignment vertical="center" wrapText="1"/>
    </xf>
    <xf numFmtId="0" fontId="86" fillId="0" borderId="0" xfId="1" applyFont="1" applyFill="1" applyBorder="1"/>
    <xf numFmtId="3" fontId="86" fillId="0" borderId="0" xfId="1" applyNumberFormat="1" applyFont="1" applyFill="1" applyBorder="1"/>
    <xf numFmtId="0" fontId="77" fillId="0" borderId="0" xfId="13" applyFont="1" applyBorder="1" applyAlignment="1">
      <alignment vertical="center" wrapText="1"/>
    </xf>
    <xf numFmtId="0" fontId="77" fillId="0" borderId="0" xfId="13" applyFont="1" applyBorder="1" applyAlignment="1">
      <alignment vertical="center"/>
    </xf>
    <xf numFmtId="3" fontId="77" fillId="0" borderId="0" xfId="13" applyNumberFormat="1" applyFont="1" applyBorder="1" applyAlignment="1">
      <alignment vertical="center"/>
    </xf>
    <xf numFmtId="0" fontId="77" fillId="0" borderId="0" xfId="13" quotePrefix="1" applyFont="1" applyBorder="1" applyAlignment="1">
      <alignment horizontal="left" vertical="center" wrapText="1" indent="1"/>
    </xf>
    <xf numFmtId="0" fontId="77" fillId="0" borderId="0" xfId="13" quotePrefix="1" applyFont="1" applyBorder="1" applyAlignment="1">
      <alignment horizontal="left" vertical="center" wrapText="1" indent="3"/>
    </xf>
    <xf numFmtId="3" fontId="82" fillId="0" borderId="0" xfId="1" applyNumberFormat="1" applyFont="1"/>
    <xf numFmtId="0" fontId="82" fillId="3" borderId="0" xfId="12" applyFont="1" applyFill="1" applyBorder="1" applyAlignment="1">
      <alignment vertical="center" wrapText="1"/>
    </xf>
    <xf numFmtId="0" fontId="76" fillId="3" borderId="0" xfId="12" applyFont="1" applyFill="1" applyBorder="1" applyAlignment="1">
      <alignment vertical="center" wrapText="1"/>
    </xf>
    <xf numFmtId="0" fontId="76" fillId="30" borderId="0" xfId="13" applyFont="1" applyFill="1" applyBorder="1" applyAlignment="1">
      <alignment vertical="center"/>
    </xf>
    <xf numFmtId="179" fontId="76" fillId="30" borderId="0" xfId="13" applyNumberFormat="1" applyFont="1" applyFill="1" applyBorder="1" applyAlignment="1">
      <alignment vertical="center"/>
    </xf>
    <xf numFmtId="179" fontId="82" fillId="0" borderId="0" xfId="1" applyNumberFormat="1" applyFont="1"/>
    <xf numFmtId="0" fontId="86" fillId="0" borderId="0" xfId="1" applyFont="1"/>
    <xf numFmtId="0" fontId="86" fillId="0" borderId="0" xfId="13" applyFont="1" applyFill="1" applyBorder="1" applyAlignment="1">
      <alignment vertical="center" wrapText="1"/>
    </xf>
    <xf numFmtId="0" fontId="86" fillId="0" borderId="0" xfId="13" applyFont="1" applyFill="1" applyBorder="1" applyAlignment="1">
      <alignment vertical="center"/>
    </xf>
    <xf numFmtId="179" fontId="86" fillId="0" borderId="0" xfId="1" applyNumberFormat="1" applyFont="1"/>
    <xf numFmtId="0" fontId="86" fillId="0" borderId="0" xfId="13" applyFont="1" applyBorder="1" applyAlignment="1">
      <alignment vertical="center" wrapText="1"/>
    </xf>
    <xf numFmtId="183" fontId="86" fillId="0" borderId="0" xfId="1" applyNumberFormat="1" applyFont="1" applyFill="1" applyBorder="1"/>
    <xf numFmtId="3" fontId="77" fillId="0" borderId="0" xfId="12" applyNumberFormat="1" applyFont="1" applyBorder="1" applyAlignment="1">
      <alignment vertical="center"/>
    </xf>
    <xf numFmtId="0" fontId="86" fillId="0" borderId="0" xfId="1" applyFont="1" applyFill="1" applyBorder="1" applyAlignment="1">
      <alignment vertical="center" wrapText="1"/>
    </xf>
    <xf numFmtId="0" fontId="80" fillId="0" borderId="0" xfId="13" applyFont="1" applyBorder="1" applyAlignment="1">
      <alignment horizontal="center"/>
    </xf>
    <xf numFmtId="0" fontId="76" fillId="0" borderId="1" xfId="13" applyFont="1" applyBorder="1" applyAlignment="1">
      <alignment wrapText="1"/>
    </xf>
    <xf numFmtId="0" fontId="76" fillId="0" borderId="1" xfId="1" applyFont="1" applyFill="1" applyBorder="1" applyAlignment="1">
      <alignment wrapText="1"/>
    </xf>
    <xf numFmtId="0" fontId="76" fillId="0" borderId="1" xfId="13" applyFont="1" applyBorder="1" applyAlignment="1">
      <alignment horizontal="right" wrapText="1"/>
    </xf>
    <xf numFmtId="0" fontId="76" fillId="0" borderId="2" xfId="13" applyFont="1" applyBorder="1" applyAlignment="1">
      <alignment vertical="center" wrapText="1"/>
    </xf>
    <xf numFmtId="0" fontId="76" fillId="0" borderId="0" xfId="1" applyFont="1" applyFill="1" applyBorder="1"/>
    <xf numFmtId="3" fontId="76" fillId="0" borderId="0" xfId="1" applyNumberFormat="1" applyFont="1" applyFill="1" applyBorder="1"/>
    <xf numFmtId="0" fontId="82" fillId="29" borderId="0" xfId="1" applyFont="1" applyFill="1" applyBorder="1"/>
    <xf numFmtId="3" fontId="82" fillId="29" borderId="0" xfId="1" applyNumberFormat="1" applyFont="1" applyFill="1" applyBorder="1" applyAlignment="1">
      <alignment horizontal="right"/>
    </xf>
    <xf numFmtId="0" fontId="80" fillId="0" borderId="0" xfId="13" applyFont="1" applyFill="1" applyBorder="1" applyAlignment="1">
      <alignment vertical="center" wrapText="1"/>
    </xf>
    <xf numFmtId="0" fontId="80" fillId="0" borderId="0" xfId="13" applyFont="1" applyFill="1" applyBorder="1" applyAlignment="1">
      <alignment vertical="center"/>
    </xf>
    <xf numFmtId="3" fontId="80" fillId="0" borderId="0" xfId="13" applyNumberFormat="1" applyFont="1" applyFill="1" applyBorder="1" applyAlignment="1">
      <alignment vertical="center"/>
    </xf>
    <xf numFmtId="0" fontId="76" fillId="0" borderId="0" xfId="13" applyFont="1" applyBorder="1" applyAlignment="1">
      <alignment vertical="center" wrapText="1"/>
    </xf>
    <xf numFmtId="183" fontId="82" fillId="0" borderId="0" xfId="1" applyNumberFormat="1" applyFont="1" applyFill="1" applyBorder="1"/>
    <xf numFmtId="0" fontId="82" fillId="29" borderId="0" xfId="1" applyFont="1" applyFill="1"/>
    <xf numFmtId="0" fontId="80" fillId="0" borderId="0" xfId="1" applyFont="1" applyFill="1" applyBorder="1" applyAlignment="1">
      <alignment vertical="center" wrapText="1"/>
    </xf>
    <xf numFmtId="0" fontId="117" fillId="0" borderId="0" xfId="1" applyFont="1"/>
    <xf numFmtId="3" fontId="100" fillId="0" borderId="0" xfId="1" applyNumberFormat="1" applyFont="1" applyFill="1" applyBorder="1" applyAlignment="1">
      <alignment vertical="top"/>
    </xf>
    <xf numFmtId="0" fontId="118" fillId="0" borderId="0" xfId="1" applyFont="1"/>
    <xf numFmtId="3" fontId="83" fillId="0" borderId="0" xfId="1" applyNumberFormat="1" applyFont="1" applyFill="1" applyBorder="1" applyAlignment="1">
      <alignment vertical="top"/>
    </xf>
    <xf numFmtId="0" fontId="120" fillId="0" borderId="1" xfId="1" applyFont="1" applyBorder="1" applyAlignment="1">
      <alignment horizontal="right" wrapText="1"/>
    </xf>
    <xf numFmtId="0" fontId="118" fillId="0" borderId="2" xfId="1" applyFont="1" applyBorder="1"/>
    <xf numFmtId="0" fontId="121" fillId="0" borderId="0" xfId="1" applyFont="1" applyBorder="1" applyAlignment="1">
      <alignment wrapText="1"/>
    </xf>
    <xf numFmtId="0" fontId="121" fillId="0" borderId="1" xfId="1" applyFont="1" applyBorder="1" applyAlignment="1">
      <alignment wrapText="1"/>
    </xf>
    <xf numFmtId="0" fontId="80" fillId="0" borderId="0" xfId="1" applyFont="1" applyFill="1" applyBorder="1" applyAlignment="1">
      <alignment horizontal="center"/>
    </xf>
    <xf numFmtId="0" fontId="118" fillId="0" borderId="1" xfId="1" applyFont="1" applyBorder="1"/>
    <xf numFmtId="0" fontId="120" fillId="0" borderId="0" xfId="1" applyFont="1" applyBorder="1" applyAlignment="1">
      <alignment horizontal="right" wrapText="1"/>
    </xf>
    <xf numFmtId="0" fontId="80" fillId="0" borderId="0" xfId="1" applyFont="1" applyFill="1" applyBorder="1" applyAlignment="1">
      <alignment horizontal="right" wrapText="1"/>
    </xf>
    <xf numFmtId="0" fontId="118" fillId="0" borderId="0" xfId="1" applyFont="1" applyAlignment="1">
      <alignment vertical="top"/>
    </xf>
    <xf numFmtId="0" fontId="120" fillId="0" borderId="2" xfId="1" applyFont="1" applyBorder="1" applyAlignment="1">
      <alignment vertical="top" wrapText="1"/>
    </xf>
    <xf numFmtId="0" fontId="122" fillId="0" borderId="2" xfId="1" applyFont="1" applyBorder="1" applyAlignment="1">
      <alignment vertical="top" wrapText="1"/>
    </xf>
    <xf numFmtId="0" fontId="120" fillId="0" borderId="2" xfId="1" applyFont="1" applyBorder="1" applyAlignment="1">
      <alignment vertical="top"/>
    </xf>
    <xf numFmtId="0" fontId="77" fillId="0" borderId="0" xfId="1" applyFont="1" applyFill="1" applyBorder="1" applyAlignment="1">
      <alignment vertical="top"/>
    </xf>
    <xf numFmtId="0" fontId="82" fillId="0" borderId="0" xfId="1" applyFont="1" applyAlignment="1">
      <alignment vertical="top"/>
    </xf>
    <xf numFmtId="0" fontId="123" fillId="0" borderId="0" xfId="13" applyFont="1" applyBorder="1" applyAlignment="1">
      <alignment vertical="top" wrapText="1"/>
    </xf>
    <xf numFmtId="174" fontId="123" fillId="0" borderId="0" xfId="1" applyNumberFormat="1" applyFont="1" applyBorder="1" applyAlignment="1">
      <alignment vertical="top"/>
    </xf>
    <xf numFmtId="174" fontId="77" fillId="0" borderId="0" xfId="1" applyNumberFormat="1" applyFont="1" applyFill="1" applyBorder="1" applyAlignment="1">
      <alignment vertical="top"/>
    </xf>
    <xf numFmtId="9" fontId="77" fillId="0" borderId="0" xfId="6" applyFont="1" applyFill="1" applyBorder="1" applyAlignment="1">
      <alignment vertical="top"/>
    </xf>
    <xf numFmtId="0" fontId="123" fillId="0" borderId="0" xfId="13" applyFont="1" applyBorder="1" applyAlignment="1">
      <alignment horizontal="left" vertical="top" wrapText="1"/>
    </xf>
    <xf numFmtId="3" fontId="123" fillId="0" borderId="0" xfId="1" applyNumberFormat="1" applyFont="1" applyBorder="1" applyAlignment="1">
      <alignment vertical="top"/>
    </xf>
    <xf numFmtId="0" fontId="124" fillId="30" borderId="0" xfId="1" applyFont="1" applyFill="1" applyBorder="1" applyAlignment="1">
      <alignment vertical="top" wrapText="1"/>
    </xf>
    <xf numFmtId="174" fontId="124" fillId="30" borderId="0" xfId="1" applyNumberFormat="1" applyFont="1" applyFill="1" applyBorder="1" applyAlignment="1">
      <alignment vertical="top"/>
    </xf>
    <xf numFmtId="9" fontId="100" fillId="0" borderId="0" xfId="6" applyFont="1" applyFill="1" applyBorder="1" applyAlignment="1">
      <alignment vertical="top"/>
    </xf>
    <xf numFmtId="0" fontId="84" fillId="0" borderId="0" xfId="1" applyFont="1" applyAlignment="1">
      <alignment vertical="top"/>
    </xf>
    <xf numFmtId="0" fontId="124" fillId="0" borderId="0" xfId="1" applyFont="1" applyAlignment="1">
      <alignment vertical="top"/>
    </xf>
    <xf numFmtId="0" fontId="124" fillId="0" borderId="0" xfId="1" applyFont="1" applyBorder="1" applyAlignment="1">
      <alignment vertical="top" wrapText="1"/>
    </xf>
    <xf numFmtId="0" fontId="124" fillId="0" borderId="0" xfId="1" applyFont="1" applyBorder="1" applyAlignment="1">
      <alignment vertical="top"/>
    </xf>
    <xf numFmtId="164" fontId="77" fillId="0" borderId="0" xfId="77" applyFont="1" applyFill="1" applyBorder="1" applyAlignment="1">
      <alignment vertical="top"/>
    </xf>
    <xf numFmtId="9" fontId="82" fillId="0" borderId="0" xfId="6" applyFont="1" applyAlignment="1">
      <alignment vertical="top"/>
    </xf>
    <xf numFmtId="0" fontId="123" fillId="0" borderId="0" xfId="13" applyFont="1" applyBorder="1" applyAlignment="1">
      <alignment vertical="top"/>
    </xf>
    <xf numFmtId="0" fontId="123" fillId="0" borderId="0" xfId="13" applyFont="1" applyBorder="1" applyAlignment="1">
      <alignment horizontal="left" vertical="top"/>
    </xf>
    <xf numFmtId="9" fontId="84" fillId="0" borderId="0" xfId="6" applyFont="1" applyAlignment="1">
      <alignment vertical="top"/>
    </xf>
    <xf numFmtId="0" fontId="120" fillId="0" borderId="0" xfId="1" applyFont="1" applyFill="1" applyAlignment="1">
      <alignment vertical="top"/>
    </xf>
    <xf numFmtId="0" fontId="120" fillId="0" borderId="0" xfId="1" applyFont="1" applyFill="1" applyBorder="1" applyAlignment="1">
      <alignment vertical="top" wrapText="1"/>
    </xf>
    <xf numFmtId="174" fontId="120" fillId="0" borderId="0" xfId="1" applyNumberFormat="1" applyFont="1" applyFill="1" applyBorder="1" applyAlignment="1">
      <alignment vertical="top"/>
    </xf>
    <xf numFmtId="174" fontId="100" fillId="0" borderId="0" xfId="1" applyNumberFormat="1" applyFont="1" applyFill="1" applyBorder="1" applyAlignment="1">
      <alignment vertical="top"/>
    </xf>
    <xf numFmtId="0" fontId="84" fillId="0" borderId="0" xfId="1" applyFont="1" applyFill="1" applyAlignment="1">
      <alignment vertical="top"/>
    </xf>
    <xf numFmtId="174" fontId="98" fillId="0" borderId="0" xfId="1" applyNumberFormat="1" applyFont="1" applyBorder="1" applyAlignment="1">
      <alignment vertical="top"/>
    </xf>
    <xf numFmtId="174" fontId="98" fillId="0" borderId="0" xfId="1" applyNumberFormat="1" applyFont="1" applyBorder="1" applyAlignment="1">
      <alignment vertical="center"/>
    </xf>
    <xf numFmtId="0" fontId="125" fillId="0" borderId="1" xfId="1" applyFont="1" applyBorder="1" applyAlignment="1">
      <alignment wrapText="1"/>
    </xf>
    <xf numFmtId="0" fontId="85" fillId="0" borderId="0" xfId="1" applyFont="1" applyBorder="1" applyAlignment="1">
      <alignment wrapText="1"/>
    </xf>
    <xf numFmtId="0" fontId="85" fillId="0" borderId="1" xfId="1" applyFont="1" applyBorder="1" applyAlignment="1">
      <alignment wrapText="1"/>
    </xf>
    <xf numFmtId="0" fontId="124" fillId="0" borderId="3" xfId="1" applyFont="1" applyBorder="1" applyAlignment="1">
      <alignment horizontal="left" wrapText="1"/>
    </xf>
    <xf numFmtId="0" fontId="124" fillId="0" borderId="1" xfId="1" applyFont="1" applyBorder="1" applyAlignment="1">
      <alignment horizontal="right" wrapText="1"/>
    </xf>
    <xf numFmtId="0" fontId="124" fillId="0" borderId="0" xfId="1" applyFont="1" applyBorder="1" applyAlignment="1">
      <alignment horizontal="right" wrapText="1"/>
    </xf>
    <xf numFmtId="0" fontId="124" fillId="0" borderId="2" xfId="1" applyFont="1" applyBorder="1" applyAlignment="1">
      <alignment vertical="top" wrapText="1"/>
    </xf>
    <xf numFmtId="0" fontId="125" fillId="0" borderId="2" xfId="1" applyFont="1" applyBorder="1" applyAlignment="1">
      <alignment vertical="top" wrapText="1"/>
    </xf>
    <xf numFmtId="0" fontId="124" fillId="0" borderId="2" xfId="1" applyFont="1" applyBorder="1" applyAlignment="1">
      <alignment vertical="top"/>
    </xf>
    <xf numFmtId="174" fontId="82" fillId="0" borderId="0" xfId="1" applyNumberFormat="1" applyFont="1" applyAlignment="1">
      <alignment vertical="top"/>
    </xf>
    <xf numFmtId="0" fontId="118" fillId="29" borderId="0" xfId="1" applyFont="1" applyFill="1" applyBorder="1" applyAlignment="1">
      <alignment vertical="top"/>
    </xf>
    <xf numFmtId="3" fontId="118" fillId="29" borderId="0" xfId="1" applyNumberFormat="1" applyFont="1" applyFill="1" applyBorder="1" applyAlignment="1">
      <alignment vertical="top"/>
    </xf>
    <xf numFmtId="3" fontId="118" fillId="29" borderId="0" xfId="1" applyNumberFormat="1" applyFont="1" applyFill="1" applyBorder="1" applyAlignment="1">
      <alignment horizontal="right" vertical="top"/>
    </xf>
    <xf numFmtId="9" fontId="83" fillId="0" borderId="0" xfId="6" applyFont="1" applyFill="1" applyBorder="1" applyAlignment="1">
      <alignment vertical="top"/>
    </xf>
    <xf numFmtId="0" fontId="126" fillId="0" borderId="0" xfId="1" applyFont="1" applyFill="1" applyBorder="1" applyAlignment="1">
      <alignment vertical="top" wrapText="1"/>
    </xf>
    <xf numFmtId="3" fontId="126" fillId="0" borderId="0" xfId="1" applyNumberFormat="1" applyFont="1" applyFill="1" applyBorder="1" applyAlignment="1">
      <alignment vertical="top"/>
    </xf>
    <xf numFmtId="174" fontId="83" fillId="0" borderId="0" xfId="1" applyNumberFormat="1" applyFont="1" applyFill="1" applyBorder="1" applyAlignment="1">
      <alignment vertical="top"/>
    </xf>
    <xf numFmtId="0" fontId="82" fillId="0" borderId="0" xfId="1" applyFont="1" applyFill="1" applyAlignment="1">
      <alignment vertical="top"/>
    </xf>
    <xf numFmtId="0" fontId="117" fillId="0" borderId="0" xfId="1" applyFont="1" applyFill="1" applyAlignment="1">
      <alignment vertical="top"/>
    </xf>
    <xf numFmtId="3" fontId="118" fillId="29" borderId="0" xfId="78" applyNumberFormat="1" applyFont="1" applyFill="1" applyBorder="1" applyAlignment="1">
      <alignment vertical="top"/>
    </xf>
    <xf numFmtId="0" fontId="77" fillId="0" borderId="0" xfId="1" applyFont="1" applyBorder="1" applyAlignment="1">
      <alignment horizontal="left" vertical="center" wrapText="1" indent="1"/>
    </xf>
    <xf numFmtId="174" fontId="77" fillId="0" borderId="0" xfId="1" applyNumberFormat="1" applyFont="1" applyBorder="1" applyAlignment="1">
      <alignment vertical="center"/>
    </xf>
    <xf numFmtId="174" fontId="77" fillId="0" borderId="0" xfId="1" applyNumberFormat="1" applyFont="1" applyFill="1" applyBorder="1" applyAlignment="1">
      <alignment vertical="center"/>
    </xf>
    <xf numFmtId="0" fontId="77" fillId="0" borderId="0" xfId="1" applyFont="1" applyAlignment="1">
      <alignment horizontal="left" wrapText="1" indent="1"/>
    </xf>
    <xf numFmtId="0" fontId="77" fillId="0" borderId="0" xfId="1" applyFont="1" applyAlignment="1">
      <alignment wrapText="1"/>
    </xf>
    <xf numFmtId="0" fontId="77" fillId="0" borderId="0" xfId="1" applyFont="1" applyFill="1"/>
    <xf numFmtId="0" fontId="77" fillId="0" borderId="0" xfId="1" applyFont="1" applyFill="1" applyAlignment="1">
      <alignment horizontal="left" vertical="top" wrapText="1"/>
    </xf>
    <xf numFmtId="0" fontId="94" fillId="0" borderId="0" xfId="0" applyFont="1" applyBorder="1" applyAlignment="1"/>
    <xf numFmtId="0" fontId="127" fillId="0" borderId="1" xfId="0" applyFont="1" applyFill="1" applyBorder="1" applyAlignment="1">
      <alignment wrapText="1"/>
    </xf>
    <xf numFmtId="0" fontId="128" fillId="0" borderId="1" xfId="0" applyFont="1" applyFill="1" applyBorder="1" applyAlignment="1">
      <alignment horizontal="right" textRotation="90"/>
    </xf>
    <xf numFmtId="0" fontId="129" fillId="0" borderId="1" xfId="0" applyFont="1" applyFill="1" applyBorder="1" applyAlignment="1">
      <alignment horizontal="right" textRotation="90"/>
    </xf>
    <xf numFmtId="0" fontId="98" fillId="0" borderId="0" xfId="0" applyFont="1" applyFill="1"/>
    <xf numFmtId="0" fontId="130" fillId="0" borderId="1" xfId="0" applyFont="1" applyBorder="1" applyAlignment="1">
      <alignment horizontal="left" wrapText="1"/>
    </xf>
    <xf numFmtId="0" fontId="131" fillId="0" borderId="1" xfId="0" applyFont="1" applyBorder="1" applyAlignment="1">
      <alignment horizontal="right" textRotation="90"/>
    </xf>
    <xf numFmtId="0" fontId="132" fillId="0" borderId="1" xfId="0" applyFont="1" applyBorder="1" applyAlignment="1">
      <alignment horizontal="right" textRotation="90"/>
    </xf>
    <xf numFmtId="0" fontId="129" fillId="0" borderId="0" xfId="0" applyFont="1" applyFill="1" applyAlignment="1">
      <alignment vertical="center"/>
    </xf>
    <xf numFmtId="0" fontId="133" fillId="0" borderId="2" xfId="0" applyFont="1" applyBorder="1" applyAlignment="1">
      <alignment vertical="top" wrapText="1"/>
    </xf>
    <xf numFmtId="3" fontId="134" fillId="0" borderId="2" xfId="0" applyNumberFormat="1" applyFont="1" applyBorder="1" applyAlignment="1">
      <alignment vertical="top"/>
    </xf>
    <xf numFmtId="0" fontId="134" fillId="0" borderId="2" xfId="0" applyFont="1" applyBorder="1" applyAlignment="1">
      <alignment vertical="top"/>
    </xf>
    <xf numFmtId="0" fontId="134" fillId="0" borderId="0" xfId="0" applyFont="1" applyAlignment="1">
      <alignment vertical="top"/>
    </xf>
    <xf numFmtId="3" fontId="133" fillId="30" borderId="0" xfId="1" applyNumberFormat="1" applyFont="1" applyFill="1" applyBorder="1" applyAlignment="1">
      <alignment vertical="top"/>
    </xf>
    <xf numFmtId="0" fontId="98" fillId="0" borderId="0" xfId="0" applyFont="1" applyFill="1" applyAlignment="1">
      <alignment vertical="center"/>
    </xf>
    <xf numFmtId="0" fontId="134" fillId="0" borderId="0" xfId="0" applyFont="1" applyBorder="1" applyAlignment="1">
      <alignment vertical="top" wrapText="1"/>
    </xf>
    <xf numFmtId="3" fontId="135" fillId="0" borderId="0" xfId="1" applyNumberFormat="1" applyFont="1" applyBorder="1" applyAlignment="1">
      <alignment vertical="top"/>
    </xf>
    <xf numFmtId="3" fontId="135" fillId="30" borderId="0" xfId="1" applyNumberFormat="1" applyFont="1" applyFill="1" applyBorder="1" applyAlignment="1">
      <alignment vertical="top"/>
    </xf>
    <xf numFmtId="9" fontId="135" fillId="0" borderId="0" xfId="6" applyFont="1" applyBorder="1" applyAlignment="1">
      <alignment vertical="top"/>
    </xf>
    <xf numFmtId="0" fontId="135" fillId="30" borderId="0" xfId="0" applyFont="1" applyFill="1" applyBorder="1" applyAlignment="1">
      <alignment vertical="top" wrapText="1"/>
    </xf>
    <xf numFmtId="0" fontId="136" fillId="0" borderId="0" xfId="0" applyFont="1" applyBorder="1" applyAlignment="1">
      <alignment vertical="top" wrapText="1"/>
    </xf>
    <xf numFmtId="3" fontId="135" fillId="0" borderId="0" xfId="1" applyNumberFormat="1" applyFont="1" applyAlignment="1">
      <alignment vertical="top"/>
    </xf>
    <xf numFmtId="3" fontId="137" fillId="0" borderId="0" xfId="1" applyNumberFormat="1" applyFont="1" applyFill="1" applyBorder="1" applyAlignment="1">
      <alignment vertical="top"/>
    </xf>
    <xf numFmtId="9" fontId="135" fillId="0" borderId="0" xfId="6" applyFont="1" applyFill="1" applyAlignment="1">
      <alignment vertical="top"/>
    </xf>
    <xf numFmtId="3" fontId="135" fillId="0" borderId="0" xfId="1" applyNumberFormat="1" applyFont="1" applyFill="1" applyAlignment="1">
      <alignment vertical="top"/>
    </xf>
    <xf numFmtId="0" fontId="133" fillId="0" borderId="0" xfId="0" applyFont="1" applyBorder="1" applyAlignment="1">
      <alignment vertical="top" wrapText="1"/>
    </xf>
    <xf numFmtId="3" fontId="98" fillId="0" borderId="0" xfId="0" applyNumberFormat="1" applyFont="1" applyFill="1" applyAlignment="1">
      <alignment vertical="center"/>
    </xf>
    <xf numFmtId="0" fontId="134" fillId="0" borderId="0" xfId="0" applyFont="1" applyBorder="1" applyAlignment="1">
      <alignment vertical="top"/>
    </xf>
    <xf numFmtId="0" fontId="84" fillId="0" borderId="0" xfId="0" applyFont="1" applyFill="1"/>
    <xf numFmtId="0" fontId="138" fillId="0" borderId="0" xfId="0" applyFont="1" applyFill="1" applyBorder="1" applyAlignment="1">
      <alignment vertical="top" wrapText="1"/>
    </xf>
    <xf numFmtId="3" fontId="138" fillId="0" borderId="0" xfId="1" applyNumberFormat="1" applyFont="1" applyFill="1" applyBorder="1" applyAlignment="1">
      <alignment vertical="top"/>
    </xf>
    <xf numFmtId="3" fontId="130" fillId="0" borderId="0" xfId="1" applyNumberFormat="1" applyFont="1" applyFill="1" applyBorder="1" applyAlignment="1">
      <alignment vertical="top"/>
    </xf>
    <xf numFmtId="0" fontId="77" fillId="0" borderId="0" xfId="0" applyFont="1" applyFill="1"/>
    <xf numFmtId="0" fontId="135" fillId="0" borderId="1" xfId="0" applyFont="1" applyBorder="1" applyAlignment="1">
      <alignment horizontal="left" wrapText="1"/>
    </xf>
    <xf numFmtId="0" fontId="129" fillId="0" borderId="0" xfId="0" applyFont="1"/>
    <xf numFmtId="0" fontId="135" fillId="0" borderId="2" xfId="0" applyFont="1" applyBorder="1" applyAlignment="1">
      <alignment vertical="center" wrapText="1"/>
    </xf>
    <xf numFmtId="3" fontId="135" fillId="0" borderId="2" xfId="0" applyNumberFormat="1" applyFont="1" applyBorder="1" applyAlignment="1">
      <alignment vertical="top"/>
    </xf>
    <xf numFmtId="0" fontId="135" fillId="0" borderId="2" xfId="0" applyFont="1" applyBorder="1" applyAlignment="1">
      <alignment vertical="top"/>
    </xf>
    <xf numFmtId="0" fontId="135" fillId="0" borderId="0" xfId="0" applyFont="1" applyAlignment="1">
      <alignment vertical="top"/>
    </xf>
    <xf numFmtId="179" fontId="135" fillId="29" borderId="0" xfId="78" applyNumberFormat="1" applyFont="1" applyFill="1" applyBorder="1"/>
    <xf numFmtId="0" fontId="98" fillId="0" borderId="0" xfId="0" applyFont="1" applyAlignment="1">
      <alignment vertical="center"/>
    </xf>
    <xf numFmtId="0" fontId="135" fillId="0" borderId="0" xfId="0" applyFont="1" applyBorder="1" applyAlignment="1">
      <alignment vertical="top" wrapText="1"/>
    </xf>
    <xf numFmtId="179" fontId="135" fillId="29" borderId="0" xfId="78" applyNumberFormat="1" applyFont="1" applyFill="1" applyBorder="1" applyAlignment="1">
      <alignment wrapText="1"/>
    </xf>
    <xf numFmtId="179" fontId="135" fillId="29" borderId="0" xfId="78" applyNumberFormat="1" applyFont="1" applyFill="1" applyBorder="1" applyAlignment="1">
      <alignment horizontal="right"/>
    </xf>
    <xf numFmtId="179" fontId="139" fillId="29" borderId="0" xfId="78" applyNumberFormat="1" applyFont="1" applyFill="1" applyBorder="1" applyAlignment="1">
      <alignment horizontal="right"/>
    </xf>
    <xf numFmtId="179" fontId="98" fillId="0" borderId="0" xfId="78" applyNumberFormat="1" applyFont="1" applyAlignment="1">
      <alignment vertical="center"/>
    </xf>
    <xf numFmtId="0" fontId="137" fillId="0" borderId="0" xfId="0" applyFont="1" applyBorder="1" applyAlignment="1">
      <alignment vertical="top" wrapText="1"/>
    </xf>
    <xf numFmtId="0" fontId="129" fillId="0" borderId="0" xfId="0" applyFont="1" applyAlignment="1">
      <alignment vertical="center"/>
    </xf>
    <xf numFmtId="0" fontId="135" fillId="0" borderId="0" xfId="0" applyFont="1" applyBorder="1" applyAlignment="1">
      <alignment horizontal="left" vertical="center" wrapText="1"/>
    </xf>
    <xf numFmtId="3" fontId="134" fillId="0" borderId="0" xfId="1" applyNumberFormat="1" applyFont="1" applyBorder="1" applyAlignment="1">
      <alignment vertical="top"/>
    </xf>
    <xf numFmtId="179" fontId="135" fillId="29" borderId="0" xfId="78" applyNumberFormat="1" applyFont="1" applyFill="1" applyBorder="1" applyAlignment="1">
      <alignment vertical="top"/>
    </xf>
    <xf numFmtId="179" fontId="135" fillId="29" borderId="0" xfId="78" applyNumberFormat="1" applyFont="1" applyFill="1" applyBorder="1" applyAlignment="1">
      <alignment horizontal="left" vertical="top"/>
    </xf>
    <xf numFmtId="0" fontId="140" fillId="29" borderId="0" xfId="1" applyFont="1" applyFill="1" applyBorder="1" applyAlignment="1">
      <alignment vertical="top" wrapText="1"/>
    </xf>
    <xf numFmtId="1" fontId="140" fillId="29" borderId="0" xfId="1" applyNumberFormat="1" applyFont="1" applyFill="1" applyBorder="1" applyAlignment="1">
      <alignment vertical="top"/>
    </xf>
    <xf numFmtId="1" fontId="140" fillId="29" borderId="0" xfId="1" applyNumberFormat="1" applyFont="1" applyFill="1" applyBorder="1" applyAlignment="1">
      <alignment horizontal="right" vertical="top"/>
    </xf>
    <xf numFmtId="0" fontId="98" fillId="0" borderId="0" xfId="0" applyFont="1" applyAlignment="1">
      <alignment vertical="top"/>
    </xf>
    <xf numFmtId="0" fontId="140" fillId="29" borderId="0" xfId="1" applyFont="1" applyFill="1" applyBorder="1" applyAlignment="1">
      <alignment wrapText="1"/>
    </xf>
    <xf numFmtId="179" fontId="140" fillId="29" borderId="0" xfId="78" applyNumberFormat="1" applyFont="1" applyFill="1" applyBorder="1"/>
    <xf numFmtId="179" fontId="141" fillId="29" borderId="0" xfId="78" applyNumberFormat="1" applyFont="1" applyFill="1" applyBorder="1"/>
    <xf numFmtId="0" fontId="134" fillId="0" borderId="0" xfId="0" applyFont="1"/>
    <xf numFmtId="0" fontId="84" fillId="0" borderId="0" xfId="0" applyFont="1"/>
    <xf numFmtId="0" fontId="80" fillId="0" borderId="0" xfId="2" applyFont="1" applyBorder="1" applyAlignment="1">
      <alignment vertical="center" wrapText="1"/>
    </xf>
    <xf numFmtId="3" fontId="83" fillId="0" borderId="0" xfId="2" applyNumberFormat="1" applyFont="1" applyFill="1" applyBorder="1" applyAlignment="1">
      <alignment vertical="top" wrapText="1"/>
    </xf>
    <xf numFmtId="170" fontId="94" fillId="0" borderId="0" xfId="18" applyNumberFormat="1" applyFont="1" applyAlignment="1">
      <alignment horizontal="right"/>
    </xf>
    <xf numFmtId="0" fontId="142" fillId="0" borderId="3" xfId="2" applyFont="1" applyBorder="1" applyAlignment="1">
      <alignment horizontal="right" wrapText="1"/>
    </xf>
    <xf numFmtId="0" fontId="142" fillId="0" borderId="0" xfId="2" applyFont="1" applyAlignment="1">
      <alignment wrapText="1"/>
    </xf>
    <xf numFmtId="0" fontId="143" fillId="0" borderId="0" xfId="2" applyFont="1" applyBorder="1" applyAlignment="1">
      <alignment wrapText="1"/>
    </xf>
    <xf numFmtId="0" fontId="142" fillId="0" borderId="0" xfId="2" applyFont="1" applyBorder="1" applyAlignment="1">
      <alignment wrapText="1"/>
    </xf>
    <xf numFmtId="0" fontId="142" fillId="0" borderId="0" xfId="2" applyFont="1"/>
    <xf numFmtId="0" fontId="129" fillId="0" borderId="3" xfId="2" applyFont="1" applyBorder="1" applyAlignment="1">
      <alignment horizontal="left" vertical="center" wrapText="1"/>
    </xf>
    <xf numFmtId="0" fontId="142" fillId="0" borderId="3" xfId="2" applyFont="1" applyBorder="1" applyAlignment="1">
      <alignment horizontal="left" wrapText="1"/>
    </xf>
    <xf numFmtId="0" fontId="142" fillId="0" borderId="2" xfId="2" applyFont="1" applyBorder="1" applyAlignment="1">
      <alignment vertical="center" wrapText="1"/>
    </xf>
    <xf numFmtId="0" fontId="142" fillId="0" borderId="2" xfId="2" applyFont="1" applyBorder="1" applyAlignment="1">
      <alignment vertical="center"/>
    </xf>
    <xf numFmtId="0" fontId="142" fillId="0" borderId="0" xfId="2" applyFont="1" applyBorder="1" applyAlignment="1">
      <alignment vertical="center"/>
    </xf>
    <xf numFmtId="0" fontId="98" fillId="0" borderId="0" xfId="13" applyFont="1" applyBorder="1" applyAlignment="1">
      <alignment vertical="center" wrapText="1"/>
    </xf>
    <xf numFmtId="3" fontId="98" fillId="0" borderId="0" xfId="2" applyNumberFormat="1" applyFont="1" applyBorder="1" applyAlignment="1">
      <alignment vertical="center"/>
    </xf>
    <xf numFmtId="0" fontId="98" fillId="0" borderId="0" xfId="13" quotePrefix="1" applyFont="1" applyBorder="1" applyAlignment="1">
      <alignment horizontal="left" vertical="center" wrapText="1"/>
    </xf>
    <xf numFmtId="0" fontId="88" fillId="30" borderId="0" xfId="2" applyFont="1" applyFill="1" applyBorder="1" applyAlignment="1">
      <alignment vertical="center" wrapText="1"/>
    </xf>
    <xf numFmtId="3" fontId="88" fillId="30" borderId="0" xfId="2" applyNumberFormat="1" applyFont="1" applyFill="1" applyBorder="1" applyAlignment="1">
      <alignment vertical="center"/>
    </xf>
    <xf numFmtId="0" fontId="76" fillId="0" borderId="0" xfId="2" applyFont="1"/>
    <xf numFmtId="0" fontId="88" fillId="0" borderId="0" xfId="2" applyFont="1" applyFill="1" applyBorder="1" applyAlignment="1">
      <alignment vertical="center" wrapText="1"/>
    </xf>
    <xf numFmtId="3" fontId="88" fillId="0" borderId="0" xfId="2" applyNumberFormat="1" applyFont="1" applyFill="1" applyBorder="1" applyAlignment="1">
      <alignment vertical="center"/>
    </xf>
    <xf numFmtId="9" fontId="88" fillId="0" borderId="0" xfId="6" applyFont="1" applyFill="1" applyBorder="1" applyAlignment="1">
      <alignment vertical="center"/>
    </xf>
    <xf numFmtId="0" fontId="86" fillId="0" borderId="0" xfId="2" applyFont="1"/>
    <xf numFmtId="0" fontId="142" fillId="0" borderId="0" xfId="2" applyFont="1" applyBorder="1" applyAlignment="1">
      <alignment vertical="center" wrapText="1"/>
    </xf>
    <xf numFmtId="3" fontId="142" fillId="0" borderId="0" xfId="18" applyNumberFormat="1" applyFont="1" applyBorder="1" applyAlignment="1">
      <alignment vertical="center"/>
    </xf>
    <xf numFmtId="0" fontId="98" fillId="0" borderId="0" xfId="2" applyFont="1" applyBorder="1" applyAlignment="1">
      <alignment vertical="center" wrapText="1"/>
    </xf>
    <xf numFmtId="0" fontId="98" fillId="0" borderId="0" xfId="2" quotePrefix="1" applyFont="1" applyBorder="1" applyAlignment="1">
      <alignment horizontal="left" vertical="center"/>
    </xf>
    <xf numFmtId="0" fontId="98" fillId="0" borderId="0" xfId="2" quotePrefix="1" applyFont="1" applyBorder="1" applyAlignment="1">
      <alignment horizontal="left" vertical="center" wrapText="1"/>
    </xf>
    <xf numFmtId="0" fontId="98" fillId="0" borderId="0" xfId="2" applyFont="1" applyBorder="1" applyAlignment="1">
      <alignment vertical="center"/>
    </xf>
    <xf numFmtId="0" fontId="76" fillId="2" borderId="0" xfId="2" applyFont="1" applyFill="1"/>
    <xf numFmtId="0" fontId="88" fillId="2" borderId="0" xfId="2" applyFont="1" applyFill="1" applyBorder="1" applyAlignment="1">
      <alignment vertical="center" wrapText="1"/>
    </xf>
    <xf numFmtId="3" fontId="88" fillId="2" borderId="0" xfId="2" applyNumberFormat="1" applyFont="1" applyFill="1" applyBorder="1" applyAlignment="1">
      <alignment vertical="center"/>
    </xf>
    <xf numFmtId="3" fontId="83" fillId="2" borderId="0" xfId="2" applyNumberFormat="1" applyFont="1" applyFill="1" applyBorder="1" applyAlignment="1">
      <alignment vertical="top" wrapText="1"/>
    </xf>
    <xf numFmtId="170" fontId="94" fillId="2" borderId="0" xfId="18" applyNumberFormat="1" applyFont="1" applyFill="1" applyAlignment="1">
      <alignment horizontal="right"/>
    </xf>
    <xf numFmtId="0" fontId="77" fillId="2" borderId="0" xfId="2" applyFont="1" applyFill="1"/>
    <xf numFmtId="0" fontId="128" fillId="2" borderId="0" xfId="2" applyFont="1" applyFill="1" applyBorder="1" applyAlignment="1">
      <alignment vertical="center" wrapText="1"/>
    </xf>
    <xf numFmtId="3" fontId="128" fillId="2" borderId="0" xfId="2" applyNumberFormat="1" applyFont="1" applyFill="1" applyBorder="1" applyAlignment="1">
      <alignment vertical="center"/>
    </xf>
    <xf numFmtId="0" fontId="80" fillId="0" borderId="0" xfId="2" applyFont="1" applyFill="1" applyBorder="1" applyAlignment="1">
      <alignment vertical="center" wrapText="1"/>
    </xf>
    <xf numFmtId="3" fontId="80" fillId="0" borderId="0" xfId="2" applyNumberFormat="1" applyFont="1" applyFill="1" applyBorder="1" applyAlignment="1">
      <alignment vertical="center"/>
    </xf>
    <xf numFmtId="0" fontId="76" fillId="0" borderId="0" xfId="2" applyFont="1" applyAlignment="1">
      <alignment wrapText="1"/>
    </xf>
    <xf numFmtId="0" fontId="80" fillId="0" borderId="0" xfId="2" applyFont="1" applyFill="1" applyBorder="1" applyAlignment="1">
      <alignment horizontal="center" wrapText="1"/>
    </xf>
    <xf numFmtId="0" fontId="77" fillId="0" borderId="2" xfId="2" applyFont="1" applyBorder="1"/>
    <xf numFmtId="0" fontId="85" fillId="0" borderId="2" xfId="2" applyFont="1" applyBorder="1" applyAlignment="1">
      <alignment wrapText="1"/>
    </xf>
    <xf numFmtId="0" fontId="76" fillId="0" borderId="0" xfId="2" applyFont="1" applyBorder="1" applyAlignment="1">
      <alignment wrapText="1"/>
    </xf>
    <xf numFmtId="0" fontId="77" fillId="0" borderId="0" xfId="2" applyFont="1" applyFill="1"/>
    <xf numFmtId="0" fontId="129" fillId="0" borderId="1" xfId="2" applyFont="1" applyBorder="1" applyAlignment="1">
      <alignment horizontal="left" vertical="center" wrapText="1"/>
    </xf>
    <xf numFmtId="0" fontId="88" fillId="0" borderId="0" xfId="2" applyFont="1" applyBorder="1" applyAlignment="1">
      <alignment horizontal="left" wrapText="1"/>
    </xf>
    <xf numFmtId="0" fontId="76" fillId="0" borderId="1" xfId="2" applyFont="1" applyBorder="1" applyAlignment="1">
      <alignment horizontal="right" wrapText="1"/>
    </xf>
    <xf numFmtId="0" fontId="80" fillId="0" borderId="0" xfId="2" applyFont="1" applyFill="1" applyBorder="1" applyAlignment="1">
      <alignment horizontal="right" wrapText="1"/>
    </xf>
    <xf numFmtId="0" fontId="76" fillId="0" borderId="2" xfId="2" applyFont="1" applyBorder="1" applyAlignment="1">
      <alignment vertical="center" wrapText="1"/>
    </xf>
    <xf numFmtId="0" fontId="76" fillId="0" borderId="2" xfId="2" applyFont="1" applyBorder="1" applyAlignment="1">
      <alignment vertical="center"/>
    </xf>
    <xf numFmtId="0" fontId="76" fillId="0" borderId="0" xfId="2" applyFont="1" applyBorder="1" applyAlignment="1">
      <alignment vertical="center"/>
    </xf>
    <xf numFmtId="0" fontId="77" fillId="0" borderId="0" xfId="2" applyFont="1" applyFill="1" applyBorder="1" applyAlignment="1">
      <alignment vertical="center"/>
    </xf>
    <xf numFmtId="3" fontId="76" fillId="0" borderId="0" xfId="2" applyNumberFormat="1" applyFont="1" applyBorder="1" applyAlignment="1">
      <alignment vertical="center"/>
    </xf>
    <xf numFmtId="9" fontId="77" fillId="0" borderId="0" xfId="18" applyFont="1" applyFill="1" applyBorder="1" applyAlignment="1">
      <alignment vertical="center"/>
    </xf>
    <xf numFmtId="0" fontId="76" fillId="0" borderId="0" xfId="13" quotePrefix="1" applyFont="1" applyBorder="1" applyAlignment="1">
      <alignment horizontal="left" vertical="center" wrapText="1"/>
    </xf>
    <xf numFmtId="0" fontId="76" fillId="29" borderId="0" xfId="1" applyFont="1" applyFill="1" applyBorder="1"/>
    <xf numFmtId="3" fontId="76" fillId="29" borderId="0" xfId="1" applyNumberFormat="1" applyFont="1" applyFill="1" applyBorder="1"/>
    <xf numFmtId="3" fontId="76" fillId="29" borderId="0" xfId="1" applyNumberFormat="1" applyFont="1" applyFill="1" applyBorder="1" applyAlignment="1">
      <alignment horizontal="right"/>
    </xf>
    <xf numFmtId="3" fontId="83" fillId="29" borderId="0" xfId="2" applyNumberFormat="1" applyFont="1" applyFill="1" applyBorder="1" applyAlignment="1">
      <alignment vertical="center"/>
    </xf>
    <xf numFmtId="170" fontId="94" fillId="29" borderId="0" xfId="18" applyNumberFormat="1" applyFont="1" applyFill="1" applyAlignment="1">
      <alignment horizontal="right"/>
    </xf>
    <xf numFmtId="0" fontId="77" fillId="29" borderId="0" xfId="2" applyFont="1" applyFill="1"/>
    <xf numFmtId="0" fontId="76" fillId="0" borderId="0" xfId="2" applyFont="1" applyFill="1" applyBorder="1" applyAlignment="1">
      <alignment vertical="center" wrapText="1"/>
    </xf>
    <xf numFmtId="3" fontId="76" fillId="0" borderId="0" xfId="2" applyNumberFormat="1" applyFont="1" applyFill="1" applyBorder="1" applyAlignment="1">
      <alignment vertical="center"/>
    </xf>
    <xf numFmtId="3" fontId="83" fillId="0" borderId="0" xfId="2" applyNumberFormat="1" applyFont="1" applyFill="1" applyBorder="1" applyAlignment="1">
      <alignment vertical="center"/>
    </xf>
    <xf numFmtId="0" fontId="76" fillId="0" borderId="0" xfId="2" applyFont="1" applyBorder="1" applyAlignment="1">
      <alignment vertical="center" wrapText="1"/>
    </xf>
    <xf numFmtId="3" fontId="76" fillId="0" borderId="0" xfId="18" applyNumberFormat="1" applyFont="1" applyBorder="1" applyAlignment="1">
      <alignment vertical="center"/>
    </xf>
    <xf numFmtId="3" fontId="77" fillId="0" borderId="0" xfId="2" applyNumberFormat="1" applyFont="1" applyFill="1" applyBorder="1" applyAlignment="1">
      <alignment vertical="center"/>
    </xf>
    <xf numFmtId="0" fontId="77" fillId="0" borderId="0" xfId="2" applyFont="1" applyBorder="1" applyAlignment="1">
      <alignment vertical="center" wrapText="1"/>
    </xf>
    <xf numFmtId="3" fontId="77" fillId="0" borderId="0" xfId="2" applyNumberFormat="1" applyFont="1" applyBorder="1" applyAlignment="1">
      <alignment vertical="center"/>
    </xf>
    <xf numFmtId="0" fontId="77" fillId="0" borderId="0" xfId="2" quotePrefix="1" applyFont="1" applyBorder="1" applyAlignment="1">
      <alignment horizontal="left" vertical="center"/>
    </xf>
    <xf numFmtId="0" fontId="77" fillId="0" borderId="0" xfId="2" quotePrefix="1" applyFont="1" applyBorder="1" applyAlignment="1">
      <alignment horizontal="left" vertical="center" wrapText="1"/>
    </xf>
    <xf numFmtId="0" fontId="77" fillId="0" borderId="0" xfId="2" applyFont="1" applyBorder="1" applyAlignment="1">
      <alignment vertical="center"/>
    </xf>
    <xf numFmtId="3" fontId="82" fillId="29" borderId="0" xfId="1" applyNumberFormat="1" applyFont="1" applyFill="1" applyBorder="1"/>
    <xf numFmtId="170" fontId="94" fillId="0" borderId="0" xfId="18" applyNumberFormat="1" applyFont="1" applyFill="1" applyAlignment="1">
      <alignment horizontal="right"/>
    </xf>
    <xf numFmtId="0" fontId="77" fillId="0" borderId="0" xfId="2" applyFont="1" applyFill="1" applyBorder="1" applyAlignment="1">
      <alignment vertical="center" wrapText="1"/>
    </xf>
    <xf numFmtId="0" fontId="77" fillId="0" borderId="0" xfId="2" applyFont="1" applyAlignment="1">
      <alignment wrapText="1"/>
    </xf>
    <xf numFmtId="170" fontId="77" fillId="0" borderId="0" xfId="0" applyNumberFormat="1" applyFont="1"/>
    <xf numFmtId="0" fontId="78" fillId="0" borderId="3" xfId="0" applyFont="1" applyBorder="1" applyAlignment="1">
      <alignment horizontal="left"/>
    </xf>
    <xf numFmtId="0" fontId="78" fillId="0" borderId="3" xfId="0" applyFont="1" applyBorder="1" applyAlignment="1">
      <alignment horizontal="center"/>
    </xf>
    <xf numFmtId="0" fontId="78" fillId="0" borderId="1" xfId="0" applyFont="1" applyBorder="1" applyAlignment="1"/>
    <xf numFmtId="1" fontId="76" fillId="0" borderId="0" xfId="7" applyNumberFormat="1" applyFont="1" applyBorder="1" applyAlignment="1" applyProtection="1">
      <alignment horizontal="right" vertical="center"/>
      <protection locked="0"/>
    </xf>
    <xf numFmtId="0" fontId="76" fillId="0" borderId="0" xfId="7" applyFont="1" applyBorder="1" applyAlignment="1">
      <alignment vertical="center" wrapText="1"/>
    </xf>
    <xf numFmtId="0" fontId="76" fillId="0" borderId="0" xfId="0" applyFont="1" applyAlignment="1"/>
    <xf numFmtId="3" fontId="76" fillId="3" borderId="0" xfId="7" applyNumberFormat="1" applyFont="1" applyFill="1" applyBorder="1" applyAlignment="1" applyProtection="1">
      <alignment horizontal="right" vertical="center"/>
      <protection locked="0"/>
    </xf>
    <xf numFmtId="0" fontId="76" fillId="0" borderId="3" xfId="0" applyFont="1" applyBorder="1" applyAlignment="1">
      <alignment horizontal="left"/>
    </xf>
    <xf numFmtId="0" fontId="76" fillId="0" borderId="3" xfId="0" applyFont="1" applyBorder="1" applyAlignment="1">
      <alignment horizontal="center"/>
    </xf>
    <xf numFmtId="0" fontId="76" fillId="0" borderId="0" xfId="0" applyFont="1" applyBorder="1" applyAlignment="1"/>
    <xf numFmtId="0" fontId="76" fillId="0" borderId="1" xfId="0" applyFont="1" applyBorder="1" applyAlignment="1"/>
    <xf numFmtId="0" fontId="88" fillId="0" borderId="1" xfId="0" applyFont="1" applyBorder="1" applyAlignment="1">
      <alignment horizontal="right" wrapText="1"/>
    </xf>
    <xf numFmtId="0" fontId="77" fillId="0" borderId="0" xfId="7" applyFont="1" applyBorder="1" applyAlignment="1">
      <alignment vertical="center"/>
    </xf>
    <xf numFmtId="3" fontId="77" fillId="0" borderId="0" xfId="7" applyNumberFormat="1" applyFont="1" applyBorder="1" applyAlignment="1">
      <alignment vertical="center"/>
    </xf>
    <xf numFmtId="1" fontId="77" fillId="0" borderId="0" xfId="7" applyNumberFormat="1" applyFont="1" applyBorder="1" applyAlignment="1">
      <alignment vertical="center"/>
    </xf>
    <xf numFmtId="0" fontId="82" fillId="29" borderId="0" xfId="7" applyFont="1" applyFill="1" applyBorder="1" applyAlignment="1">
      <alignment vertical="center"/>
    </xf>
    <xf numFmtId="3" fontId="82" fillId="29" borderId="0" xfId="7" applyNumberFormat="1" applyFont="1" applyFill="1" applyBorder="1" applyAlignment="1">
      <alignment vertical="center"/>
    </xf>
    <xf numFmtId="1" fontId="82" fillId="29" borderId="0" xfId="7" applyNumberFormat="1" applyFont="1" applyFill="1" applyBorder="1" applyAlignment="1">
      <alignment vertical="center"/>
    </xf>
    <xf numFmtId="0" fontId="87" fillId="0" borderId="0" xfId="7" applyFont="1" applyBorder="1" applyAlignment="1">
      <alignment vertical="center"/>
    </xf>
    <xf numFmtId="0" fontId="87" fillId="0" borderId="0" xfId="7" applyFont="1" applyBorder="1" applyAlignment="1">
      <alignment vertical="center" wrapText="1"/>
    </xf>
    <xf numFmtId="0" fontId="87" fillId="0" borderId="0" xfId="0" applyFont="1" applyAlignment="1"/>
    <xf numFmtId="3" fontId="80" fillId="2" borderId="0" xfId="12" applyNumberFormat="1" applyFont="1" applyFill="1" applyBorder="1" applyAlignment="1">
      <alignment vertical="top" wrapText="1"/>
    </xf>
    <xf numFmtId="168" fontId="77" fillId="0" borderId="0" xfId="12" applyNumberFormat="1" applyFont="1"/>
    <xf numFmtId="0" fontId="78" fillId="0" borderId="3" xfId="12" applyFont="1" applyBorder="1" applyAlignment="1">
      <alignment horizontal="left"/>
    </xf>
    <xf numFmtId="0" fontId="144" fillId="0" borderId="3" xfId="12" applyFont="1" applyBorder="1" applyAlignment="1">
      <alignment horizontal="center"/>
    </xf>
    <xf numFmtId="0" fontId="78" fillId="0" borderId="1" xfId="12" applyFont="1" applyBorder="1" applyAlignment="1">
      <alignment wrapText="1"/>
    </xf>
    <xf numFmtId="0" fontId="77" fillId="0" borderId="0" xfId="12" applyFont="1" applyBorder="1" applyAlignment="1">
      <alignment vertical="center" wrapText="1"/>
    </xf>
    <xf numFmtId="0" fontId="77" fillId="0" borderId="0" xfId="12" quotePrefix="1" applyFont="1" applyBorder="1" applyAlignment="1">
      <alignment vertical="center" wrapText="1"/>
    </xf>
    <xf numFmtId="3" fontId="77" fillId="0" borderId="0" xfId="12" applyNumberFormat="1" applyFont="1" applyBorder="1" applyAlignment="1" applyProtection="1">
      <alignment vertical="center"/>
      <protection locked="0"/>
    </xf>
    <xf numFmtId="9" fontId="87" fillId="0" borderId="0" xfId="6" applyFont="1" applyAlignment="1">
      <alignment vertical="center"/>
    </xf>
    <xf numFmtId="9" fontId="77" fillId="0" borderId="0" xfId="6" applyFont="1" applyAlignment="1">
      <alignment vertical="center"/>
    </xf>
    <xf numFmtId="3" fontId="82" fillId="3" borderId="0" xfId="12" applyNumberFormat="1" applyFont="1" applyFill="1" applyBorder="1" applyAlignment="1" applyProtection="1">
      <alignment vertical="center"/>
      <protection locked="0"/>
    </xf>
    <xf numFmtId="0" fontId="77" fillId="0" borderId="0" xfId="12" applyFont="1" applyBorder="1" applyAlignment="1">
      <alignment vertical="center"/>
    </xf>
    <xf numFmtId="3" fontId="77" fillId="0" borderId="0" xfId="12" applyNumberFormat="1" applyFont="1" applyAlignment="1">
      <alignment wrapText="1"/>
    </xf>
    <xf numFmtId="0" fontId="76" fillId="0" borderId="3" xfId="12" applyFont="1" applyBorder="1"/>
    <xf numFmtId="0" fontId="88" fillId="0" borderId="3" xfId="12" applyFont="1" applyBorder="1" applyAlignment="1">
      <alignment horizontal="center"/>
    </xf>
    <xf numFmtId="0" fontId="76" fillId="0" borderId="0" xfId="12" applyFont="1" applyBorder="1" applyAlignment="1">
      <alignment wrapText="1"/>
    </xf>
    <xf numFmtId="0" fontId="77" fillId="0" borderId="2" xfId="12" applyFont="1" applyBorder="1" applyAlignment="1">
      <alignment vertical="center" wrapText="1"/>
    </xf>
    <xf numFmtId="3" fontId="77" fillId="0" borderId="2" xfId="12" applyNumberFormat="1" applyFont="1" applyBorder="1" applyAlignment="1">
      <alignment vertical="center"/>
    </xf>
    <xf numFmtId="0" fontId="82" fillId="29" borderId="0" xfId="12" applyFont="1" applyFill="1" applyBorder="1" applyAlignment="1">
      <alignment vertical="center" wrapText="1"/>
    </xf>
    <xf numFmtId="3" fontId="82" fillId="29" borderId="0" xfId="12" applyNumberFormat="1" applyFont="1" applyFill="1" applyBorder="1" applyAlignment="1">
      <alignment vertical="center"/>
    </xf>
    <xf numFmtId="0" fontId="77" fillId="0" borderId="0" xfId="12" applyFont="1" applyAlignment="1"/>
    <xf numFmtId="0" fontId="94" fillId="0" borderId="0" xfId="12" applyFont="1"/>
    <xf numFmtId="0" fontId="78" fillId="0" borderId="1" xfId="2" applyFont="1" applyBorder="1" applyAlignment="1">
      <alignment wrapText="1"/>
    </xf>
    <xf numFmtId="0" fontId="78" fillId="0" borderId="1" xfId="2" applyFont="1" applyBorder="1" applyAlignment="1">
      <alignment horizontal="right" wrapText="1"/>
    </xf>
    <xf numFmtId="0" fontId="113" fillId="0" borderId="0" xfId="2" applyFont="1"/>
    <xf numFmtId="0" fontId="78" fillId="0" borderId="0" xfId="2" applyFont="1" applyAlignment="1">
      <alignment horizontal="right"/>
    </xf>
    <xf numFmtId="3" fontId="76" fillId="0" borderId="0" xfId="1" applyNumberFormat="1" applyFont="1" applyFill="1" applyBorder="1" applyAlignment="1" applyProtection="1">
      <alignment vertical="center" wrapText="1"/>
      <protection locked="0"/>
    </xf>
    <xf numFmtId="3" fontId="76" fillId="0" borderId="0" xfId="2" applyNumberFormat="1" applyFont="1" applyFill="1" applyAlignment="1">
      <alignment horizontal="right"/>
    </xf>
    <xf numFmtId="3" fontId="87" fillId="0" borderId="0" xfId="2" applyNumberFormat="1" applyFont="1" applyAlignment="1">
      <alignment horizontal="right"/>
    </xf>
    <xf numFmtId="3" fontId="116" fillId="25" borderId="0" xfId="2" applyNumberFormat="1" applyFont="1" applyFill="1" applyAlignment="1">
      <alignment horizontal="right"/>
    </xf>
    <xf numFmtId="3" fontId="87" fillId="0" borderId="0" xfId="0" applyNumberFormat="1" applyFont="1" applyAlignment="1">
      <alignment horizontal="right"/>
    </xf>
    <xf numFmtId="3" fontId="116" fillId="25" borderId="0" xfId="0" applyNumberFormat="1" applyFont="1" applyFill="1" applyAlignment="1">
      <alignment horizontal="right"/>
    </xf>
    <xf numFmtId="170" fontId="77" fillId="0" borderId="0" xfId="2" applyNumberFormat="1" applyFont="1"/>
    <xf numFmtId="3" fontId="76" fillId="0" borderId="0" xfId="2" applyNumberFormat="1" applyFont="1" applyAlignment="1" applyProtection="1">
      <alignment vertical="center" wrapText="1"/>
      <protection locked="0"/>
    </xf>
    <xf numFmtId="3" fontId="87" fillId="0" borderId="0" xfId="0" applyNumberFormat="1" applyFont="1" applyAlignment="1" applyProtection="1">
      <alignment vertical="center" wrapText="1"/>
      <protection locked="0"/>
    </xf>
    <xf numFmtId="0" fontId="77" fillId="0" borderId="0" xfId="2" applyFont="1" applyBorder="1"/>
    <xf numFmtId="3" fontId="77" fillId="0" borderId="0" xfId="2" applyNumberFormat="1" applyFont="1" applyBorder="1" applyAlignment="1">
      <alignment horizontal="right"/>
    </xf>
    <xf numFmtId="0" fontId="77" fillId="0" borderId="0" xfId="0" applyNumberFormat="1" applyFont="1" applyFill="1" applyAlignment="1"/>
    <xf numFmtId="0" fontId="82" fillId="3" borderId="0" xfId="2" applyFont="1" applyFill="1" applyBorder="1"/>
    <xf numFmtId="3" fontId="82" fillId="3" borderId="0" xfId="2" applyNumberFormat="1" applyFont="1" applyFill="1" applyBorder="1" applyAlignment="1">
      <alignment horizontal="right"/>
    </xf>
    <xf numFmtId="3" fontId="82" fillId="3" borderId="0" xfId="2" applyNumberFormat="1" applyFont="1" applyFill="1" applyAlignment="1">
      <alignment horizontal="right"/>
    </xf>
    <xf numFmtId="3" fontId="87" fillId="3" borderId="0" xfId="0" applyNumberFormat="1" applyFont="1" applyFill="1" applyAlignment="1">
      <alignment horizontal="right"/>
    </xf>
    <xf numFmtId="3" fontId="77" fillId="0" borderId="0" xfId="0" applyNumberFormat="1" applyFont="1" applyAlignment="1">
      <alignment horizontal="right"/>
    </xf>
    <xf numFmtId="3" fontId="87" fillId="0" borderId="0" xfId="0" applyNumberFormat="1" applyFont="1" applyFill="1" applyAlignment="1">
      <alignment horizontal="right"/>
    </xf>
    <xf numFmtId="3" fontId="116" fillId="0" borderId="0" xfId="0" applyNumberFormat="1" applyFont="1" applyFill="1" applyAlignment="1">
      <alignment horizontal="right"/>
    </xf>
    <xf numFmtId="0" fontId="78" fillId="0" borderId="0" xfId="2" applyFont="1" applyBorder="1"/>
    <xf numFmtId="0" fontId="77" fillId="0" borderId="0" xfId="2" applyFont="1" applyFill="1" applyBorder="1"/>
    <xf numFmtId="3" fontId="77" fillId="0" borderId="0" xfId="2" applyNumberFormat="1" applyFont="1" applyFill="1" applyBorder="1" applyAlignment="1">
      <alignment horizontal="right"/>
    </xf>
    <xf numFmtId="0" fontId="77" fillId="0" borderId="0" xfId="2" applyFont="1" applyBorder="1" applyAlignment="1">
      <alignment wrapText="1"/>
    </xf>
    <xf numFmtId="3" fontId="87" fillId="3" borderId="0" xfId="0" applyNumberFormat="1" applyFont="1" applyFill="1" applyBorder="1" applyAlignment="1">
      <alignment horizontal="right"/>
    </xf>
    <xf numFmtId="3" fontId="116" fillId="25" borderId="0" xfId="0" applyNumberFormat="1" applyFont="1" applyFill="1" applyBorder="1" applyAlignment="1">
      <alignment horizontal="right"/>
    </xf>
    <xf numFmtId="0" fontId="80" fillId="0" borderId="0" xfId="2" applyFont="1" applyFill="1" applyBorder="1"/>
    <xf numFmtId="3" fontId="80" fillId="0" borderId="0" xfId="2" applyNumberFormat="1" applyFont="1" applyFill="1" applyBorder="1" applyAlignment="1">
      <alignment horizontal="right"/>
    </xf>
    <xf numFmtId="0" fontId="76" fillId="0" borderId="1" xfId="2" applyFont="1" applyBorder="1" applyAlignment="1">
      <alignment wrapText="1"/>
    </xf>
    <xf numFmtId="0" fontId="76" fillId="0" borderId="0" xfId="2" applyFont="1" applyAlignment="1">
      <alignment horizontal="right"/>
    </xf>
    <xf numFmtId="3" fontId="76" fillId="0" borderId="0" xfId="2" applyNumberFormat="1" applyFont="1" applyAlignment="1">
      <alignment horizontal="right"/>
    </xf>
    <xf numFmtId="165" fontId="77" fillId="0" borderId="0" xfId="78" applyFont="1"/>
    <xf numFmtId="0" fontId="76" fillId="0" borderId="0" xfId="2" applyFont="1" applyBorder="1"/>
    <xf numFmtId="3" fontId="76" fillId="0" borderId="0" xfId="2" applyNumberFormat="1" applyFont="1" applyBorder="1" applyAlignment="1">
      <alignment horizontal="right"/>
    </xf>
    <xf numFmtId="0" fontId="82" fillId="29" borderId="0" xfId="2" applyFont="1" applyFill="1" applyBorder="1"/>
    <xf numFmtId="3" fontId="82" fillId="29" borderId="0" xfId="2" applyNumberFormat="1" applyFont="1" applyFill="1" applyBorder="1" applyAlignment="1">
      <alignment horizontal="right"/>
    </xf>
    <xf numFmtId="165" fontId="77" fillId="29" borderId="0" xfId="78" applyFont="1" applyFill="1"/>
    <xf numFmtId="0" fontId="77" fillId="29" borderId="0" xfId="2" applyFont="1" applyFill="1" applyBorder="1"/>
    <xf numFmtId="165" fontId="77" fillId="29" borderId="0" xfId="78" applyFont="1" applyFill="1" applyBorder="1"/>
    <xf numFmtId="0" fontId="94" fillId="0" borderId="0" xfId="2" applyFont="1"/>
    <xf numFmtId="0" fontId="77" fillId="0" borderId="0" xfId="0" applyFont="1" applyAlignment="1">
      <alignment horizontal="center" vertical="top"/>
    </xf>
    <xf numFmtId="0" fontId="146" fillId="0" borderId="0" xfId="0" applyFont="1" applyAlignment="1">
      <alignment horizontal="right"/>
    </xf>
    <xf numFmtId="0" fontId="76" fillId="0" borderId="0" xfId="0" applyFont="1" applyAlignment="1">
      <alignment horizontal="left" vertical="top"/>
    </xf>
    <xf numFmtId="0" fontId="78" fillId="0" borderId="0" xfId="0" applyFont="1" applyAlignment="1">
      <alignment horizontal="right" vertical="top"/>
    </xf>
    <xf numFmtId="0" fontId="78" fillId="0" borderId="0" xfId="0" applyFont="1" applyAlignment="1">
      <alignment vertical="top" wrapText="1"/>
    </xf>
    <xf numFmtId="0" fontId="92" fillId="0" borderId="0" xfId="0" applyFont="1" applyAlignment="1">
      <alignment wrapText="1"/>
    </xf>
    <xf numFmtId="0" fontId="92" fillId="0" borderId="0" xfId="0" applyFont="1" applyAlignment="1">
      <alignment horizontal="right"/>
    </xf>
    <xf numFmtId="0" fontId="78" fillId="0" borderId="0" xfId="88" applyFont="1" applyBorder="1" applyAlignment="1">
      <alignment vertical="top"/>
    </xf>
    <xf numFmtId="0" fontId="76" fillId="0" borderId="0" xfId="87" applyFont="1" applyBorder="1" applyAlignment="1">
      <alignment vertical="top"/>
    </xf>
    <xf numFmtId="0" fontId="79" fillId="0" borderId="0" xfId="87" applyFont="1" applyBorder="1" applyAlignment="1">
      <alignment vertical="top" wrapText="1"/>
    </xf>
    <xf numFmtId="0" fontId="77" fillId="0" borderId="0" xfId="0" applyFont="1" applyBorder="1" applyAlignment="1">
      <alignment vertical="top" wrapText="1"/>
    </xf>
    <xf numFmtId="0" fontId="77" fillId="0" borderId="0" xfId="0" applyFont="1" applyBorder="1" applyAlignment="1">
      <alignment vertical="top"/>
    </xf>
    <xf numFmtId="0" fontId="77" fillId="0" borderId="0" xfId="88" applyFont="1" applyBorder="1" applyAlignment="1">
      <alignment vertical="top" wrapText="1"/>
    </xf>
    <xf numFmtId="0" fontId="78" fillId="0" borderId="0" xfId="0" applyFont="1" applyBorder="1" applyAlignment="1">
      <alignment vertical="top"/>
    </xf>
    <xf numFmtId="0" fontId="76" fillId="0" borderId="0" xfId="88" applyFont="1" applyBorder="1" applyAlignment="1">
      <alignment vertical="top" wrapText="1"/>
    </xf>
    <xf numFmtId="0" fontId="76" fillId="0" borderId="0" xfId="88" applyFont="1" applyBorder="1" applyAlignment="1">
      <alignment vertical="top"/>
    </xf>
    <xf numFmtId="3" fontId="78" fillId="0" borderId="0" xfId="7" applyNumberFormat="1" applyFont="1" applyFill="1" applyBorder="1" applyAlignment="1" applyProtection="1">
      <alignment horizontal="left" vertical="top" wrapText="1"/>
    </xf>
    <xf numFmtId="3" fontId="82" fillId="0" borderId="0" xfId="7" applyNumberFormat="1" applyFont="1" applyAlignment="1" applyProtection="1">
      <alignment horizontal="left" vertical="top" wrapText="1"/>
      <protection locked="0"/>
    </xf>
    <xf numFmtId="0" fontId="91" fillId="0" borderId="0" xfId="0" applyFont="1" applyAlignment="1">
      <alignment wrapText="1"/>
    </xf>
    <xf numFmtId="0" fontId="76" fillId="0" borderId="0" xfId="13" applyFont="1" applyBorder="1" applyAlignment="1">
      <alignment horizontal="left" vertical="top" wrapText="1"/>
    </xf>
    <xf numFmtId="0" fontId="119" fillId="0" borderId="0" xfId="0" applyFont="1" applyAlignment="1">
      <alignment vertical="top" wrapText="1"/>
    </xf>
    <xf numFmtId="0" fontId="77" fillId="0" borderId="0" xfId="1" applyFont="1" applyAlignment="1">
      <alignment horizontal="left" vertical="top" wrapText="1"/>
    </xf>
    <xf numFmtId="0" fontId="77" fillId="0" borderId="0" xfId="0" applyFont="1" applyAlignment="1"/>
    <xf numFmtId="0" fontId="76" fillId="0" borderId="1" xfId="12" applyFont="1" applyBorder="1" applyAlignment="1">
      <alignment horizontal="right" wrapText="1"/>
    </xf>
    <xf numFmtId="0" fontId="144" fillId="0" borderId="1" xfId="0" applyFont="1" applyBorder="1" applyAlignment="1">
      <alignment horizontal="right" wrapText="1"/>
    </xf>
    <xf numFmtId="0" fontId="78" fillId="0" borderId="1" xfId="12" applyFont="1" applyBorder="1" applyAlignment="1">
      <alignment horizontal="right" wrapText="1"/>
    </xf>
    <xf numFmtId="3" fontId="80" fillId="2" borderId="0" xfId="12" applyNumberFormat="1" applyFont="1" applyFill="1" applyBorder="1" applyAlignment="1">
      <alignment vertical="top" wrapText="1"/>
    </xf>
    <xf numFmtId="0" fontId="144" fillId="0" borderId="1" xfId="12" applyFont="1" applyBorder="1" applyAlignment="1">
      <alignment horizontal="right" wrapText="1"/>
    </xf>
    <xf numFmtId="3" fontId="83" fillId="0" borderId="0" xfId="7" applyNumberFormat="1" applyFont="1" applyAlignment="1" applyProtection="1">
      <alignment horizontal="left" vertical="top" wrapText="1"/>
      <protection locked="0"/>
    </xf>
    <xf numFmtId="0" fontId="94" fillId="0" borderId="0" xfId="0" applyFont="1" applyAlignment="1">
      <alignment wrapText="1"/>
    </xf>
    <xf numFmtId="0" fontId="91" fillId="0" borderId="0" xfId="0" applyFont="1" applyAlignment="1">
      <alignment horizontal="left" wrapText="1"/>
    </xf>
    <xf numFmtId="0" fontId="77" fillId="2" borderId="0" xfId="0" applyFont="1" applyFill="1" applyBorder="1"/>
    <xf numFmtId="0" fontId="98" fillId="0" borderId="0" xfId="0" applyFont="1" applyAlignment="1">
      <alignment wrapText="1"/>
    </xf>
    <xf numFmtId="3" fontId="77" fillId="0" borderId="0" xfId="12" applyNumberFormat="1" applyFont="1" applyAlignment="1">
      <alignment horizontal="left" vertical="top" wrapText="1"/>
    </xf>
    <xf numFmtId="3" fontId="83" fillId="0" borderId="0" xfId="9" applyNumberFormat="1" applyFont="1" applyFill="1" applyAlignment="1">
      <alignment horizontal="left" vertical="top" wrapText="1"/>
    </xf>
    <xf numFmtId="0" fontId="94" fillId="0" borderId="0" xfId="0" applyFont="1" applyAlignment="1">
      <alignment horizontal="left" wrapText="1"/>
    </xf>
    <xf numFmtId="0" fontId="77" fillId="0" borderId="0" xfId="0" applyFont="1" applyAlignment="1">
      <alignment wrapText="1"/>
    </xf>
    <xf numFmtId="0" fontId="78" fillId="0" borderId="0" xfId="0" applyFont="1" applyAlignment="1">
      <alignment horizontal="left" wrapText="1"/>
    </xf>
    <xf numFmtId="0" fontId="78" fillId="0" borderId="0" xfId="1" applyFont="1" applyAlignment="1">
      <alignment horizontal="left" wrapText="1"/>
    </xf>
    <xf numFmtId="0" fontId="78" fillId="0" borderId="1" xfId="0" applyFont="1" applyBorder="1" applyAlignment="1">
      <alignment horizontal="left" wrapText="1"/>
    </xf>
    <xf numFmtId="3" fontId="76" fillId="0" borderId="0" xfId="0" applyNumberFormat="1" applyFont="1" applyFill="1" applyBorder="1" applyAlignment="1">
      <alignment wrapText="1"/>
    </xf>
    <xf numFmtId="3" fontId="76" fillId="0" borderId="0" xfId="0" applyNumberFormat="1" applyFont="1" applyFill="1" applyAlignment="1">
      <alignment wrapText="1"/>
    </xf>
    <xf numFmtId="3" fontId="80" fillId="0" borderId="0" xfId="0" applyNumberFormat="1" applyFont="1" applyFill="1" applyAlignment="1">
      <alignment wrapText="1"/>
    </xf>
    <xf numFmtId="3" fontId="78" fillId="0" borderId="0" xfId="0" quotePrefix="1" applyNumberFormat="1" applyFont="1" applyBorder="1" applyAlignment="1">
      <alignment horizontal="left" wrapText="1"/>
    </xf>
    <xf numFmtId="3" fontId="76" fillId="0" borderId="0" xfId="0" quotePrefix="1" applyNumberFormat="1" applyFont="1" applyBorder="1" applyAlignment="1">
      <alignment horizontal="left" wrapText="1"/>
    </xf>
    <xf numFmtId="3" fontId="82" fillId="29" borderId="0" xfId="0" applyNumberFormat="1" applyFont="1" applyFill="1" applyAlignment="1">
      <alignment wrapText="1"/>
    </xf>
    <xf numFmtId="3" fontId="76" fillId="0" borderId="2" xfId="0" applyNumberFormat="1" applyFont="1" applyBorder="1" applyAlignment="1">
      <alignment vertical="top" wrapText="1"/>
    </xf>
    <xf numFmtId="3" fontId="144" fillId="0" borderId="1" xfId="0" applyNumberFormat="1" applyFont="1" applyBorder="1" applyAlignment="1">
      <alignment horizontal="left" wrapText="1"/>
    </xf>
    <xf numFmtId="3" fontId="77" fillId="0" borderId="0" xfId="0" applyNumberFormat="1" applyFont="1" applyAlignment="1"/>
    <xf numFmtId="3" fontId="76" fillId="0" borderId="0" xfId="0" applyNumberFormat="1" applyFont="1" applyFill="1" applyAlignment="1">
      <alignment horizontal="left" vertical="top" wrapText="1"/>
    </xf>
    <xf numFmtId="3" fontId="77" fillId="0" borderId="0" xfId="0" applyNumberFormat="1" applyFont="1" applyFill="1" applyAlignment="1">
      <alignment wrapText="1"/>
    </xf>
    <xf numFmtId="3" fontId="76" fillId="0" borderId="0" xfId="0" applyNumberFormat="1" applyFont="1" applyAlignment="1">
      <alignment horizontal="right" vertical="top" wrapText="1" indent="2"/>
    </xf>
    <xf numFmtId="3" fontId="76" fillId="0" borderId="0" xfId="0" applyNumberFormat="1" applyFont="1" applyAlignment="1">
      <alignment horizontal="right" vertical="top" wrapText="1"/>
    </xf>
    <xf numFmtId="3" fontId="82" fillId="3" borderId="0" xfId="0" applyNumberFormat="1" applyFont="1" applyFill="1" applyAlignment="1">
      <alignment horizontal="right" wrapText="1"/>
    </xf>
    <xf numFmtId="3" fontId="82" fillId="3" borderId="0" xfId="0" applyNumberFormat="1" applyFont="1" applyFill="1" applyAlignment="1">
      <alignment horizontal="right" vertical="top" wrapText="1"/>
    </xf>
    <xf numFmtId="3" fontId="82" fillId="3" borderId="0" xfId="0" applyNumberFormat="1" applyFont="1" applyFill="1" applyAlignment="1">
      <alignment horizontal="right" vertical="top"/>
    </xf>
    <xf numFmtId="3" fontId="78" fillId="0" borderId="0" xfId="0" quotePrefix="1" applyNumberFormat="1" applyFont="1" applyAlignment="1">
      <alignment vertical="top" wrapText="1"/>
    </xf>
    <xf numFmtId="0" fontId="148" fillId="2" borderId="0" xfId="0" applyFont="1" applyFill="1" applyBorder="1" applyAlignment="1">
      <alignment horizontal="left" vertical="top" wrapText="1"/>
    </xf>
    <xf numFmtId="0" fontId="131" fillId="2" borderId="0" xfId="0" applyFont="1" applyFill="1" applyBorder="1" applyAlignment="1">
      <alignment horizontal="left" vertical="top" wrapText="1"/>
    </xf>
    <xf numFmtId="0" fontId="149" fillId="2" borderId="0" xfId="0" applyFont="1" applyFill="1" applyBorder="1" applyAlignment="1">
      <alignment horizontal="left" vertical="top" wrapText="1"/>
    </xf>
    <xf numFmtId="0" fontId="150" fillId="0" borderId="0" xfId="0" applyFont="1" applyFill="1" applyBorder="1" applyAlignment="1">
      <alignment horizontal="left" vertical="top" wrapText="1"/>
    </xf>
    <xf numFmtId="3" fontId="150" fillId="0" borderId="0" xfId="0" applyNumberFormat="1" applyFont="1" applyAlignment="1">
      <alignment horizontal="left" vertical="top" wrapText="1"/>
    </xf>
    <xf numFmtId="3" fontId="150" fillId="0" borderId="0" xfId="0" applyNumberFormat="1" applyFont="1" applyFill="1" applyAlignment="1">
      <alignment horizontal="left" vertical="top" wrapText="1"/>
    </xf>
    <xf numFmtId="0" fontId="131" fillId="0" borderId="0" xfId="0" applyFont="1" applyFill="1" applyAlignment="1">
      <alignment horizontal="left" vertical="top" wrapText="1"/>
    </xf>
    <xf numFmtId="0" fontId="131" fillId="0" borderId="0" xfId="0" applyFont="1" applyFill="1" applyAlignment="1">
      <alignment vertical="top" wrapText="1"/>
    </xf>
    <xf numFmtId="3" fontId="150" fillId="0" borderId="0" xfId="0" applyNumberFormat="1" applyFont="1" applyAlignment="1">
      <alignment wrapText="1"/>
    </xf>
    <xf numFmtId="0" fontId="144" fillId="0" borderId="0" xfId="1" applyFont="1" applyBorder="1" applyAlignment="1">
      <alignment wrapText="1"/>
    </xf>
    <xf numFmtId="3" fontId="144" fillId="0" borderId="1" xfId="1" applyNumberFormat="1" applyFont="1" applyBorder="1" applyAlignment="1">
      <alignment wrapText="1"/>
    </xf>
    <xf numFmtId="3" fontId="98" fillId="0" borderId="0" xfId="1" applyNumberFormat="1" applyFont="1" applyAlignment="1">
      <alignment vertical="top" wrapText="1"/>
    </xf>
    <xf numFmtId="3" fontId="107" fillId="3" borderId="0" xfId="1" applyNumberFormat="1" applyFont="1" applyFill="1" applyBorder="1" applyAlignment="1">
      <alignment vertical="top" wrapText="1"/>
    </xf>
    <xf numFmtId="3" fontId="128" fillId="2" borderId="0" xfId="1" applyNumberFormat="1" applyFont="1" applyFill="1" applyBorder="1" applyAlignment="1">
      <alignment vertical="top" wrapText="1"/>
    </xf>
    <xf numFmtId="3" fontId="128" fillId="0" borderId="0" xfId="1" applyNumberFormat="1" applyFont="1" applyAlignment="1">
      <alignment vertical="top" wrapText="1"/>
    </xf>
    <xf numFmtId="3" fontId="107" fillId="3" borderId="3" xfId="1" applyNumberFormat="1" applyFont="1" applyFill="1" applyBorder="1" applyAlignment="1">
      <alignment vertical="top" wrapText="1"/>
    </xf>
    <xf numFmtId="0" fontId="92" fillId="0" borderId="0" xfId="1" applyFont="1"/>
    <xf numFmtId="3" fontId="98" fillId="0" borderId="0" xfId="1" applyNumberFormat="1" applyFont="1" applyAlignment="1">
      <alignment vertical="top"/>
    </xf>
    <xf numFmtId="3" fontId="78" fillId="0" borderId="1" xfId="1" applyNumberFormat="1" applyFont="1" applyBorder="1" applyAlignment="1">
      <alignment horizontal="left" wrapText="1"/>
    </xf>
    <xf numFmtId="3" fontId="76" fillId="0" borderId="2" xfId="1" applyNumberFormat="1" applyFont="1" applyBorder="1" applyAlignment="1">
      <alignment vertical="top" wrapText="1"/>
    </xf>
    <xf numFmtId="3" fontId="76" fillId="0" borderId="0" xfId="1" applyNumberFormat="1" applyFont="1" applyBorder="1" applyAlignment="1">
      <alignment vertical="top" wrapText="1"/>
    </xf>
    <xf numFmtId="3" fontId="82" fillId="3" borderId="0" xfId="1" applyNumberFormat="1" applyFont="1" applyFill="1" applyBorder="1" applyAlignment="1">
      <alignment vertical="top" wrapText="1"/>
    </xf>
    <xf numFmtId="3" fontId="80" fillId="0" borderId="0" xfId="1" applyNumberFormat="1" applyFont="1" applyFill="1" applyBorder="1" applyAlignment="1">
      <alignment vertical="top" wrapText="1"/>
    </xf>
    <xf numFmtId="3" fontId="82" fillId="3" borderId="0" xfId="0" applyNumberFormat="1" applyFont="1" applyFill="1" applyAlignment="1">
      <alignment vertical="top" wrapText="1"/>
    </xf>
    <xf numFmtId="3" fontId="87" fillId="0" borderId="0" xfId="0" applyNumberFormat="1" applyFont="1" applyAlignment="1">
      <alignment horizontal="right" wrapText="1"/>
    </xf>
    <xf numFmtId="0" fontId="116" fillId="0" borderId="0" xfId="0" applyFont="1" applyAlignment="1">
      <alignment wrapText="1"/>
    </xf>
    <xf numFmtId="3" fontId="76" fillId="0" borderId="0" xfId="0" applyNumberFormat="1" applyFont="1" applyFill="1" applyAlignment="1">
      <alignment horizontal="right" vertical="top" wrapText="1"/>
    </xf>
    <xf numFmtId="3" fontId="77" fillId="0" borderId="0" xfId="0" applyNumberFormat="1" applyFont="1" applyBorder="1" applyAlignment="1">
      <alignment horizontal="right" vertical="top" wrapText="1"/>
    </xf>
    <xf numFmtId="3" fontId="77" fillId="0" borderId="0" xfId="0" applyNumberFormat="1" applyFont="1" applyAlignment="1">
      <alignment horizontal="right" vertical="top" wrapText="1"/>
    </xf>
    <xf numFmtId="3" fontId="80" fillId="0" borderId="0" xfId="0" applyNumberFormat="1" applyFont="1" applyAlignment="1">
      <alignment horizontal="right" vertical="top" wrapText="1"/>
    </xf>
    <xf numFmtId="0" fontId="77" fillId="0" borderId="0" xfId="0" applyFont="1" applyBorder="1" applyAlignment="1">
      <alignment horizontal="right" vertical="top" wrapText="1"/>
    </xf>
    <xf numFmtId="3" fontId="78" fillId="0" borderId="1" xfId="0" quotePrefix="1" applyNumberFormat="1" applyFont="1" applyBorder="1" applyAlignment="1">
      <alignment horizontal="right" wrapText="1"/>
    </xf>
    <xf numFmtId="3" fontId="80" fillId="0" borderId="0" xfId="0" applyNumberFormat="1" applyFont="1" applyFill="1" applyAlignment="1">
      <alignment horizontal="right" vertical="top" wrapText="1"/>
    </xf>
    <xf numFmtId="3" fontId="80" fillId="0" borderId="0" xfId="0" applyNumberFormat="1" applyFont="1" applyFill="1" applyBorder="1" applyAlignment="1">
      <alignment horizontal="right" vertical="top" wrapText="1"/>
    </xf>
    <xf numFmtId="3" fontId="77" fillId="0" borderId="0" xfId="0" applyNumberFormat="1" applyFont="1" applyAlignment="1">
      <alignment horizontal="right" wrapText="1"/>
    </xf>
    <xf numFmtId="3" fontId="91" fillId="0" borderId="0" xfId="12" applyNumberFormat="1" applyFont="1" applyAlignment="1"/>
    <xf numFmtId="3" fontId="77" fillId="0" borderId="0" xfId="12" applyNumberFormat="1" applyFont="1" applyFill="1" applyBorder="1" applyAlignment="1">
      <alignment vertical="top" wrapText="1"/>
    </xf>
    <xf numFmtId="3" fontId="77" fillId="0" borderId="0" xfId="12" applyNumberFormat="1" applyFont="1" applyFill="1" applyBorder="1" applyAlignment="1">
      <alignment vertical="top"/>
    </xf>
    <xf numFmtId="0" fontId="82" fillId="0" borderId="0" xfId="1" applyFont="1" applyAlignment="1">
      <alignment vertical="top" wrapText="1"/>
    </xf>
    <xf numFmtId="3" fontId="80" fillId="0" borderId="0" xfId="12" applyNumberFormat="1" applyFont="1" applyFill="1" applyBorder="1" applyAlignment="1">
      <alignment vertical="top"/>
    </xf>
    <xf numFmtId="0" fontId="76" fillId="0" borderId="0" xfId="1" applyFont="1"/>
    <xf numFmtId="0" fontId="82" fillId="0" borderId="0" xfId="1" applyFont="1" applyAlignment="1">
      <alignment horizontal="left" vertical="top"/>
    </xf>
    <xf numFmtId="0" fontId="82" fillId="2" borderId="0" xfId="1" applyFont="1" applyFill="1" applyAlignment="1">
      <alignment wrapText="1"/>
    </xf>
    <xf numFmtId="0" fontId="78" fillId="2" borderId="0" xfId="1" applyFont="1" applyFill="1" applyAlignment="1">
      <alignment wrapText="1"/>
    </xf>
    <xf numFmtId="3" fontId="78" fillId="2" borderId="0" xfId="12" applyNumberFormat="1" applyFont="1" applyFill="1" applyAlignment="1">
      <alignment wrapText="1"/>
    </xf>
    <xf numFmtId="0" fontId="82" fillId="2" borderId="0" xfId="1" quotePrefix="1" applyFont="1" applyFill="1" applyAlignment="1">
      <alignment wrapText="1"/>
    </xf>
    <xf numFmtId="0" fontId="107" fillId="2" borderId="0" xfId="1" applyFont="1" applyFill="1" applyAlignment="1">
      <alignment wrapText="1"/>
    </xf>
    <xf numFmtId="0" fontId="107" fillId="2" borderId="0" xfId="1" applyFont="1" applyFill="1" applyAlignment="1">
      <alignment vertical="top" wrapText="1"/>
    </xf>
    <xf numFmtId="0" fontId="107" fillId="0" borderId="0" xfId="0" applyFont="1"/>
    <xf numFmtId="0" fontId="144" fillId="0" borderId="0" xfId="12" applyFont="1" applyAlignment="1">
      <alignment wrapText="1"/>
    </xf>
    <xf numFmtId="3" fontId="144" fillId="2" borderId="1" xfId="12" applyNumberFormat="1" applyFont="1" applyFill="1" applyBorder="1" applyAlignment="1">
      <alignment wrapText="1"/>
    </xf>
    <xf numFmtId="3" fontId="144" fillId="0" borderId="0" xfId="12" applyNumberFormat="1" applyFont="1" applyFill="1" applyBorder="1" applyAlignment="1">
      <alignment vertical="center" wrapText="1"/>
    </xf>
    <xf numFmtId="3" fontId="98" fillId="0" borderId="0" xfId="12" applyNumberFormat="1" applyFont="1" applyFill="1" applyBorder="1" applyAlignment="1">
      <alignment vertical="center" wrapText="1"/>
    </xf>
    <xf numFmtId="3" fontId="98" fillId="0" borderId="0" xfId="12" applyNumberFormat="1" applyFont="1" applyFill="1" applyBorder="1" applyAlignment="1">
      <alignment vertical="top" wrapText="1"/>
    </xf>
    <xf numFmtId="3" fontId="98" fillId="0" borderId="0" xfId="12" applyNumberFormat="1" applyFont="1" applyFill="1" applyBorder="1" applyAlignment="1">
      <alignment vertical="center"/>
    </xf>
    <xf numFmtId="3" fontId="107" fillId="3" borderId="0" xfId="12" applyNumberFormat="1" applyFont="1" applyFill="1" applyBorder="1" applyAlignment="1">
      <alignment vertical="center" wrapText="1"/>
    </xf>
    <xf numFmtId="3" fontId="128" fillId="0" borderId="0" xfId="12" applyNumberFormat="1" applyFont="1" applyFill="1" applyBorder="1" applyAlignment="1">
      <alignment vertical="center" wrapText="1"/>
    </xf>
    <xf numFmtId="0" fontId="82" fillId="0" borderId="0" xfId="1" applyFont="1" applyAlignment="1">
      <alignment vertical="center" wrapText="1"/>
    </xf>
    <xf numFmtId="3" fontId="76" fillId="0" borderId="0" xfId="0" applyNumberFormat="1" applyFont="1"/>
    <xf numFmtId="3" fontId="76" fillId="0" borderId="0" xfId="0" applyNumberFormat="1" applyFont="1" applyAlignment="1">
      <alignment wrapText="1"/>
    </xf>
    <xf numFmtId="3" fontId="77" fillId="0" borderId="0" xfId="0" quotePrefix="1" applyNumberFormat="1" applyFont="1" applyAlignment="1">
      <alignment vertical="top" wrapText="1"/>
    </xf>
    <xf numFmtId="3" fontId="80" fillId="0" borderId="0" xfId="0" applyNumberFormat="1" applyFont="1" applyAlignment="1">
      <alignment wrapText="1"/>
    </xf>
    <xf numFmtId="3" fontId="98" fillId="0" borderId="0" xfId="0" applyNumberFormat="1" applyFont="1" applyAlignment="1">
      <alignment wrapText="1"/>
    </xf>
    <xf numFmtId="3" fontId="88" fillId="0" borderId="1" xfId="0" applyNumberFormat="1" applyFont="1" applyBorder="1" applyAlignment="1">
      <alignment horizontal="left" wrapText="1"/>
    </xf>
    <xf numFmtId="3" fontId="77" fillId="0" borderId="0" xfId="0" quotePrefix="1" applyNumberFormat="1" applyFont="1" applyAlignment="1">
      <alignment horizontal="left" vertical="top" wrapText="1"/>
    </xf>
    <xf numFmtId="3" fontId="77" fillId="0" borderId="0" xfId="0" quotePrefix="1" applyNumberFormat="1" applyFont="1" applyFill="1" applyAlignment="1">
      <alignment vertical="top" wrapText="1"/>
    </xf>
    <xf numFmtId="3" fontId="82" fillId="29" borderId="0" xfId="0" applyNumberFormat="1" applyFont="1" applyFill="1" applyAlignment="1">
      <alignment vertical="top" wrapText="1"/>
    </xf>
    <xf numFmtId="3" fontId="77" fillId="0" borderId="0" xfId="0" applyNumberFormat="1" applyFont="1" applyFill="1" applyAlignment="1">
      <alignment vertical="top" wrapText="1"/>
    </xf>
    <xf numFmtId="1" fontId="86" fillId="0" borderId="0" xfId="9" applyNumberFormat="1" applyFont="1" applyFill="1" applyAlignment="1">
      <alignment horizontal="left" vertical="top" wrapText="1"/>
    </xf>
    <xf numFmtId="1" fontId="76" fillId="0" borderId="0" xfId="9" applyNumberFormat="1" applyFont="1" applyFill="1" applyAlignment="1">
      <alignment horizontal="left" vertical="top" wrapText="1"/>
    </xf>
    <xf numFmtId="3" fontId="76" fillId="0" borderId="2" xfId="0" applyNumberFormat="1" applyFont="1" applyBorder="1" applyAlignment="1">
      <alignment horizontal="left" wrapText="1"/>
    </xf>
    <xf numFmtId="3" fontId="98" fillId="0" borderId="0" xfId="0" quotePrefix="1" applyNumberFormat="1" applyFont="1" applyAlignment="1">
      <alignment wrapText="1"/>
    </xf>
    <xf numFmtId="3" fontId="77" fillId="0" borderId="0" xfId="0" quotePrefix="1" applyNumberFormat="1" applyFont="1" applyAlignment="1">
      <alignment vertical="top"/>
    </xf>
    <xf numFmtId="3" fontId="76" fillId="0" borderId="0" xfId="0" quotePrefix="1" applyNumberFormat="1" applyFont="1" applyAlignment="1">
      <alignment vertical="top"/>
    </xf>
    <xf numFmtId="0" fontId="76" fillId="0" borderId="0" xfId="0" applyFont="1" applyAlignment="1">
      <alignment horizontal="left" wrapText="1"/>
    </xf>
    <xf numFmtId="3" fontId="76" fillId="0" borderId="1" xfId="0" applyNumberFormat="1" applyFont="1" applyBorder="1" applyAlignment="1">
      <alignment horizontal="left" wrapText="1"/>
    </xf>
    <xf numFmtId="3" fontId="82" fillId="3" borderId="0" xfId="0" applyNumberFormat="1" applyFont="1" applyFill="1" applyBorder="1" applyAlignment="1">
      <alignment wrapText="1"/>
    </xf>
    <xf numFmtId="3" fontId="77" fillId="0" borderId="0" xfId="0" quotePrefix="1" applyNumberFormat="1" applyFont="1" applyBorder="1" applyAlignment="1">
      <alignment vertical="top" wrapText="1"/>
    </xf>
    <xf numFmtId="3" fontId="77" fillId="0" borderId="0" xfId="0" quotePrefix="1" applyNumberFormat="1" applyFont="1" applyBorder="1" applyAlignment="1">
      <alignment wrapText="1"/>
    </xf>
    <xf numFmtId="3" fontId="85" fillId="2" borderId="0" xfId="0" applyNumberFormat="1" applyFont="1" applyFill="1" applyBorder="1" applyAlignment="1">
      <alignment wrapText="1"/>
    </xf>
    <xf numFmtId="3" fontId="83" fillId="0" borderId="0" xfId="0" applyNumberFormat="1" applyFont="1" applyFill="1" applyBorder="1" applyAlignment="1">
      <alignment wrapText="1"/>
    </xf>
    <xf numFmtId="3" fontId="82" fillId="29" borderId="0" xfId="0" applyNumberFormat="1" applyFont="1" applyFill="1" applyBorder="1" applyAlignment="1">
      <alignment wrapText="1"/>
    </xf>
    <xf numFmtId="3" fontId="144" fillId="0" borderId="1" xfId="9" applyNumberFormat="1" applyFont="1" applyFill="1" applyBorder="1" applyAlignment="1">
      <alignment horizontal="left" vertical="top" wrapText="1"/>
    </xf>
    <xf numFmtId="3" fontId="107" fillId="3" borderId="0" xfId="0" applyNumberFormat="1" applyFont="1" applyFill="1" applyAlignment="1">
      <alignment wrapText="1"/>
    </xf>
    <xf numFmtId="3" fontId="88" fillId="0" borderId="0" xfId="0" applyNumberFormat="1" applyFont="1" applyFill="1" applyAlignment="1">
      <alignment wrapText="1"/>
    </xf>
    <xf numFmtId="3" fontId="88" fillId="0" borderId="0" xfId="0" applyNumberFormat="1" applyFont="1" applyFill="1" applyAlignment="1">
      <alignment vertical="top" wrapText="1"/>
    </xf>
    <xf numFmtId="3" fontId="82" fillId="2" borderId="0" xfId="0" applyNumberFormat="1" applyFont="1" applyFill="1" applyAlignment="1"/>
    <xf numFmtId="3" fontId="82" fillId="3" borderId="2" xfId="0" applyNumberFormat="1" applyFont="1" applyFill="1" applyBorder="1" applyAlignment="1">
      <alignment vertical="top"/>
    </xf>
    <xf numFmtId="3" fontId="76" fillId="0" borderId="3" xfId="9" applyNumberFormat="1" applyFont="1" applyFill="1" applyBorder="1" applyAlignment="1">
      <alignment vertical="top" wrapText="1"/>
    </xf>
    <xf numFmtId="3" fontId="76" fillId="0" borderId="0" xfId="0" applyNumberFormat="1" applyFont="1" applyBorder="1" applyAlignment="1">
      <alignment horizontal="left" wrapText="1"/>
    </xf>
    <xf numFmtId="3" fontId="76" fillId="0" borderId="0" xfId="0" applyNumberFormat="1" applyFont="1" applyFill="1" applyAlignment="1">
      <alignment vertical="top"/>
    </xf>
    <xf numFmtId="3" fontId="82" fillId="29" borderId="0" xfId="0" applyNumberFormat="1" applyFont="1" applyFill="1" applyAlignment="1"/>
    <xf numFmtId="3" fontId="76" fillId="0" borderId="1" xfId="0" applyNumberFormat="1" applyFont="1" applyBorder="1" applyAlignment="1">
      <alignment wrapText="1"/>
    </xf>
    <xf numFmtId="3" fontId="82" fillId="29" borderId="0" xfId="0" applyNumberFormat="1" applyFont="1" applyFill="1" applyAlignment="1">
      <alignment vertical="top"/>
    </xf>
    <xf numFmtId="3" fontId="77" fillId="0" borderId="3" xfId="0" applyNumberFormat="1" applyFont="1" applyBorder="1" applyAlignment="1">
      <alignment vertical="top"/>
    </xf>
    <xf numFmtId="3" fontId="82" fillId="2" borderId="0" xfId="0" applyNumberFormat="1" applyFont="1" applyFill="1" applyAlignment="1">
      <alignment vertical="top" wrapText="1"/>
    </xf>
    <xf numFmtId="3" fontId="78" fillId="0" borderId="1" xfId="12" applyNumberFormat="1" applyFont="1" applyBorder="1" applyAlignment="1">
      <alignment horizontal="left" wrapText="1"/>
    </xf>
    <xf numFmtId="3" fontId="77" fillId="0" borderId="0" xfId="12" applyNumberFormat="1" applyFont="1" applyAlignment="1">
      <alignment horizontal="left" vertical="top" indent="1"/>
    </xf>
    <xf numFmtId="3" fontId="78" fillId="0" borderId="0" xfId="12" applyNumberFormat="1" applyFont="1" applyAlignment="1">
      <alignment vertical="top"/>
    </xf>
    <xf numFmtId="0" fontId="76" fillId="0" borderId="0" xfId="12" applyFont="1" applyAlignment="1">
      <alignment horizontal="center" wrapText="1"/>
    </xf>
    <xf numFmtId="3" fontId="76" fillId="0" borderId="1" xfId="12" applyNumberFormat="1" applyFont="1" applyBorder="1" applyAlignment="1">
      <alignment horizontal="left" wrapText="1"/>
    </xf>
    <xf numFmtId="3" fontId="76" fillId="0" borderId="2" xfId="12" applyNumberFormat="1" applyFont="1" applyBorder="1" applyAlignment="1">
      <alignment vertical="top"/>
    </xf>
    <xf numFmtId="3" fontId="76" fillId="0" borderId="0" xfId="12" applyNumberFormat="1" applyFont="1" applyAlignment="1">
      <alignment horizontal="left" vertical="top" indent="1"/>
    </xf>
    <xf numFmtId="3" fontId="76" fillId="0" borderId="0" xfId="12" applyNumberFormat="1" applyFont="1" applyAlignment="1">
      <alignment vertical="top"/>
    </xf>
    <xf numFmtId="0" fontId="92" fillId="0" borderId="0" xfId="86" applyFont="1"/>
    <xf numFmtId="3" fontId="83" fillId="0" borderId="0" xfId="0" applyNumberFormat="1" applyFont="1" applyFill="1" applyAlignment="1">
      <alignment vertical="top"/>
    </xf>
    <xf numFmtId="3" fontId="98" fillId="0" borderId="0" xfId="0" applyNumberFormat="1" applyFont="1" applyBorder="1" applyAlignment="1">
      <alignment vertical="top"/>
    </xf>
    <xf numFmtId="3" fontId="98" fillId="0" borderId="0" xfId="0" applyNumberFormat="1" applyFont="1" applyAlignment="1">
      <alignment vertical="top"/>
    </xf>
    <xf numFmtId="3" fontId="150" fillId="0" borderId="0" xfId="0" applyNumberFormat="1" applyFont="1" applyAlignment="1">
      <alignment vertical="top"/>
    </xf>
    <xf numFmtId="3" fontId="88" fillId="0" borderId="0" xfId="0" applyNumberFormat="1" applyFont="1" applyAlignment="1">
      <alignment vertical="top"/>
    </xf>
    <xf numFmtId="3" fontId="150" fillId="0" borderId="0" xfId="0" applyNumberFormat="1" applyFont="1"/>
    <xf numFmtId="3" fontId="76" fillId="0" borderId="0" xfId="0" applyNumberFormat="1" applyFont="1" applyAlignment="1">
      <alignment horizontal="left" wrapText="1"/>
    </xf>
    <xf numFmtId="3" fontId="78" fillId="0" borderId="1" xfId="9" applyNumberFormat="1" applyFont="1" applyBorder="1" applyAlignment="1"/>
    <xf numFmtId="3" fontId="76" fillId="0" borderId="2" xfId="0" applyNumberFormat="1" applyFont="1" applyBorder="1" applyAlignment="1">
      <alignment vertical="top"/>
    </xf>
    <xf numFmtId="3" fontId="76" fillId="3" borderId="0" xfId="0" applyNumberFormat="1" applyFont="1" applyFill="1" applyAlignment="1">
      <alignment vertical="top"/>
    </xf>
    <xf numFmtId="0" fontId="152" fillId="0" borderId="0" xfId="0" applyFont="1"/>
    <xf numFmtId="3" fontId="153" fillId="0" borderId="0" xfId="25" applyNumberFormat="1" applyFont="1" applyAlignment="1">
      <alignment vertical="top" wrapText="1"/>
    </xf>
    <xf numFmtId="3" fontId="78" fillId="0" borderId="1" xfId="9" applyNumberFormat="1" applyFont="1" applyBorder="1" applyAlignment="1">
      <alignment wrapText="1"/>
    </xf>
    <xf numFmtId="3" fontId="77" fillId="0" borderId="0" xfId="12" applyNumberFormat="1" applyFont="1" applyAlignment="1">
      <alignment vertical="top" wrapText="1"/>
    </xf>
    <xf numFmtId="3" fontId="82" fillId="3" borderId="0" xfId="12" applyNumberFormat="1" applyFont="1" applyFill="1" applyAlignment="1" applyProtection="1">
      <alignment vertical="top"/>
      <protection locked="0"/>
    </xf>
    <xf numFmtId="3" fontId="76" fillId="0" borderId="0" xfId="12" applyNumberFormat="1" applyFont="1" applyAlignment="1">
      <alignment vertical="top" wrapText="1"/>
    </xf>
    <xf numFmtId="3" fontId="82" fillId="0" borderId="0" xfId="12" applyNumberFormat="1" applyFont="1" applyAlignment="1">
      <alignment vertical="top" wrapText="1"/>
    </xf>
    <xf numFmtId="3" fontId="76" fillId="0" borderId="1" xfId="9" applyNumberFormat="1" applyFont="1" applyBorder="1" applyAlignment="1">
      <alignment wrapText="1"/>
    </xf>
    <xf numFmtId="3" fontId="76" fillId="29" borderId="0" xfId="0" applyNumberFormat="1" applyFont="1" applyFill="1" applyAlignment="1">
      <alignment vertical="top"/>
    </xf>
    <xf numFmtId="3" fontId="78" fillId="0" borderId="0" xfId="9" applyNumberFormat="1" applyFont="1" applyBorder="1" applyAlignment="1">
      <alignment vertical="top"/>
    </xf>
    <xf numFmtId="3" fontId="76" fillId="3" borderId="0" xfId="12" applyNumberFormat="1" applyFont="1" applyFill="1" applyAlignment="1">
      <alignment vertical="top"/>
    </xf>
    <xf numFmtId="3" fontId="95" fillId="0" borderId="0" xfId="12" applyNumberFormat="1" applyFont="1" applyAlignment="1">
      <alignment horizontal="right"/>
    </xf>
    <xf numFmtId="3" fontId="78" fillId="0" borderId="0" xfId="12" applyNumberFormat="1" applyFont="1" applyAlignment="1">
      <alignment horizontal="right" vertical="top" wrapText="1"/>
    </xf>
    <xf numFmtId="3" fontId="77" fillId="0" borderId="0" xfId="12" applyNumberFormat="1" applyFont="1" applyAlignment="1">
      <alignment horizontal="right" vertical="top" wrapText="1"/>
    </xf>
    <xf numFmtId="3" fontId="77" fillId="0" borderId="0" xfId="12" applyNumberFormat="1" applyFont="1" applyAlignment="1">
      <alignment horizontal="right" vertical="top"/>
    </xf>
    <xf numFmtId="3" fontId="77" fillId="0" borderId="0" xfId="12" applyNumberFormat="1" applyFont="1" applyAlignment="1">
      <alignment horizontal="right" wrapText="1"/>
    </xf>
    <xf numFmtId="3" fontId="82" fillId="3" borderId="0" xfId="12" applyNumberFormat="1" applyFont="1" applyFill="1" applyAlignment="1" applyProtection="1">
      <alignment horizontal="right" vertical="top"/>
      <protection locked="0"/>
    </xf>
    <xf numFmtId="3" fontId="76" fillId="0" borderId="1" xfId="9" applyNumberFormat="1" applyFont="1" applyBorder="1" applyAlignment="1">
      <alignment horizontal="right" wrapText="1"/>
    </xf>
    <xf numFmtId="3" fontId="76" fillId="0" borderId="0" xfId="12" applyNumberFormat="1" applyFont="1" applyAlignment="1">
      <alignment horizontal="right" vertical="top" wrapText="1"/>
    </xf>
    <xf numFmtId="3" fontId="76" fillId="0" borderId="0" xfId="12" applyNumberFormat="1" applyFont="1" applyAlignment="1">
      <alignment horizontal="right" vertical="top"/>
    </xf>
    <xf numFmtId="3" fontId="82" fillId="29" borderId="0" xfId="0" applyNumberFormat="1" applyFont="1" applyFill="1" applyAlignment="1">
      <alignment horizontal="right" vertical="top"/>
    </xf>
    <xf numFmtId="3" fontId="77" fillId="0" borderId="0" xfId="85" applyNumberFormat="1" applyFont="1" applyAlignment="1">
      <alignment vertical="top"/>
    </xf>
    <xf numFmtId="3" fontId="77" fillId="0" borderId="0" xfId="12" applyNumberFormat="1" applyFont="1" applyFill="1" applyAlignment="1">
      <alignment vertical="top"/>
    </xf>
    <xf numFmtId="3" fontId="78" fillId="0" borderId="1" xfId="12" applyNumberFormat="1" applyFont="1" applyBorder="1" applyAlignment="1">
      <alignment horizontal="left"/>
    </xf>
    <xf numFmtId="3" fontId="82" fillId="3" borderId="0" xfId="12" applyNumberFormat="1" applyFont="1" applyFill="1" applyAlignment="1">
      <alignment vertical="top"/>
    </xf>
    <xf numFmtId="3" fontId="76" fillId="0" borderId="0" xfId="12" applyNumberFormat="1" applyFont="1"/>
    <xf numFmtId="3" fontId="76" fillId="0" borderId="1" xfId="12" applyNumberFormat="1" applyFont="1" applyBorder="1" applyAlignment="1">
      <alignment horizontal="left"/>
    </xf>
    <xf numFmtId="3" fontId="82" fillId="29" borderId="3" xfId="12" applyNumberFormat="1" applyFont="1" applyFill="1" applyBorder="1" applyAlignment="1">
      <alignment vertical="top"/>
    </xf>
    <xf numFmtId="3" fontId="82" fillId="29" borderId="0" xfId="12" applyNumberFormat="1" applyFont="1" applyFill="1" applyAlignment="1">
      <alignment vertical="top"/>
    </xf>
    <xf numFmtId="3" fontId="144" fillId="0" borderId="1" xfId="12" applyNumberFormat="1" applyFont="1" applyBorder="1" applyAlignment="1">
      <alignment horizontal="left" wrapText="1"/>
    </xf>
    <xf numFmtId="3" fontId="88" fillId="0" borderId="2" xfId="12" applyNumberFormat="1" applyFont="1" applyBorder="1" applyAlignment="1">
      <alignment vertical="top" wrapText="1"/>
    </xf>
    <xf numFmtId="3" fontId="98" fillId="0" borderId="0" xfId="12" applyNumberFormat="1" applyFont="1" applyAlignment="1">
      <alignment vertical="top"/>
    </xf>
    <xf numFmtId="3" fontId="107" fillId="3" borderId="0" xfId="12" applyNumberFormat="1" applyFont="1" applyFill="1" applyAlignment="1">
      <alignment vertical="top"/>
    </xf>
    <xf numFmtId="3" fontId="98" fillId="0" borderId="0" xfId="12" applyNumberFormat="1" applyFont="1"/>
    <xf numFmtId="3" fontId="88" fillId="0" borderId="1" xfId="12" applyNumberFormat="1" applyFont="1" applyBorder="1" applyAlignment="1">
      <alignment horizontal="left" wrapText="1"/>
    </xf>
    <xf numFmtId="3" fontId="107" fillId="29" borderId="0" xfId="12" applyNumberFormat="1" applyFont="1" applyFill="1" applyAlignment="1">
      <alignment vertical="top"/>
    </xf>
    <xf numFmtId="3" fontId="78" fillId="0" borderId="0" xfId="0" applyNumberFormat="1" applyFont="1" applyBorder="1" applyAlignment="1"/>
    <xf numFmtId="3" fontId="78" fillId="0" borderId="0" xfId="0" applyNumberFormat="1" applyFont="1" applyBorder="1" applyAlignment="1">
      <alignment wrapText="1"/>
    </xf>
    <xf numFmtId="0" fontId="77" fillId="0" borderId="0" xfId="1" applyFont="1" applyBorder="1"/>
    <xf numFmtId="0" fontId="82" fillId="3" borderId="0" xfId="1" applyFont="1" applyFill="1" applyBorder="1"/>
    <xf numFmtId="0" fontId="76" fillId="0" borderId="0" xfId="1" applyFont="1" applyBorder="1"/>
    <xf numFmtId="0" fontId="82" fillId="3" borderId="3" xfId="1" applyFont="1" applyFill="1" applyBorder="1"/>
    <xf numFmtId="0" fontId="80" fillId="0" borderId="0" xfId="1" applyFont="1" applyFill="1" applyBorder="1"/>
    <xf numFmtId="0" fontId="154" fillId="0" borderId="0" xfId="1" applyFont="1"/>
    <xf numFmtId="0" fontId="87" fillId="0" borderId="0" xfId="1" applyFont="1"/>
    <xf numFmtId="0" fontId="116" fillId="0" borderId="0" xfId="1" applyFont="1"/>
    <xf numFmtId="0" fontId="87" fillId="0" borderId="0" xfId="1" applyFont="1" applyAlignment="1">
      <alignment vertical="top"/>
    </xf>
    <xf numFmtId="3" fontId="77" fillId="29" borderId="0" xfId="0" applyNumberFormat="1" applyFont="1" applyFill="1" applyAlignment="1">
      <alignment wrapText="1"/>
    </xf>
    <xf numFmtId="3" fontId="82" fillId="3" borderId="2" xfId="0" applyNumberFormat="1" applyFont="1" applyFill="1" applyBorder="1"/>
    <xf numFmtId="3" fontId="82" fillId="3" borderId="0" xfId="0" applyNumberFormat="1" applyFont="1" applyFill="1"/>
    <xf numFmtId="3" fontId="82" fillId="29" borderId="2" xfId="0" applyNumberFormat="1" applyFont="1" applyFill="1" applyBorder="1"/>
    <xf numFmtId="3" fontId="82" fillId="29" borderId="0" xfId="0" applyNumberFormat="1" applyFont="1" applyFill="1"/>
    <xf numFmtId="3" fontId="78" fillId="0" borderId="3" xfId="9" applyNumberFormat="1" applyFont="1" applyBorder="1" applyAlignment="1">
      <alignment vertical="top" wrapText="1"/>
    </xf>
    <xf numFmtId="3" fontId="80" fillId="2" borderId="0" xfId="0" applyNumberFormat="1" applyFont="1" applyFill="1"/>
    <xf numFmtId="3" fontId="78" fillId="0" borderId="1" xfId="0" applyNumberFormat="1" applyFont="1" applyBorder="1"/>
    <xf numFmtId="0" fontId="156" fillId="0" borderId="0" xfId="1" applyFont="1"/>
    <xf numFmtId="3" fontId="76" fillId="0" borderId="3" xfId="9" applyNumberFormat="1" applyFont="1" applyBorder="1" applyAlignment="1">
      <alignment vertical="top" wrapText="1"/>
    </xf>
    <xf numFmtId="3" fontId="76" fillId="0" borderId="1" xfId="0" applyNumberFormat="1" applyFont="1" applyBorder="1"/>
    <xf numFmtId="0" fontId="78" fillId="0" borderId="3" xfId="2" applyFont="1" applyBorder="1" applyAlignment="1">
      <alignment horizontal="left" vertical="top" wrapText="1"/>
    </xf>
    <xf numFmtId="0" fontId="98" fillId="0" borderId="0" xfId="1" applyFont="1" applyProtection="1">
      <protection locked="0"/>
    </xf>
    <xf numFmtId="0" fontId="76" fillId="0" borderId="3" xfId="2" applyFont="1" applyBorder="1" applyAlignment="1">
      <alignment horizontal="left" vertical="top" wrapText="1"/>
    </xf>
    <xf numFmtId="0" fontId="78" fillId="0" borderId="3" xfId="2" quotePrefix="1" applyFont="1" applyBorder="1" applyAlignment="1">
      <alignment horizontal="left" vertical="top" wrapText="1"/>
    </xf>
    <xf numFmtId="3" fontId="78" fillId="0" borderId="0" xfId="19" applyNumberFormat="1" applyFont="1"/>
    <xf numFmtId="3" fontId="77" fillId="0" borderId="0" xfId="19" applyNumberFormat="1" applyFont="1"/>
    <xf numFmtId="3" fontId="77" fillId="0" borderId="0" xfId="19" applyNumberFormat="1" applyFont="1" applyBorder="1"/>
    <xf numFmtId="3" fontId="82" fillId="3" borderId="3" xfId="19" applyNumberFormat="1" applyFont="1" applyFill="1" applyBorder="1"/>
    <xf numFmtId="0" fontId="77" fillId="0" borderId="0" xfId="19" applyFont="1"/>
    <xf numFmtId="3" fontId="82" fillId="3" borderId="0" xfId="19" applyNumberFormat="1" applyFont="1" applyFill="1" applyBorder="1"/>
    <xf numFmtId="3" fontId="80" fillId="0" borderId="0" xfId="19" applyNumberFormat="1" applyFont="1" applyFill="1" applyBorder="1"/>
    <xf numFmtId="3" fontId="157" fillId="3" borderId="0" xfId="19" applyNumberFormat="1" applyFont="1" applyFill="1" applyBorder="1"/>
    <xf numFmtId="3" fontId="158" fillId="0" borderId="0" xfId="19" applyNumberFormat="1" applyFont="1"/>
    <xf numFmtId="0" fontId="76" fillId="2" borderId="3" xfId="2" applyFont="1" applyFill="1" applyBorder="1" applyAlignment="1">
      <alignment horizontal="left" vertical="top" wrapText="1"/>
    </xf>
    <xf numFmtId="3" fontId="76" fillId="0" borderId="0" xfId="19" applyNumberFormat="1" applyFont="1"/>
    <xf numFmtId="3" fontId="76" fillId="0" borderId="1" xfId="19" applyNumberFormat="1" applyFont="1" applyBorder="1" applyAlignment="1">
      <alignment horizontal="left" wrapText="1"/>
    </xf>
    <xf numFmtId="3" fontId="82" fillId="29" borderId="0" xfId="19" applyNumberFormat="1" applyFont="1" applyFill="1" applyBorder="1"/>
    <xf numFmtId="3" fontId="159" fillId="0" borderId="0" xfId="19" applyNumberFormat="1" applyFont="1" applyFill="1" applyBorder="1"/>
    <xf numFmtId="3" fontId="160" fillId="0" borderId="0" xfId="19" applyNumberFormat="1" applyFont="1"/>
    <xf numFmtId="3" fontId="157" fillId="29" borderId="0" xfId="19" applyNumberFormat="1" applyFont="1" applyFill="1" applyBorder="1"/>
    <xf numFmtId="3" fontId="160" fillId="0" borderId="0" xfId="19" applyNumberFormat="1" applyFont="1" applyBorder="1"/>
    <xf numFmtId="0" fontId="82" fillId="0" borderId="0" xfId="2" applyFont="1" applyFill="1"/>
    <xf numFmtId="0" fontId="78" fillId="0" borderId="1" xfId="2" applyFont="1" applyBorder="1" applyAlignment="1">
      <alignment horizontal="left" vertical="top" wrapText="1"/>
    </xf>
    <xf numFmtId="0" fontId="78" fillId="0" borderId="1" xfId="13" applyFont="1" applyBorder="1" applyAlignment="1">
      <alignment wrapText="1"/>
    </xf>
    <xf numFmtId="0" fontId="77" fillId="2" borderId="0" xfId="17" applyFont="1" applyFill="1" applyAlignment="1">
      <alignment wrapText="1"/>
    </xf>
    <xf numFmtId="0" fontId="82" fillId="3" borderId="0" xfId="13" applyFont="1" applyFill="1" applyAlignment="1">
      <alignment wrapText="1"/>
    </xf>
    <xf numFmtId="0" fontId="76" fillId="0" borderId="1" xfId="2" applyFont="1" applyBorder="1" applyAlignment="1">
      <alignment horizontal="left" vertical="top" wrapText="1"/>
    </xf>
    <xf numFmtId="0" fontId="76" fillId="0" borderId="0" xfId="13" applyFont="1" applyBorder="1" applyAlignment="1">
      <alignment wrapText="1"/>
    </xf>
    <xf numFmtId="0" fontId="77" fillId="2" borderId="0" xfId="17" applyFont="1" applyFill="1" applyAlignment="1"/>
    <xf numFmtId="0" fontId="76" fillId="2" borderId="0" xfId="13" applyFont="1" applyFill="1" applyAlignment="1">
      <alignment wrapText="1"/>
    </xf>
    <xf numFmtId="0" fontId="76" fillId="29" borderId="0" xfId="13" applyFont="1" applyFill="1" applyAlignment="1">
      <alignment wrapText="1"/>
    </xf>
    <xf numFmtId="0" fontId="82" fillId="3" borderId="0" xfId="0" applyFont="1" applyFill="1" applyAlignment="1">
      <alignment wrapText="1"/>
    </xf>
    <xf numFmtId="0" fontId="98" fillId="0" borderId="0" xfId="1" applyFont="1"/>
    <xf numFmtId="0" fontId="76" fillId="0" borderId="1" xfId="0" applyFont="1" applyBorder="1" applyAlignment="1">
      <alignment wrapText="1"/>
    </xf>
    <xf numFmtId="0" fontId="82" fillId="29" borderId="0" xfId="0" applyFont="1" applyFill="1" applyAlignment="1">
      <alignment wrapText="1"/>
    </xf>
    <xf numFmtId="0" fontId="82" fillId="29" borderId="0" xfId="0" applyFont="1" applyFill="1" applyBorder="1" applyAlignment="1">
      <alignment wrapText="1"/>
    </xf>
    <xf numFmtId="0" fontId="161" fillId="0" borderId="0" xfId="1" applyFont="1"/>
    <xf numFmtId="3" fontId="161" fillId="0" borderId="1" xfId="1" applyNumberFormat="1" applyFont="1" applyFill="1" applyBorder="1" applyAlignment="1">
      <alignment vertical="top" wrapText="1"/>
    </xf>
    <xf numFmtId="0" fontId="154" fillId="0" borderId="0" xfId="1" applyFont="1" applyBorder="1" applyAlignment="1">
      <alignment vertical="center" wrapText="1"/>
    </xf>
    <xf numFmtId="3" fontId="162" fillId="0" borderId="0" xfId="1" applyNumberFormat="1" applyFont="1" applyBorder="1" applyAlignment="1">
      <alignment horizontal="left" vertical="center" wrapText="1"/>
    </xf>
    <xf numFmtId="3" fontId="162" fillId="0" borderId="0" xfId="1" quotePrefix="1" applyNumberFormat="1" applyFont="1" applyFill="1" applyBorder="1" applyAlignment="1">
      <alignment vertical="center" wrapText="1"/>
    </xf>
    <xf numFmtId="3" fontId="163" fillId="3" borderId="0" xfId="1" applyNumberFormat="1" applyFont="1" applyFill="1" applyBorder="1" applyAlignment="1">
      <alignment vertical="center" wrapText="1"/>
    </xf>
    <xf numFmtId="3" fontId="163" fillId="29" borderId="0" xfId="1" applyNumberFormat="1" applyFont="1" applyFill="1" applyBorder="1" applyAlignment="1">
      <alignment vertical="center" wrapText="1"/>
    </xf>
    <xf numFmtId="0" fontId="85" fillId="2" borderId="0" xfId="4" applyFont="1" applyFill="1" applyBorder="1" applyAlignment="1">
      <alignment horizontal="left"/>
    </xf>
    <xf numFmtId="1" fontId="78" fillId="0" borderId="0" xfId="16" applyNumberFormat="1" applyFont="1" applyBorder="1" applyAlignment="1">
      <alignment horizontal="left" wrapText="1"/>
    </xf>
    <xf numFmtId="0" fontId="76" fillId="2" borderId="0" xfId="4" applyFont="1" applyFill="1" applyBorder="1" applyAlignment="1">
      <alignment horizontal="left"/>
    </xf>
    <xf numFmtId="0" fontId="160" fillId="2" borderId="0" xfId="4" applyFont="1" applyFill="1" applyBorder="1" applyAlignment="1">
      <alignment horizontal="left" wrapText="1"/>
    </xf>
    <xf numFmtId="0" fontId="76" fillId="2" borderId="0" xfId="4" applyFont="1" applyFill="1" applyBorder="1" applyAlignment="1">
      <alignment horizontal="left" vertical="top"/>
    </xf>
    <xf numFmtId="0" fontId="160" fillId="2" borderId="0" xfId="4" applyFont="1" applyFill="1" applyBorder="1" applyAlignment="1">
      <alignment horizontal="left"/>
    </xf>
    <xf numFmtId="0" fontId="92" fillId="0" borderId="0" xfId="0" applyFont="1" applyBorder="1"/>
    <xf numFmtId="0" fontId="144" fillId="0" borderId="0" xfId="1" applyFont="1" applyAlignment="1">
      <alignment horizontal="left"/>
    </xf>
    <xf numFmtId="3" fontId="144" fillId="0" borderId="0" xfId="1" applyNumberFormat="1" applyFont="1" applyFill="1" applyBorder="1" applyAlignment="1">
      <alignment horizontal="left" vertical="top"/>
    </xf>
    <xf numFmtId="3" fontId="98" fillId="0" borderId="0" xfId="1" applyNumberFormat="1" applyFont="1" applyFill="1" applyBorder="1" applyAlignment="1">
      <alignment horizontal="left" vertical="top" wrapText="1"/>
    </xf>
    <xf numFmtId="3" fontId="98" fillId="0" borderId="0" xfId="1" applyNumberFormat="1" applyFont="1" applyFill="1" applyBorder="1" applyAlignment="1">
      <alignment horizontal="left" vertical="top"/>
    </xf>
    <xf numFmtId="3" fontId="107" fillId="3" borderId="0" xfId="1" applyNumberFormat="1" applyFont="1" applyFill="1" applyBorder="1" applyAlignment="1">
      <alignment horizontal="left" vertical="top"/>
    </xf>
    <xf numFmtId="3" fontId="127" fillId="0" borderId="0" xfId="1" applyNumberFormat="1" applyFont="1" applyFill="1" applyBorder="1" applyAlignment="1">
      <alignment horizontal="left" vertical="top" wrapText="1"/>
    </xf>
    <xf numFmtId="0" fontId="98" fillId="0" borderId="0" xfId="1" applyFont="1" applyAlignment="1">
      <alignment vertical="top"/>
    </xf>
    <xf numFmtId="0" fontId="98" fillId="0" borderId="0" xfId="1" applyFont="1" applyAlignment="1">
      <alignment horizontal="left" vertical="top" wrapText="1"/>
    </xf>
    <xf numFmtId="0" fontId="98" fillId="0" borderId="0" xfId="1" applyFont="1" applyAlignment="1">
      <alignment horizontal="left"/>
    </xf>
    <xf numFmtId="0" fontId="98" fillId="0" borderId="0" xfId="1" applyFont="1" applyAlignment="1">
      <alignment horizontal="left" vertical="top"/>
    </xf>
    <xf numFmtId="0" fontId="107" fillId="0" borderId="0" xfId="1" applyFont="1"/>
    <xf numFmtId="3" fontId="164" fillId="3" borderId="0" xfId="0" applyNumberFormat="1" applyFont="1" applyFill="1" applyBorder="1" applyAlignment="1">
      <alignment vertical="top" wrapText="1"/>
    </xf>
    <xf numFmtId="0" fontId="165" fillId="0" borderId="0" xfId="0" applyFont="1" applyAlignment="1">
      <alignment horizontal="right"/>
    </xf>
    <xf numFmtId="0" fontId="77" fillId="26" borderId="0" xfId="0" applyFont="1" applyFill="1"/>
    <xf numFmtId="0" fontId="76" fillId="0" borderId="0" xfId="0" applyFont="1" applyAlignment="1">
      <alignment wrapText="1"/>
    </xf>
    <xf numFmtId="0" fontId="82" fillId="3" borderId="0" xfId="0" applyFont="1" applyFill="1" applyBorder="1" applyAlignment="1">
      <alignment vertical="center" wrapText="1"/>
    </xf>
    <xf numFmtId="0" fontId="82" fillId="29" borderId="0" xfId="0" applyFont="1" applyFill="1" applyAlignment="1">
      <alignment vertical="center" wrapText="1"/>
    </xf>
    <xf numFmtId="0" fontId="77" fillId="29" borderId="0" xfId="0" applyFont="1" applyFill="1"/>
    <xf numFmtId="0" fontId="82" fillId="29" borderId="0" xfId="0" applyFont="1" applyFill="1" applyBorder="1" applyAlignment="1">
      <alignment vertical="center" wrapText="1"/>
    </xf>
    <xf numFmtId="3" fontId="78" fillId="2" borderId="1" xfId="1" applyNumberFormat="1" applyFont="1" applyFill="1" applyBorder="1" applyAlignment="1"/>
    <xf numFmtId="3" fontId="77" fillId="0" borderId="0" xfId="1" applyNumberFormat="1" applyFont="1" applyFill="1" applyBorder="1" applyAlignment="1">
      <alignment vertical="top" wrapText="1"/>
    </xf>
    <xf numFmtId="3" fontId="76" fillId="0" borderId="0" xfId="1" applyNumberFormat="1" applyFont="1" applyFill="1" applyBorder="1" applyAlignment="1">
      <alignment vertical="top"/>
    </xf>
    <xf numFmtId="3" fontId="82" fillId="3" borderId="0" xfId="1" applyNumberFormat="1" applyFont="1" applyFill="1" applyBorder="1" applyAlignment="1">
      <alignment vertical="top"/>
    </xf>
    <xf numFmtId="3" fontId="86" fillId="0" borderId="0" xfId="1" applyNumberFormat="1" applyFont="1" applyFill="1" applyBorder="1" applyAlignment="1">
      <alignment vertical="top"/>
    </xf>
    <xf numFmtId="3" fontId="80" fillId="0" borderId="0" xfId="1" applyNumberFormat="1" applyFont="1" applyFill="1" applyBorder="1" applyAlignment="1">
      <alignment vertical="top"/>
    </xf>
    <xf numFmtId="3" fontId="98" fillId="0" borderId="0" xfId="1" applyNumberFormat="1" applyFont="1" applyFill="1" applyBorder="1" applyAlignment="1">
      <alignment vertical="top"/>
    </xf>
    <xf numFmtId="3" fontId="76" fillId="2" borderId="1" xfId="1" applyNumberFormat="1" applyFont="1" applyFill="1" applyBorder="1" applyAlignment="1"/>
    <xf numFmtId="3" fontId="82" fillId="29" borderId="0" xfId="1" applyNumberFormat="1" applyFont="1" applyFill="1" applyBorder="1" applyAlignment="1">
      <alignment vertical="top"/>
    </xf>
    <xf numFmtId="0" fontId="78" fillId="0" borderId="1" xfId="1" applyFont="1" applyBorder="1"/>
    <xf numFmtId="0" fontId="78" fillId="0" borderId="0" xfId="1" applyFont="1" applyBorder="1"/>
    <xf numFmtId="0" fontId="98" fillId="0" borderId="0" xfId="2" applyFont="1" applyFill="1" applyBorder="1" applyAlignment="1" applyProtection="1">
      <alignment horizontal="left" vertical="top"/>
    </xf>
    <xf numFmtId="0" fontId="98" fillId="0" borderId="0" xfId="2" applyFont="1" applyFill="1" applyBorder="1" applyAlignment="1" applyProtection="1">
      <alignment horizontal="left" vertical="top" wrapText="1"/>
    </xf>
    <xf numFmtId="0" fontId="76" fillId="2" borderId="1" xfId="1" applyFont="1" applyFill="1" applyBorder="1"/>
    <xf numFmtId="3" fontId="78" fillId="0" borderId="3" xfId="9" applyNumberFormat="1" applyFont="1" applyFill="1" applyBorder="1" applyAlignment="1" applyProtection="1">
      <alignment wrapText="1"/>
    </xf>
    <xf numFmtId="0" fontId="78" fillId="0" borderId="2" xfId="1" applyFont="1" applyBorder="1" applyAlignment="1" applyProtection="1">
      <alignment vertical="center"/>
    </xf>
    <xf numFmtId="0" fontId="77" fillId="0" borderId="0" xfId="1" applyFont="1" applyBorder="1" applyAlignment="1" applyProtection="1">
      <alignment vertical="center"/>
    </xf>
    <xf numFmtId="0" fontId="82" fillId="3" borderId="0" xfId="1" applyFont="1" applyFill="1" applyBorder="1" applyAlignment="1" applyProtection="1">
      <alignment vertical="center"/>
    </xf>
    <xf numFmtId="0" fontId="80" fillId="0" borderId="0" xfId="1" applyFont="1" applyBorder="1" applyAlignment="1" applyProtection="1">
      <alignment vertical="center"/>
    </xf>
    <xf numFmtId="0" fontId="78" fillId="0" borderId="0" xfId="1" applyFont="1" applyBorder="1" applyAlignment="1" applyProtection="1">
      <alignment vertical="center"/>
    </xf>
    <xf numFmtId="0" fontId="77" fillId="0" borderId="0" xfId="1" applyFont="1" applyBorder="1" applyAlignment="1" applyProtection="1">
      <alignment vertical="center" wrapText="1"/>
    </xf>
    <xf numFmtId="0" fontId="76" fillId="0" borderId="0" xfId="1" applyFont="1" applyFill="1" applyBorder="1" applyAlignment="1" applyProtection="1">
      <alignment vertical="center"/>
    </xf>
    <xf numFmtId="3" fontId="76" fillId="0" borderId="3" xfId="9" applyNumberFormat="1" applyFont="1" applyFill="1" applyBorder="1" applyAlignment="1" applyProtection="1">
      <alignment vertical="top" wrapText="1"/>
    </xf>
    <xf numFmtId="0" fontId="76" fillId="0" borderId="0" xfId="1" applyFont="1" applyBorder="1" applyAlignment="1" applyProtection="1"/>
    <xf numFmtId="0" fontId="76" fillId="0" borderId="2" xfId="1" applyFont="1" applyBorder="1" applyAlignment="1" applyProtection="1">
      <alignment vertical="center"/>
    </xf>
    <xf numFmtId="0" fontId="76" fillId="0" borderId="0" xfId="1" applyFont="1" applyBorder="1" applyAlignment="1" applyProtection="1">
      <alignment vertical="center"/>
    </xf>
    <xf numFmtId="0" fontId="82" fillId="29" borderId="0" xfId="1" applyFont="1" applyFill="1" applyBorder="1" applyAlignment="1" applyProtection="1">
      <alignment vertical="center"/>
    </xf>
    <xf numFmtId="0" fontId="82" fillId="0" borderId="0" xfId="1" applyFont="1" applyProtection="1"/>
    <xf numFmtId="0" fontId="86" fillId="0" borderId="0" xfId="12" applyFont="1" applyFill="1" applyAlignment="1">
      <alignment horizontal="left"/>
    </xf>
    <xf numFmtId="3" fontId="78" fillId="0" borderId="1" xfId="12" applyNumberFormat="1" applyFont="1" applyFill="1" applyBorder="1" applyAlignment="1">
      <alignment horizontal="left" wrapText="1"/>
    </xf>
    <xf numFmtId="1" fontId="76" fillId="0" borderId="2" xfId="0" applyNumberFormat="1" applyFont="1" applyFill="1" applyBorder="1" applyAlignment="1">
      <alignment horizontal="left"/>
    </xf>
    <xf numFmtId="1" fontId="160" fillId="0" borderId="0" xfId="0" applyNumberFormat="1" applyFont="1" applyFill="1" applyBorder="1" applyAlignment="1">
      <alignment horizontal="left"/>
    </xf>
    <xf numFmtId="0" fontId="160" fillId="0" borderId="0" xfId="12" applyFont="1" applyFill="1" applyAlignment="1">
      <alignment horizontal="left" vertical="center"/>
    </xf>
    <xf numFmtId="0" fontId="87" fillId="0" borderId="0" xfId="12" applyFont="1" applyFill="1" applyAlignment="1">
      <alignment horizontal="left" vertical="center"/>
    </xf>
    <xf numFmtId="0" fontId="87" fillId="0" borderId="1" xfId="12" applyFont="1" applyFill="1" applyBorder="1" applyAlignment="1">
      <alignment horizontal="left" vertical="center"/>
    </xf>
    <xf numFmtId="0" fontId="77" fillId="0" borderId="0" xfId="12" applyFont="1" applyFill="1" applyBorder="1" applyAlignment="1">
      <alignment horizontal="left" vertical="center"/>
    </xf>
    <xf numFmtId="0" fontId="77" fillId="0" borderId="0" xfId="12" applyFont="1" applyFill="1" applyAlignment="1">
      <alignment horizontal="left"/>
    </xf>
    <xf numFmtId="0" fontId="78" fillId="2" borderId="3" xfId="12" applyFont="1" applyFill="1" applyBorder="1" applyAlignment="1">
      <alignment horizontal="left" vertical="top" wrapText="1"/>
    </xf>
    <xf numFmtId="0" fontId="78" fillId="0" borderId="0" xfId="12" applyFont="1" applyFill="1" applyAlignment="1">
      <alignment horizontal="left"/>
    </xf>
    <xf numFmtId="1" fontId="77" fillId="0" borderId="2" xfId="0" applyNumberFormat="1" applyFont="1" applyFill="1" applyBorder="1" applyAlignment="1">
      <alignment horizontal="left"/>
    </xf>
    <xf numFmtId="1" fontId="166" fillId="0" borderId="0" xfId="0" applyNumberFormat="1" applyFont="1" applyFill="1" applyBorder="1" applyAlignment="1">
      <alignment horizontal="left"/>
    </xf>
    <xf numFmtId="0" fontId="166" fillId="0" borderId="0" xfId="12" applyFont="1" applyFill="1" applyAlignment="1">
      <alignment horizontal="left" vertical="center"/>
    </xf>
    <xf numFmtId="0" fontId="77" fillId="0" borderId="0" xfId="12" applyFont="1" applyFill="1" applyAlignment="1">
      <alignment horizontal="left" vertical="center"/>
    </xf>
    <xf numFmtId="0" fontId="77" fillId="0" borderId="1" xfId="12" applyFont="1" applyFill="1" applyBorder="1" applyAlignment="1">
      <alignment horizontal="left" vertical="center"/>
    </xf>
    <xf numFmtId="1" fontId="77" fillId="0" borderId="0" xfId="0" applyNumberFormat="1" applyFont="1" applyFill="1" applyBorder="1" applyAlignment="1">
      <alignment horizontal="left"/>
    </xf>
    <xf numFmtId="0" fontId="77" fillId="26" borderId="0" xfId="12" applyFont="1" applyFill="1" applyAlignment="1">
      <alignment horizontal="left"/>
    </xf>
    <xf numFmtId="3" fontId="82" fillId="29" borderId="0" xfId="7" applyNumberFormat="1" applyFont="1" applyFill="1" applyProtection="1"/>
    <xf numFmtId="3" fontId="82" fillId="3" borderId="0" xfId="7" applyNumberFormat="1" applyFont="1" applyFill="1" applyProtection="1"/>
    <xf numFmtId="3" fontId="77" fillId="0" borderId="0" xfId="7" applyNumberFormat="1" applyFont="1" applyFill="1" applyProtection="1"/>
    <xf numFmtId="3" fontId="77" fillId="0" borderId="0" xfId="7" applyNumberFormat="1" applyFont="1" applyAlignment="1" applyProtection="1">
      <alignment wrapText="1"/>
    </xf>
    <xf numFmtId="3" fontId="78" fillId="0" borderId="0" xfId="19" applyNumberFormat="1" applyFont="1" applyAlignment="1"/>
    <xf numFmtId="3" fontId="78" fillId="0" borderId="0" xfId="19" applyNumberFormat="1" applyFont="1" applyBorder="1" applyAlignment="1"/>
    <xf numFmtId="3" fontId="82" fillId="3" borderId="0" xfId="19" applyNumberFormat="1" applyFont="1" applyFill="1" applyBorder="1" applyAlignment="1"/>
    <xf numFmtId="3" fontId="76" fillId="0" borderId="1" xfId="19" applyNumberFormat="1" applyFont="1" applyBorder="1" applyAlignment="1"/>
    <xf numFmtId="3" fontId="85" fillId="0" borderId="0" xfId="19" applyNumberFormat="1" applyFont="1" applyAlignment="1"/>
    <xf numFmtId="3" fontId="76" fillId="0" borderId="0" xfId="19" applyNumberFormat="1" applyFont="1" applyAlignment="1"/>
    <xf numFmtId="3" fontId="85" fillId="0" borderId="0" xfId="19" applyNumberFormat="1" applyFont="1" applyBorder="1" applyAlignment="1"/>
    <xf numFmtId="3" fontId="82" fillId="29" borderId="0" xfId="19" applyNumberFormat="1" applyFont="1" applyFill="1" applyBorder="1" applyAlignment="1"/>
    <xf numFmtId="0" fontId="78" fillId="0" borderId="3" xfId="2" applyFont="1" applyBorder="1" applyAlignment="1">
      <alignment horizontal="left" vertical="top"/>
    </xf>
    <xf numFmtId="0" fontId="144" fillId="0" borderId="0" xfId="19" applyFont="1"/>
    <xf numFmtId="0" fontId="98" fillId="0" borderId="0" xfId="2" applyFont="1"/>
    <xf numFmtId="0" fontId="107" fillId="3" borderId="0" xfId="2" applyFont="1" applyFill="1" applyBorder="1"/>
    <xf numFmtId="0" fontId="128" fillId="0" borderId="0" xfId="2" applyFont="1" applyFill="1" applyBorder="1"/>
    <xf numFmtId="0" fontId="167" fillId="0" borderId="0" xfId="19" applyFont="1" applyFill="1"/>
    <xf numFmtId="0" fontId="82" fillId="0" borderId="0" xfId="2" applyFont="1"/>
    <xf numFmtId="0" fontId="76" fillId="0" borderId="3" xfId="2" applyFont="1" applyBorder="1" applyAlignment="1">
      <alignment horizontal="left" vertical="top"/>
    </xf>
    <xf numFmtId="0" fontId="124" fillId="0" borderId="3" xfId="2" applyFont="1" applyBorder="1" applyAlignment="1">
      <alignment horizontal="left" wrapText="1"/>
    </xf>
    <xf numFmtId="0" fontId="88" fillId="0" borderId="0" xfId="19" applyFont="1"/>
    <xf numFmtId="0" fontId="88" fillId="0" borderId="0" xfId="2" applyFont="1"/>
    <xf numFmtId="0" fontId="88" fillId="29" borderId="0" xfId="2" applyFont="1" applyFill="1" applyBorder="1"/>
    <xf numFmtId="0" fontId="88" fillId="0" borderId="0" xfId="2" applyFont="1" applyFill="1" applyBorder="1"/>
    <xf numFmtId="0" fontId="168" fillId="0" borderId="0" xfId="19" applyFont="1"/>
    <xf numFmtId="0" fontId="169" fillId="3" borderId="3" xfId="2" applyFont="1" applyFill="1" applyBorder="1"/>
    <xf numFmtId="0" fontId="144" fillId="0" borderId="0" xfId="19" applyFont="1" applyBorder="1"/>
    <xf numFmtId="0" fontId="167" fillId="0" borderId="0" xfId="19" applyFont="1"/>
    <xf numFmtId="0" fontId="107" fillId="0" borderId="0" xfId="2" applyFont="1"/>
    <xf numFmtId="0" fontId="107" fillId="0" borderId="0" xfId="2" applyFont="1" applyFill="1" applyBorder="1"/>
    <xf numFmtId="0" fontId="170" fillId="0" borderId="0" xfId="2" applyFont="1" applyFill="1" applyBorder="1"/>
    <xf numFmtId="0" fontId="167" fillId="0" borderId="0" xfId="19" applyFont="1" applyFill="1" applyBorder="1"/>
    <xf numFmtId="0" fontId="88" fillId="0" borderId="1" xfId="2" applyFont="1" applyBorder="1" applyAlignment="1">
      <alignment horizontal="left" vertical="top"/>
    </xf>
    <xf numFmtId="0" fontId="88" fillId="0" borderId="3" xfId="2" applyFont="1" applyBorder="1" applyAlignment="1">
      <alignment horizontal="left" vertical="top"/>
    </xf>
    <xf numFmtId="0" fontId="144" fillId="0" borderId="0" xfId="2" applyFont="1" applyFill="1"/>
    <xf numFmtId="0" fontId="76" fillId="0" borderId="3" xfId="2" applyFont="1" applyBorder="1"/>
    <xf numFmtId="0" fontId="98" fillId="0" borderId="0" xfId="19" applyFont="1"/>
    <xf numFmtId="0" fontId="98" fillId="0" borderId="0" xfId="19" applyFont="1" applyBorder="1"/>
    <xf numFmtId="0" fontId="107" fillId="29" borderId="0" xfId="19" applyFont="1" applyFill="1" applyBorder="1"/>
    <xf numFmtId="0" fontId="161" fillId="0" borderId="3" xfId="2" applyFont="1" applyBorder="1" applyAlignment="1">
      <alignment horizontal="left" wrapText="1"/>
    </xf>
    <xf numFmtId="0" fontId="161" fillId="0" borderId="1" xfId="2" applyFont="1" applyBorder="1" applyAlignment="1">
      <alignment wrapText="1"/>
    </xf>
    <xf numFmtId="0" fontId="161" fillId="0" borderId="0" xfId="19" applyFont="1"/>
    <xf numFmtId="0" fontId="123" fillId="0" borderId="0" xfId="19" applyFont="1"/>
    <xf numFmtId="0" fontId="123" fillId="0" borderId="0" xfId="19" applyFont="1" applyBorder="1"/>
    <xf numFmtId="0" fontId="118" fillId="3" borderId="0" xfId="19" applyFont="1" applyFill="1" applyBorder="1"/>
    <xf numFmtId="0" fontId="124" fillId="0" borderId="0" xfId="2" applyFont="1" applyBorder="1"/>
    <xf numFmtId="0" fontId="124" fillId="0" borderId="1" xfId="2" applyFont="1" applyBorder="1"/>
    <xf numFmtId="0" fontId="124" fillId="0" borderId="1" xfId="2" applyFont="1" applyBorder="1" applyAlignment="1">
      <alignment horizontal="left" wrapText="1"/>
    </xf>
    <xf numFmtId="0" fontId="118" fillId="29" borderId="0" xfId="19" applyFont="1" applyFill="1" applyBorder="1"/>
    <xf numFmtId="0" fontId="144" fillId="0" borderId="0" xfId="13" applyFont="1" applyBorder="1" applyAlignment="1">
      <alignment horizontal="left" vertical="top" wrapText="1"/>
    </xf>
    <xf numFmtId="0" fontId="98" fillId="2" borderId="0" xfId="17" applyFont="1" applyFill="1" applyAlignment="1">
      <alignment vertical="top" wrapText="1"/>
    </xf>
    <xf numFmtId="0" fontId="88" fillId="2" borderId="3" xfId="1" applyFont="1" applyFill="1" applyBorder="1" applyAlignment="1">
      <alignment horizontal="left"/>
    </xf>
    <xf numFmtId="0" fontId="78" fillId="0" borderId="3" xfId="0" applyFont="1" applyBorder="1" applyAlignment="1">
      <alignment horizontal="left" vertical="top" wrapText="1"/>
    </xf>
    <xf numFmtId="3" fontId="98" fillId="0" borderId="0" xfId="13" applyNumberFormat="1" applyFont="1" applyFill="1" applyBorder="1" applyAlignment="1">
      <alignment horizontal="left" wrapText="1"/>
    </xf>
    <xf numFmtId="3" fontId="98" fillId="0" borderId="0" xfId="13" applyNumberFormat="1" applyFont="1" applyFill="1" applyBorder="1" applyAlignment="1">
      <alignment horizontal="left"/>
    </xf>
    <xf numFmtId="3" fontId="82" fillId="3" borderId="0" xfId="13" applyNumberFormat="1" applyFont="1" applyFill="1" applyBorder="1" applyAlignment="1">
      <alignment horizontal="left"/>
    </xf>
    <xf numFmtId="0" fontId="76" fillId="2" borderId="3" xfId="0" applyFont="1" applyFill="1" applyBorder="1" applyAlignment="1">
      <alignment horizontal="left" vertical="top" wrapText="1"/>
    </xf>
    <xf numFmtId="0" fontId="76" fillId="0" borderId="3" xfId="13" applyFont="1" applyBorder="1"/>
    <xf numFmtId="0" fontId="76" fillId="0" borderId="3" xfId="13" applyFont="1" applyBorder="1" applyAlignment="1">
      <alignment wrapText="1"/>
    </xf>
    <xf numFmtId="0" fontId="107" fillId="2" borderId="0" xfId="7" applyFont="1" applyFill="1" applyBorder="1" applyAlignment="1">
      <alignment vertical="center" wrapText="1"/>
    </xf>
    <xf numFmtId="0" fontId="107" fillId="29" borderId="0" xfId="7" applyFont="1" applyFill="1" applyBorder="1" applyAlignment="1">
      <alignment vertical="center" wrapText="1"/>
    </xf>
    <xf numFmtId="0" fontId="82" fillId="3" borderId="0" xfId="7" applyFont="1" applyFill="1" applyBorder="1" applyAlignment="1">
      <alignment vertical="center" wrapText="1"/>
    </xf>
    <xf numFmtId="0" fontId="77" fillId="0" borderId="0" xfId="7" quotePrefix="1" applyFont="1" applyBorder="1" applyAlignment="1">
      <alignment vertical="center" wrapText="1"/>
    </xf>
    <xf numFmtId="0" fontId="76" fillId="0" borderId="3" xfId="0" applyFont="1" applyBorder="1" applyAlignment="1">
      <alignment horizontal="left" vertical="top" wrapText="1"/>
    </xf>
    <xf numFmtId="0" fontId="76" fillId="0" borderId="1" xfId="7" applyFont="1" applyBorder="1" applyAlignment="1">
      <alignment wrapText="1"/>
    </xf>
    <xf numFmtId="0" fontId="82" fillId="29" borderId="0" xfId="7" applyFont="1" applyFill="1" applyBorder="1" applyAlignment="1">
      <alignment vertical="center" wrapText="1"/>
    </xf>
    <xf numFmtId="0" fontId="77" fillId="0" borderId="0" xfId="7" applyFont="1" applyAlignment="1">
      <alignment wrapText="1"/>
    </xf>
    <xf numFmtId="0" fontId="77" fillId="0" borderId="3" xfId="0" applyFont="1" applyBorder="1"/>
    <xf numFmtId="0" fontId="77" fillId="0" borderId="1" xfId="0" applyFont="1" applyBorder="1"/>
    <xf numFmtId="3" fontId="77" fillId="0" borderId="3" xfId="0" applyNumberFormat="1" applyFont="1" applyBorder="1" applyAlignment="1">
      <alignment vertical="center"/>
    </xf>
    <xf numFmtId="0" fontId="82" fillId="3" borderId="2" xfId="0" applyFont="1" applyFill="1" applyBorder="1" applyAlignment="1">
      <alignment wrapText="1"/>
    </xf>
    <xf numFmtId="0" fontId="82" fillId="29" borderId="2" xfId="12" applyFont="1" applyFill="1" applyBorder="1" applyAlignment="1">
      <alignment vertical="center" wrapText="1"/>
    </xf>
    <xf numFmtId="3" fontId="77" fillId="0" borderId="3" xfId="12" applyNumberFormat="1" applyFont="1" applyBorder="1"/>
    <xf numFmtId="0" fontId="77" fillId="0" borderId="2" xfId="12" applyFont="1" applyBorder="1" applyAlignment="1">
      <alignment vertical="center"/>
    </xf>
    <xf numFmtId="0" fontId="77" fillId="0" borderId="3" xfId="12" applyFont="1" applyBorder="1"/>
    <xf numFmtId="0" fontId="77" fillId="0" borderId="2" xfId="12" applyFont="1" applyBorder="1"/>
    <xf numFmtId="0" fontId="77" fillId="29" borderId="0" xfId="12" applyFont="1" applyFill="1" applyBorder="1" applyAlignment="1">
      <alignment vertical="center"/>
    </xf>
    <xf numFmtId="0" fontId="77" fillId="0" borderId="0" xfId="2" applyFont="1" applyBorder="1" applyProtection="1"/>
    <xf numFmtId="0" fontId="113" fillId="0" borderId="0" xfId="2" applyFont="1" applyBorder="1" applyProtection="1"/>
    <xf numFmtId="0" fontId="77" fillId="0" borderId="0" xfId="2" applyFont="1" applyFill="1" applyProtection="1"/>
    <xf numFmtId="1" fontId="78" fillId="0" borderId="1" xfId="16" applyNumberFormat="1" applyFont="1" applyBorder="1" applyAlignment="1">
      <alignment horizontal="right" wrapText="1"/>
    </xf>
    <xf numFmtId="0" fontId="76" fillId="2" borderId="0" xfId="4" applyFont="1" applyFill="1" applyBorder="1" applyAlignment="1"/>
    <xf numFmtId="3" fontId="76" fillId="2" borderId="0" xfId="24" applyNumberFormat="1" applyFont="1" applyFill="1" applyBorder="1" applyAlignment="1">
      <alignment horizontal="right"/>
    </xf>
    <xf numFmtId="0" fontId="87" fillId="2" borderId="0" xfId="24" applyFont="1" applyFill="1" applyBorder="1" applyAlignment="1">
      <alignment horizontal="right"/>
    </xf>
    <xf numFmtId="9" fontId="76" fillId="2" borderId="0" xfId="24" applyNumberFormat="1" applyFont="1" applyFill="1" applyBorder="1" applyAlignment="1">
      <alignment horizontal="right"/>
    </xf>
    <xf numFmtId="170" fontId="87" fillId="2" borderId="0" xfId="24" applyNumberFormat="1" applyFont="1" applyFill="1" applyBorder="1" applyAlignment="1">
      <alignment horizontal="right"/>
    </xf>
    <xf numFmtId="0" fontId="76" fillId="2" borderId="0" xfId="24" applyFont="1" applyFill="1" applyBorder="1" applyAlignment="1">
      <alignment horizontal="right"/>
    </xf>
    <xf numFmtId="170" fontId="76" fillId="2" borderId="0" xfId="24" applyNumberFormat="1" applyFont="1" applyFill="1" applyBorder="1" applyAlignment="1">
      <alignment horizontal="right"/>
    </xf>
    <xf numFmtId="0" fontId="144" fillId="0" borderId="0" xfId="1" applyFont="1" applyAlignment="1">
      <alignment wrapText="1"/>
    </xf>
    <xf numFmtId="9" fontId="144" fillId="0" borderId="0" xfId="21" applyFont="1" applyAlignment="1">
      <alignment horizontal="center"/>
    </xf>
    <xf numFmtId="0" fontId="144" fillId="0" borderId="1" xfId="1" applyFont="1" applyBorder="1" applyAlignment="1">
      <alignment horizontal="centerContinuous"/>
    </xf>
    <xf numFmtId="0" fontId="144" fillId="0" borderId="1" xfId="1" applyFont="1" applyBorder="1" applyAlignment="1">
      <alignment wrapText="1"/>
    </xf>
    <xf numFmtId="9" fontId="144" fillId="0" borderId="1" xfId="21" applyFont="1" applyBorder="1" applyAlignment="1">
      <alignment horizontal="right"/>
    </xf>
    <xf numFmtId="15" fontId="144" fillId="0" borderId="1" xfId="1" quotePrefix="1" applyNumberFormat="1" applyFont="1" applyBorder="1" applyAlignment="1">
      <alignment horizontal="right" wrapText="1"/>
    </xf>
    <xf numFmtId="15" fontId="88" fillId="0" borderId="1" xfId="1" quotePrefix="1" applyNumberFormat="1" applyFont="1" applyBorder="1" applyAlignment="1">
      <alignment horizontal="right" wrapText="1"/>
    </xf>
    <xf numFmtId="3" fontId="144" fillId="0" borderId="0" xfId="1" applyNumberFormat="1" applyFont="1" applyFill="1" applyBorder="1" applyAlignment="1">
      <alignment vertical="top"/>
    </xf>
    <xf numFmtId="9" fontId="144" fillId="0" borderId="0" xfId="21" applyFont="1" applyFill="1" applyBorder="1" applyAlignment="1">
      <alignment horizontal="right" vertical="top"/>
    </xf>
    <xf numFmtId="9" fontId="98" fillId="0" borderId="0" xfId="21" applyFont="1" applyFill="1" applyBorder="1" applyAlignment="1">
      <alignment horizontal="right" vertical="top"/>
    </xf>
    <xf numFmtId="3" fontId="107" fillId="0" borderId="0" xfId="1" applyNumberFormat="1" applyFont="1"/>
    <xf numFmtId="3" fontId="107" fillId="3" borderId="0" xfId="1" applyNumberFormat="1" applyFont="1" applyFill="1" applyBorder="1" applyAlignment="1">
      <alignment vertical="top"/>
    </xf>
    <xf numFmtId="9" fontId="107" fillId="3" borderId="0" xfId="21" applyFont="1" applyFill="1" applyBorder="1" applyAlignment="1">
      <alignment horizontal="right" vertical="top"/>
    </xf>
    <xf numFmtId="3" fontId="107" fillId="29" borderId="0" xfId="1" applyNumberFormat="1" applyFont="1" applyFill="1" applyBorder="1" applyAlignment="1">
      <alignment vertical="top"/>
    </xf>
    <xf numFmtId="3" fontId="172" fillId="0" borderId="0" xfId="1" applyNumberFormat="1" applyFont="1" applyFill="1" applyBorder="1" applyAlignment="1">
      <alignment vertical="top"/>
    </xf>
    <xf numFmtId="9" fontId="172" fillId="0" borderId="0" xfId="21" applyFont="1" applyFill="1" applyBorder="1" applyAlignment="1">
      <alignment horizontal="right" vertical="top"/>
    </xf>
    <xf numFmtId="9" fontId="98" fillId="0" borderId="0" xfId="1" applyNumberFormat="1" applyFont="1" applyFill="1" applyBorder="1" applyAlignment="1">
      <alignment vertical="top"/>
    </xf>
    <xf numFmtId="3" fontId="127" fillId="0" borderId="0" xfId="1" applyNumberFormat="1" applyFont="1" applyFill="1" applyBorder="1" applyAlignment="1">
      <alignment vertical="top"/>
    </xf>
    <xf numFmtId="9" fontId="127" fillId="0" borderId="0" xfId="21" applyFont="1" applyFill="1" applyBorder="1" applyAlignment="1">
      <alignment horizontal="right" vertical="top"/>
    </xf>
    <xf numFmtId="0" fontId="98" fillId="0" borderId="0" xfId="1" applyFont="1" applyAlignment="1">
      <alignment vertical="top" wrapText="1"/>
    </xf>
    <xf numFmtId="9" fontId="98" fillId="0" borderId="0" xfId="21" applyFont="1" applyAlignment="1">
      <alignment horizontal="right" vertical="top"/>
    </xf>
    <xf numFmtId="0" fontId="107" fillId="0" borderId="0" xfId="1" applyFont="1" applyFill="1"/>
    <xf numFmtId="0" fontId="98" fillId="0" borderId="0" xfId="1" applyFont="1" applyAlignment="1">
      <alignment wrapText="1"/>
    </xf>
    <xf numFmtId="0" fontId="98" fillId="0" borderId="0" xfId="1" applyFont="1" applyAlignment="1"/>
    <xf numFmtId="0" fontId="83" fillId="0" borderId="0" xfId="1" applyFont="1" applyAlignment="1" applyProtection="1">
      <alignment horizontal="left" vertical="top" wrapText="1"/>
    </xf>
    <xf numFmtId="0" fontId="78" fillId="0" borderId="0" xfId="1" applyFont="1" applyProtection="1"/>
    <xf numFmtId="0" fontId="78" fillId="0" borderId="1" xfId="1" applyFont="1" applyBorder="1" applyProtection="1"/>
    <xf numFmtId="0" fontId="78" fillId="0" borderId="1" xfId="1" quotePrefix="1" applyFont="1" applyBorder="1" applyAlignment="1" applyProtection="1">
      <alignment horizontal="right"/>
    </xf>
    <xf numFmtId="0" fontId="76" fillId="0" borderId="1" xfId="1" quotePrefix="1" applyFont="1" applyBorder="1" applyAlignment="1" applyProtection="1">
      <alignment horizontal="right"/>
    </xf>
    <xf numFmtId="3" fontId="82" fillId="3" borderId="2" xfId="2" applyNumberFormat="1" applyFont="1" applyFill="1" applyBorder="1" applyAlignment="1" applyProtection="1">
      <alignment horizontal="left" vertical="top"/>
    </xf>
    <xf numFmtId="3" fontId="82" fillId="3" borderId="0" xfId="2" applyNumberFormat="1" applyFont="1" applyFill="1" applyBorder="1" applyAlignment="1" applyProtection="1">
      <alignment horizontal="left" vertical="top"/>
    </xf>
    <xf numFmtId="3" fontId="82" fillId="3" borderId="0" xfId="2" applyNumberFormat="1" applyFont="1" applyFill="1" applyBorder="1" applyAlignment="1" applyProtection="1">
      <alignment horizontal="right" vertical="top" indent="1"/>
      <protection locked="0"/>
    </xf>
    <xf numFmtId="3" fontId="82" fillId="4" borderId="0" xfId="2" applyNumberFormat="1" applyFont="1" applyFill="1" applyBorder="1" applyAlignment="1" applyProtection="1">
      <alignment horizontal="right" vertical="top" indent="1"/>
    </xf>
    <xf numFmtId="3" fontId="82" fillId="4" borderId="0" xfId="2" applyNumberFormat="1" applyFont="1" applyFill="1" applyBorder="1" applyAlignment="1" applyProtection="1">
      <alignment horizontal="right" vertical="top"/>
    </xf>
    <xf numFmtId="3" fontId="82" fillId="0" borderId="0" xfId="1" applyNumberFormat="1" applyFont="1" applyFill="1" applyAlignment="1" applyProtection="1">
      <alignment horizontal="right" indent="1"/>
      <protection locked="0"/>
    </xf>
    <xf numFmtId="3" fontId="76" fillId="0" borderId="0" xfId="1" applyNumberFormat="1" applyFont="1" applyFill="1" applyAlignment="1" applyProtection="1">
      <alignment horizontal="right" indent="1"/>
    </xf>
    <xf numFmtId="3" fontId="76" fillId="0" borderId="0" xfId="1" applyNumberFormat="1" applyFont="1" applyFill="1" applyAlignment="1" applyProtection="1">
      <alignment horizontal="right" indent="1"/>
      <protection locked="0"/>
    </xf>
    <xf numFmtId="3" fontId="76" fillId="0" borderId="0" xfId="1" applyNumberFormat="1" applyFont="1" applyFill="1" applyAlignment="1" applyProtection="1">
      <alignment horizontal="right"/>
    </xf>
    <xf numFmtId="3" fontId="77" fillId="0" borderId="0" xfId="2" applyNumberFormat="1" applyFont="1" applyProtection="1"/>
    <xf numFmtId="0" fontId="82" fillId="0" borderId="0" xfId="1" applyFont="1" applyAlignment="1" applyProtection="1">
      <alignment horizontal="left"/>
    </xf>
    <xf numFmtId="3" fontId="77" fillId="0" borderId="0" xfId="6" applyNumberFormat="1" applyFont="1" applyProtection="1"/>
    <xf numFmtId="0" fontId="82" fillId="0" borderId="0" xfId="1" applyFont="1" applyFill="1" applyBorder="1" applyAlignment="1" applyProtection="1">
      <alignment horizontal="left" indent="1"/>
    </xf>
    <xf numFmtId="0" fontId="77" fillId="0" borderId="0" xfId="2" applyFont="1" applyAlignment="1" applyProtection="1">
      <alignment horizontal="right"/>
    </xf>
    <xf numFmtId="0" fontId="82" fillId="0" borderId="0" xfId="1" applyFont="1" applyAlignment="1" applyProtection="1">
      <alignment horizontal="left" wrapText="1"/>
    </xf>
    <xf numFmtId="0" fontId="82" fillId="0" borderId="0" xfId="1" applyFont="1" applyAlignment="1" applyProtection="1">
      <alignment horizontal="left" vertical="center" wrapText="1"/>
    </xf>
    <xf numFmtId="3" fontId="82" fillId="0" borderId="0" xfId="1" applyNumberFormat="1" applyFont="1" applyFill="1" applyAlignment="1" applyProtection="1">
      <alignment horizontal="right" vertical="center" indent="1"/>
      <protection locked="0"/>
    </xf>
    <xf numFmtId="3" fontId="76" fillId="0" borderId="0" xfId="1" applyNumberFormat="1" applyFont="1" applyFill="1" applyAlignment="1" applyProtection="1">
      <alignment horizontal="right" vertical="center" indent="1"/>
    </xf>
    <xf numFmtId="3" fontId="76" fillId="0" borderId="0" xfId="1" applyNumberFormat="1" applyFont="1" applyFill="1" applyAlignment="1" applyProtection="1">
      <alignment horizontal="right" vertical="center" indent="1"/>
      <protection locked="0"/>
    </xf>
    <xf numFmtId="3" fontId="76" fillId="0" borderId="0" xfId="1" applyNumberFormat="1" applyFont="1" applyFill="1" applyAlignment="1" applyProtection="1">
      <alignment horizontal="right" vertical="center"/>
    </xf>
    <xf numFmtId="3" fontId="82" fillId="2" borderId="0" xfId="2" applyNumberFormat="1" applyFont="1" applyFill="1" applyBorder="1" applyAlignment="1" applyProtection="1">
      <alignment horizontal="left" vertical="top"/>
    </xf>
    <xf numFmtId="3" fontId="82" fillId="2" borderId="0" xfId="2" applyNumberFormat="1" applyFont="1" applyFill="1" applyBorder="1" applyAlignment="1" applyProtection="1">
      <alignment horizontal="right" vertical="top" indent="1"/>
      <protection locked="0"/>
    </xf>
    <xf numFmtId="3" fontId="82" fillId="2" borderId="0" xfId="2" applyNumberFormat="1" applyFont="1" applyFill="1" applyBorder="1" applyAlignment="1" applyProtection="1">
      <alignment horizontal="right" vertical="top" indent="1"/>
    </xf>
    <xf numFmtId="3" fontId="82" fillId="2" borderId="0" xfId="2" applyNumberFormat="1" applyFont="1" applyFill="1" applyBorder="1" applyAlignment="1" applyProtection="1">
      <alignment horizontal="right" vertical="top"/>
    </xf>
    <xf numFmtId="3" fontId="82" fillId="3" borderId="0" xfId="2" applyNumberFormat="1" applyFont="1" applyFill="1" applyBorder="1" applyAlignment="1" applyProtection="1">
      <alignment horizontal="left" vertical="top" wrapText="1"/>
    </xf>
    <xf numFmtId="182" fontId="82" fillId="3" borderId="0" xfId="2" applyNumberFormat="1" applyFont="1" applyFill="1" applyBorder="1" applyAlignment="1" applyProtection="1">
      <alignment horizontal="left" vertical="top" wrapText="1"/>
    </xf>
    <xf numFmtId="3" fontId="80" fillId="0" borderId="0" xfId="2" applyNumberFormat="1" applyFont="1" applyFill="1" applyBorder="1" applyAlignment="1" applyProtection="1">
      <alignment horizontal="left" vertical="top"/>
    </xf>
    <xf numFmtId="3" fontId="80" fillId="0" borderId="0" xfId="2" applyNumberFormat="1" applyFont="1" applyFill="1" applyBorder="1" applyAlignment="1" applyProtection="1">
      <alignment horizontal="right" vertical="top"/>
    </xf>
    <xf numFmtId="0" fontId="98" fillId="0" borderId="0" xfId="2" applyFont="1" applyFill="1" applyProtection="1">
      <protection locked="0"/>
    </xf>
    <xf numFmtId="0" fontId="98" fillId="0" borderId="0" xfId="2" applyFont="1" applyFill="1" applyProtection="1"/>
    <xf numFmtId="0" fontId="116" fillId="0" borderId="0" xfId="2" applyFont="1" applyProtection="1"/>
    <xf numFmtId="0" fontId="87" fillId="0" borderId="0" xfId="2" applyFont="1" applyAlignment="1" applyProtection="1">
      <alignment horizontal="left" indent="2"/>
    </xf>
    <xf numFmtId="9" fontId="87" fillId="0" borderId="0" xfId="6" applyFont="1" applyAlignment="1" applyProtection="1">
      <alignment horizontal="left" indent="2"/>
    </xf>
    <xf numFmtId="3" fontId="77" fillId="0" borderId="0" xfId="2" applyNumberFormat="1" applyFont="1" applyAlignment="1" applyProtection="1">
      <alignment horizontal="right"/>
    </xf>
    <xf numFmtId="0" fontId="77" fillId="0" borderId="0" xfId="2" applyFont="1" applyAlignment="1" applyProtection="1">
      <alignment horizontal="left" indent="2"/>
    </xf>
    <xf numFmtId="0" fontId="94" fillId="0" borderId="0" xfId="2" applyFont="1" applyProtection="1"/>
    <xf numFmtId="1" fontId="78" fillId="2" borderId="3" xfId="12" applyNumberFormat="1" applyFont="1" applyFill="1" applyBorder="1" applyAlignment="1">
      <alignment horizontal="left" vertical="top" wrapText="1"/>
    </xf>
    <xf numFmtId="0" fontId="78" fillId="0" borderId="3" xfId="12" applyFont="1" applyBorder="1" applyAlignment="1">
      <alignment horizontal="center" wrapText="1"/>
    </xf>
    <xf numFmtId="0" fontId="78" fillId="0" borderId="2" xfId="12" applyFont="1" applyBorder="1" applyAlignment="1" applyProtection="1">
      <alignment vertical="center"/>
      <protection locked="0"/>
    </xf>
    <xf numFmtId="3" fontId="87" fillId="0" borderId="0" xfId="12" applyNumberFormat="1" applyFont="1" applyBorder="1" applyAlignment="1" applyProtection="1">
      <alignment vertical="center"/>
      <protection locked="0"/>
    </xf>
    <xf numFmtId="3" fontId="76" fillId="0" borderId="0" xfId="12" applyNumberFormat="1" applyFont="1" applyBorder="1" applyAlignment="1" applyProtection="1">
      <alignment horizontal="right" vertical="center"/>
      <protection locked="0"/>
    </xf>
    <xf numFmtId="0" fontId="77" fillId="0" borderId="0" xfId="13" applyFont="1" applyBorder="1" applyAlignment="1">
      <alignment horizontal="left" vertical="center" wrapText="1" indent="1"/>
    </xf>
    <xf numFmtId="0" fontId="77" fillId="0" borderId="0" xfId="13" applyFont="1" applyBorder="1" applyAlignment="1">
      <alignment horizontal="left" vertical="center" wrapText="1"/>
    </xf>
    <xf numFmtId="0" fontId="77" fillId="0" borderId="0" xfId="13" applyFont="1" applyBorder="1" applyAlignment="1">
      <alignment horizontal="left" vertical="center" indent="2"/>
    </xf>
    <xf numFmtId="0" fontId="77" fillId="0" borderId="0" xfId="13" applyFont="1" applyBorder="1" applyAlignment="1">
      <alignment horizontal="left" vertical="center" wrapText="1" indent="2"/>
    </xf>
    <xf numFmtId="3" fontId="76" fillId="0" borderId="0" xfId="0" applyNumberFormat="1" applyFont="1" applyAlignment="1" applyProtection="1">
      <alignment horizontal="right"/>
      <protection locked="0"/>
    </xf>
    <xf numFmtId="3" fontId="76" fillId="3" borderId="0" xfId="12" applyNumberFormat="1" applyFont="1" applyFill="1" applyBorder="1" applyAlignment="1" applyProtection="1">
      <alignment horizontal="right" vertical="center"/>
      <protection locked="0"/>
    </xf>
    <xf numFmtId="3" fontId="82" fillId="3" borderId="0" xfId="12" applyNumberFormat="1" applyFont="1" applyFill="1" applyBorder="1" applyAlignment="1" applyProtection="1">
      <alignment horizontal="right" vertical="center"/>
      <protection locked="0"/>
    </xf>
    <xf numFmtId="168" fontId="77" fillId="0" borderId="0" xfId="12" applyNumberFormat="1" applyFont="1" applyAlignment="1">
      <alignment vertical="center"/>
    </xf>
    <xf numFmtId="170" fontId="77" fillId="0" borderId="0" xfId="6" applyNumberFormat="1" applyFont="1" applyAlignment="1">
      <alignment vertical="center"/>
    </xf>
    <xf numFmtId="0" fontId="80" fillId="0" borderId="0" xfId="12" applyFont="1" applyFill="1" applyBorder="1" applyAlignment="1">
      <alignment vertical="center" wrapText="1"/>
    </xf>
    <xf numFmtId="3" fontId="76" fillId="0" borderId="0" xfId="12" applyNumberFormat="1" applyFont="1" applyFill="1" applyBorder="1" applyAlignment="1" applyProtection="1">
      <alignment horizontal="right" vertical="center"/>
      <protection locked="0"/>
    </xf>
    <xf numFmtId="3" fontId="80" fillId="0" borderId="0" xfId="12" applyNumberFormat="1" applyFont="1" applyFill="1" applyBorder="1" applyAlignment="1" applyProtection="1">
      <alignment horizontal="right" vertical="center"/>
      <protection locked="0"/>
    </xf>
    <xf numFmtId="0" fontId="76" fillId="0" borderId="0" xfId="12" applyFont="1" applyBorder="1" applyAlignment="1">
      <alignment vertical="center" wrapText="1"/>
    </xf>
    <xf numFmtId="1" fontId="77" fillId="0" borderId="0" xfId="12" applyNumberFormat="1" applyFont="1" applyAlignment="1">
      <alignment vertical="center"/>
    </xf>
    <xf numFmtId="0" fontId="82" fillId="3" borderId="0" xfId="1" applyFont="1" applyFill="1" applyBorder="1" applyAlignment="1">
      <alignment vertical="center" wrapText="1"/>
    </xf>
    <xf numFmtId="170" fontId="77" fillId="0" borderId="0" xfId="6" applyNumberFormat="1" applyFont="1" applyBorder="1" applyAlignment="1">
      <alignment vertical="center"/>
    </xf>
    <xf numFmtId="0" fontId="173" fillId="2" borderId="0" xfId="12" applyFont="1" applyFill="1" applyBorder="1" applyAlignment="1">
      <alignment vertical="center"/>
    </xf>
    <xf numFmtId="0" fontId="77" fillId="2" borderId="0" xfId="12" quotePrefix="1" applyFont="1" applyFill="1" applyBorder="1" applyAlignment="1">
      <alignment vertical="center" wrapText="1"/>
    </xf>
    <xf numFmtId="3" fontId="76" fillId="2" borderId="0" xfId="12" applyNumberFormat="1" applyFont="1" applyFill="1" applyBorder="1" applyAlignment="1" applyProtection="1">
      <alignment horizontal="right" vertical="center"/>
      <protection locked="0"/>
    </xf>
    <xf numFmtId="3" fontId="77" fillId="2" borderId="0" xfId="12" applyNumberFormat="1" applyFont="1" applyFill="1" applyBorder="1" applyAlignment="1" applyProtection="1">
      <alignment vertical="center"/>
      <protection locked="0"/>
    </xf>
    <xf numFmtId="1" fontId="77" fillId="0" borderId="0" xfId="12" applyNumberFormat="1" applyFont="1" applyBorder="1" applyAlignment="1" applyProtection="1">
      <alignment vertical="center"/>
      <protection locked="0"/>
    </xf>
    <xf numFmtId="0" fontId="77" fillId="0" borderId="0" xfId="12" applyFont="1" applyBorder="1"/>
    <xf numFmtId="0" fontId="78" fillId="0" borderId="3" xfId="0" applyFont="1" applyBorder="1" applyAlignment="1">
      <alignment horizontal="left" vertical="center" wrapText="1"/>
    </xf>
    <xf numFmtId="0" fontId="78" fillId="0" borderId="3" xfId="0" applyFont="1" applyBorder="1" applyAlignment="1">
      <alignment horizontal="center" vertical="center" wrapText="1"/>
    </xf>
    <xf numFmtId="0" fontId="78" fillId="0" borderId="3" xfId="0" applyFont="1" applyBorder="1" applyAlignment="1">
      <alignment horizontal="center" wrapText="1"/>
    </xf>
    <xf numFmtId="0" fontId="78" fillId="0" borderId="1" xfId="0" applyFont="1" applyBorder="1" applyAlignment="1">
      <alignment horizontal="right" wrapText="1"/>
    </xf>
    <xf numFmtId="3" fontId="82" fillId="3" borderId="0" xfId="0" applyNumberFormat="1" applyFont="1" applyFill="1" applyAlignment="1" applyProtection="1">
      <alignment wrapText="1"/>
      <protection locked="0"/>
    </xf>
    <xf numFmtId="3" fontId="77" fillId="0" borderId="0" xfId="0" applyNumberFormat="1" applyFont="1" applyAlignment="1" applyProtection="1">
      <alignment vertical="top" wrapText="1"/>
      <protection locked="0"/>
    </xf>
    <xf numFmtId="0" fontId="76" fillId="0" borderId="0" xfId="0" applyFont="1" applyAlignment="1">
      <alignment vertical="center" wrapText="1"/>
    </xf>
    <xf numFmtId="3" fontId="77" fillId="0" borderId="0" xfId="0" applyNumberFormat="1" applyFont="1" applyAlignment="1" applyProtection="1">
      <alignment vertical="center"/>
      <protection locked="0"/>
    </xf>
    <xf numFmtId="3" fontId="82" fillId="3" borderId="0" xfId="0" applyNumberFormat="1" applyFont="1" applyFill="1" applyAlignment="1" applyProtection="1">
      <alignment vertical="top" wrapText="1"/>
      <protection locked="0"/>
    </xf>
    <xf numFmtId="0" fontId="76" fillId="0" borderId="3" xfId="0" applyFont="1" applyBorder="1" applyAlignment="1">
      <alignment horizontal="left" wrapText="1"/>
    </xf>
    <xf numFmtId="0" fontId="76" fillId="0" borderId="3" xfId="0" applyFont="1" applyBorder="1"/>
    <xf numFmtId="0" fontId="76" fillId="0" borderId="1" xfId="0" applyFont="1" applyBorder="1" applyAlignment="1">
      <alignment horizontal="right" wrapText="1"/>
    </xf>
    <xf numFmtId="3" fontId="82" fillId="29" borderId="0" xfId="12" applyNumberFormat="1" applyFont="1" applyFill="1" applyBorder="1" applyAlignment="1" applyProtection="1">
      <alignment horizontal="right" vertical="center"/>
      <protection locked="0"/>
    </xf>
    <xf numFmtId="0" fontId="78" fillId="0" borderId="1" xfId="0" applyFont="1" applyBorder="1" applyAlignment="1">
      <alignment horizontal="left" vertical="top" wrapText="1"/>
    </xf>
    <xf numFmtId="0" fontId="78" fillId="0" borderId="1" xfId="0" applyFont="1" applyBorder="1" applyAlignment="1">
      <alignment vertical="top" wrapText="1"/>
    </xf>
    <xf numFmtId="0" fontId="78" fillId="0" borderId="1" xfId="0" applyFont="1" applyBorder="1" applyAlignment="1">
      <alignment horizontal="right" vertical="top" wrapText="1"/>
    </xf>
    <xf numFmtId="0" fontId="82" fillId="3" borderId="0" xfId="0" applyFont="1" applyFill="1" applyAlignment="1">
      <alignment vertical="center"/>
    </xf>
    <xf numFmtId="3" fontId="82" fillId="3" borderId="0" xfId="14" applyNumberFormat="1" applyFont="1" applyFill="1" applyAlignment="1" applyProtection="1">
      <alignment vertical="center"/>
      <protection locked="0"/>
    </xf>
    <xf numFmtId="0" fontId="87" fillId="0" borderId="0" xfId="0" applyFont="1" applyAlignment="1">
      <alignment vertical="center" wrapText="1"/>
    </xf>
    <xf numFmtId="0" fontId="87" fillId="0" borderId="0" xfId="0" applyFont="1" applyAlignment="1">
      <alignment vertical="center"/>
    </xf>
    <xf numFmtId="3" fontId="87" fillId="0" borderId="0" xfId="14" applyNumberFormat="1" applyFont="1" applyAlignment="1" applyProtection="1">
      <alignment vertical="center"/>
      <protection locked="0"/>
    </xf>
    <xf numFmtId="3" fontId="77" fillId="0" borderId="0" xfId="14" applyNumberFormat="1" applyFont="1" applyAlignment="1" applyProtection="1">
      <alignment vertical="center"/>
      <protection locked="0"/>
    </xf>
    <xf numFmtId="3" fontId="87" fillId="0" borderId="0" xfId="0" applyNumberFormat="1" applyFont="1"/>
    <xf numFmtId="0" fontId="77" fillId="0" borderId="0" xfId="0" applyFont="1" applyBorder="1" applyAlignment="1">
      <alignment wrapText="1"/>
    </xf>
    <xf numFmtId="0" fontId="76" fillId="0" borderId="1" xfId="0" applyFont="1" applyBorder="1" applyAlignment="1">
      <alignment horizontal="left" vertical="top" wrapText="1"/>
    </xf>
    <xf numFmtId="0" fontId="76" fillId="0" borderId="1" xfId="0" applyFont="1" applyBorder="1" applyAlignment="1">
      <alignment vertical="top" wrapText="1"/>
    </xf>
    <xf numFmtId="1" fontId="82" fillId="29" borderId="0" xfId="12" applyNumberFormat="1" applyFont="1" applyFill="1" applyBorder="1" applyAlignment="1">
      <alignment vertical="center" wrapText="1"/>
    </xf>
    <xf numFmtId="3" fontId="173" fillId="0" borderId="0" xfId="0" applyNumberFormat="1" applyFont="1"/>
    <xf numFmtId="0" fontId="95" fillId="0" borderId="0" xfId="0" applyFont="1" applyAlignment="1">
      <alignment vertical="center"/>
    </xf>
    <xf numFmtId="0" fontId="103" fillId="0" borderId="0" xfId="0" applyFont="1" applyAlignment="1">
      <alignment vertical="center"/>
    </xf>
    <xf numFmtId="0" fontId="174" fillId="0" borderId="0" xfId="0" applyFont="1" applyAlignment="1">
      <alignment vertical="center"/>
    </xf>
    <xf numFmtId="0" fontId="175" fillId="0" borderId="0" xfId="0" applyFont="1" applyAlignment="1">
      <alignment vertical="center"/>
    </xf>
    <xf numFmtId="0" fontId="161" fillId="0" borderId="3" xfId="2" applyFont="1" applyBorder="1" applyAlignment="1">
      <alignment horizontal="center" wrapText="1"/>
    </xf>
    <xf numFmtId="0" fontId="161" fillId="0" borderId="3" xfId="2" applyFont="1" applyBorder="1" applyAlignment="1">
      <alignment horizontal="right" wrapText="1"/>
    </xf>
    <xf numFmtId="9" fontId="161" fillId="0" borderId="3" xfId="18" applyFont="1" applyBorder="1" applyAlignment="1">
      <alignment horizontal="right" wrapText="1"/>
    </xf>
    <xf numFmtId="10" fontId="161" fillId="0" borderId="3" xfId="18" applyNumberFormat="1" applyFont="1" applyBorder="1" applyAlignment="1">
      <alignment horizontal="right" wrapText="1"/>
    </xf>
    <xf numFmtId="170" fontId="161" fillId="0" borderId="3" xfId="18" applyNumberFormat="1" applyFont="1" applyBorder="1" applyAlignment="1">
      <alignment horizontal="right" wrapText="1"/>
    </xf>
    <xf numFmtId="169" fontId="161" fillId="0" borderId="3" xfId="2" applyNumberFormat="1" applyFont="1" applyBorder="1" applyAlignment="1">
      <alignment horizontal="right" wrapText="1"/>
    </xf>
    <xf numFmtId="0" fontId="144" fillId="0" borderId="0" xfId="2" applyFont="1" applyAlignment="1">
      <alignment horizontal="right"/>
    </xf>
    <xf numFmtId="9" fontId="144" fillId="0" borderId="0" xfId="18" applyFont="1" applyAlignment="1">
      <alignment horizontal="right"/>
    </xf>
    <xf numFmtId="10" fontId="144" fillId="0" borderId="0" xfId="18" applyNumberFormat="1" applyFont="1" applyAlignment="1">
      <alignment horizontal="right"/>
    </xf>
    <xf numFmtId="170" fontId="144" fillId="0" borderId="0" xfId="18" applyNumberFormat="1" applyFont="1" applyAlignment="1">
      <alignment horizontal="right"/>
    </xf>
    <xf numFmtId="169" fontId="144" fillId="0" borderId="0" xfId="2" applyNumberFormat="1" applyFont="1" applyAlignment="1">
      <alignment horizontal="right"/>
    </xf>
    <xf numFmtId="3" fontId="98" fillId="0" borderId="0" xfId="2" applyNumberFormat="1" applyFont="1" applyBorder="1" applyAlignment="1" applyProtection="1">
      <alignment horizontal="right" vertical="center"/>
      <protection locked="0"/>
    </xf>
    <xf numFmtId="9" fontId="98" fillId="0" borderId="0" xfId="18" applyFont="1" applyBorder="1" applyAlignment="1" applyProtection="1">
      <alignment horizontal="right" vertical="center"/>
      <protection locked="0"/>
    </xf>
    <xf numFmtId="10" fontId="98" fillId="0" borderId="0" xfId="18" applyNumberFormat="1" applyFont="1" applyBorder="1" applyAlignment="1" applyProtection="1">
      <alignment horizontal="right" vertical="center"/>
      <protection locked="0"/>
    </xf>
    <xf numFmtId="170" fontId="98" fillId="0" borderId="0" xfId="18" applyNumberFormat="1" applyFont="1" applyBorder="1" applyAlignment="1" applyProtection="1">
      <alignment horizontal="right" vertical="center"/>
      <protection locked="0"/>
    </xf>
    <xf numFmtId="169" fontId="98" fillId="0" borderId="0" xfId="2" applyNumberFormat="1" applyFont="1" applyBorder="1" applyAlignment="1" applyProtection="1">
      <alignment horizontal="right" vertical="center"/>
      <protection locked="0"/>
    </xf>
    <xf numFmtId="3" fontId="98" fillId="0" borderId="0" xfId="2" applyNumberFormat="1" applyFont="1" applyBorder="1" applyAlignment="1">
      <alignment horizontal="right" vertical="center"/>
    </xf>
    <xf numFmtId="3" fontId="107" fillId="3" borderId="0" xfId="2" applyNumberFormat="1" applyFont="1" applyFill="1" applyBorder="1" applyAlignment="1" applyProtection="1">
      <alignment horizontal="right" vertical="center"/>
      <protection locked="0"/>
    </xf>
    <xf numFmtId="9" fontId="107" fillId="3" borderId="0" xfId="18" applyFont="1" applyFill="1" applyBorder="1" applyAlignment="1" applyProtection="1">
      <alignment horizontal="right" vertical="center"/>
      <protection locked="0"/>
    </xf>
    <xf numFmtId="10" fontId="107" fillId="3" borderId="0" xfId="18" applyNumberFormat="1" applyFont="1" applyFill="1" applyBorder="1" applyAlignment="1" applyProtection="1">
      <alignment horizontal="right" vertical="center"/>
      <protection locked="0"/>
    </xf>
    <xf numFmtId="170" fontId="107" fillId="3" borderId="0" xfId="18" applyNumberFormat="1" applyFont="1" applyFill="1" applyBorder="1" applyAlignment="1" applyProtection="1">
      <alignment horizontal="right" vertical="center"/>
      <protection locked="0"/>
    </xf>
    <xf numFmtId="169" fontId="107" fillId="3" borderId="0" xfId="2" applyNumberFormat="1" applyFont="1" applyFill="1" applyBorder="1" applyAlignment="1" applyProtection="1">
      <alignment horizontal="right" vertical="center"/>
      <protection locked="0"/>
    </xf>
    <xf numFmtId="10" fontId="107" fillId="0" borderId="0" xfId="2" applyNumberFormat="1" applyFont="1"/>
    <xf numFmtId="170" fontId="107" fillId="0" borderId="0" xfId="2" applyNumberFormat="1" applyFont="1"/>
    <xf numFmtId="0" fontId="124" fillId="0" borderId="3" xfId="2" applyFont="1" applyBorder="1" applyAlignment="1">
      <alignment horizontal="right" wrapText="1"/>
    </xf>
    <xf numFmtId="9" fontId="124" fillId="0" borderId="3" xfId="18" applyFont="1" applyBorder="1" applyAlignment="1">
      <alignment horizontal="right" wrapText="1"/>
    </xf>
    <xf numFmtId="10" fontId="124" fillId="0" borderId="3" xfId="18" applyNumberFormat="1" applyFont="1" applyBorder="1" applyAlignment="1">
      <alignment horizontal="right" wrapText="1"/>
    </xf>
    <xf numFmtId="170" fontId="124" fillId="0" borderId="3" xfId="18" applyNumberFormat="1" applyFont="1" applyBorder="1" applyAlignment="1">
      <alignment horizontal="right" wrapText="1"/>
    </xf>
    <xf numFmtId="169" fontId="124" fillId="0" borderId="3" xfId="2" applyNumberFormat="1" applyFont="1" applyBorder="1" applyAlignment="1">
      <alignment horizontal="right" wrapText="1"/>
    </xf>
    <xf numFmtId="0" fontId="88" fillId="0" borderId="0" xfId="2" applyFont="1" applyFill="1"/>
    <xf numFmtId="9" fontId="98" fillId="0" borderId="0" xfId="18" applyFont="1" applyBorder="1" applyAlignment="1">
      <alignment horizontal="right" vertical="center"/>
    </xf>
    <xf numFmtId="10" fontId="98" fillId="0" borderId="0" xfId="18" applyNumberFormat="1" applyFont="1" applyBorder="1" applyAlignment="1">
      <alignment horizontal="right" vertical="center"/>
    </xf>
    <xf numFmtId="170" fontId="98" fillId="0" borderId="0" xfId="18" applyNumberFormat="1" applyFont="1" applyBorder="1" applyAlignment="1">
      <alignment horizontal="right" vertical="center"/>
    </xf>
    <xf numFmtId="169" fontId="98" fillId="0" borderId="0" xfId="2" applyNumberFormat="1" applyFont="1" applyBorder="1" applyAlignment="1">
      <alignment horizontal="right" vertical="center"/>
    </xf>
    <xf numFmtId="3" fontId="107" fillId="29" borderId="0" xfId="2" applyNumberFormat="1" applyFont="1" applyFill="1" applyBorder="1" applyAlignment="1">
      <alignment horizontal="right" vertical="center"/>
    </xf>
    <xf numFmtId="9" fontId="107" fillId="29" borderId="0" xfId="18" applyFont="1" applyFill="1" applyBorder="1" applyAlignment="1">
      <alignment horizontal="right" vertical="center"/>
    </xf>
    <xf numFmtId="10" fontId="107" fillId="29" borderId="0" xfId="18" applyNumberFormat="1" applyFont="1" applyFill="1" applyBorder="1" applyAlignment="1">
      <alignment horizontal="right" vertical="center"/>
    </xf>
    <xf numFmtId="170" fontId="107" fillId="29" borderId="0" xfId="18" applyNumberFormat="1" applyFont="1" applyFill="1" applyBorder="1" applyAlignment="1">
      <alignment horizontal="right" vertical="center"/>
    </xf>
    <xf numFmtId="169" fontId="107" fillId="29" borderId="0" xfId="2" applyNumberFormat="1" applyFont="1" applyFill="1" applyBorder="1" applyAlignment="1">
      <alignment horizontal="right" vertical="center"/>
    </xf>
    <xf numFmtId="3" fontId="77" fillId="0" borderId="0" xfId="2" applyNumberFormat="1" applyFont="1"/>
    <xf numFmtId="0" fontId="161" fillId="0" borderId="0" xfId="2" applyFont="1" applyFill="1"/>
    <xf numFmtId="9" fontId="161" fillId="0" borderId="0" xfId="20" applyFont="1" applyFill="1" applyAlignment="1">
      <alignment horizontal="right"/>
    </xf>
    <xf numFmtId="0" fontId="161" fillId="0" borderId="0" xfId="19" applyFont="1" applyFill="1"/>
    <xf numFmtId="3" fontId="123" fillId="0" borderId="0" xfId="2" applyNumberFormat="1" applyFont="1" applyBorder="1" applyAlignment="1">
      <alignment horizontal="right" vertical="center"/>
    </xf>
    <xf numFmtId="9" fontId="124" fillId="0" borderId="0" xfId="18" applyFont="1" applyBorder="1" applyAlignment="1">
      <alignment horizontal="right" vertical="center"/>
    </xf>
    <xf numFmtId="10" fontId="123" fillId="0" borderId="0" xfId="18" applyNumberFormat="1" applyFont="1" applyBorder="1" applyAlignment="1">
      <alignment horizontal="right" vertical="center"/>
    </xf>
    <xf numFmtId="170" fontId="123" fillId="0" borderId="0" xfId="18" applyNumberFormat="1" applyFont="1" applyBorder="1" applyAlignment="1">
      <alignment horizontal="right" vertical="center"/>
    </xf>
    <xf numFmtId="169" fontId="123" fillId="0" borderId="0" xfId="2" applyNumberFormat="1" applyFont="1" applyBorder="1" applyAlignment="1">
      <alignment horizontal="right" vertical="center"/>
    </xf>
    <xf numFmtId="9" fontId="123" fillId="0" borderId="0" xfId="18" applyFont="1" applyBorder="1" applyAlignment="1">
      <alignment horizontal="right" vertical="center"/>
    </xf>
    <xf numFmtId="3" fontId="123" fillId="0" borderId="0" xfId="2" applyNumberFormat="1" applyFont="1" applyBorder="1" applyAlignment="1" applyProtection="1">
      <alignment horizontal="right" vertical="center"/>
      <protection locked="0"/>
    </xf>
    <xf numFmtId="9" fontId="123" fillId="0" borderId="0" xfId="18" applyFont="1" applyBorder="1" applyAlignment="1" applyProtection="1">
      <alignment horizontal="right" vertical="center"/>
      <protection locked="0"/>
    </xf>
    <xf numFmtId="3" fontId="118" fillId="3" borderId="0" xfId="2" applyNumberFormat="1" applyFont="1" applyFill="1" applyBorder="1" applyAlignment="1">
      <alignment horizontal="right" vertical="center"/>
    </xf>
    <xf numFmtId="9" fontId="118" fillId="3" borderId="0" xfId="18" applyFont="1" applyFill="1" applyBorder="1" applyAlignment="1">
      <alignment horizontal="right" vertical="center"/>
    </xf>
    <xf numFmtId="10" fontId="118" fillId="3" borderId="0" xfId="18" applyNumberFormat="1" applyFont="1" applyFill="1" applyBorder="1" applyAlignment="1">
      <alignment horizontal="right" vertical="center"/>
    </xf>
    <xf numFmtId="170" fontId="118" fillId="3" borderId="0" xfId="18" applyNumberFormat="1" applyFont="1" applyFill="1" applyBorder="1" applyAlignment="1">
      <alignment horizontal="right" vertical="center"/>
    </xf>
    <xf numFmtId="169" fontId="118" fillId="3" borderId="0" xfId="2" applyNumberFormat="1" applyFont="1" applyFill="1" applyBorder="1" applyAlignment="1">
      <alignment horizontal="right" vertical="center"/>
    </xf>
    <xf numFmtId="0" fontId="124" fillId="0" borderId="1" xfId="2" applyFont="1" applyBorder="1" applyAlignment="1">
      <alignment horizontal="right" wrapText="1"/>
    </xf>
    <xf numFmtId="9" fontId="124" fillId="0" borderId="1" xfId="18" applyFont="1" applyBorder="1" applyAlignment="1">
      <alignment horizontal="right" wrapText="1"/>
    </xf>
    <xf numFmtId="10" fontId="124" fillId="0" borderId="1" xfId="18" applyNumberFormat="1" applyFont="1" applyBorder="1" applyAlignment="1">
      <alignment horizontal="right" wrapText="1"/>
    </xf>
    <xf numFmtId="170" fontId="124" fillId="0" borderId="1" xfId="18" applyNumberFormat="1" applyFont="1" applyBorder="1" applyAlignment="1">
      <alignment horizontal="right" wrapText="1"/>
    </xf>
    <xf numFmtId="169" fontId="124" fillId="0" borderId="1" xfId="2" applyNumberFormat="1" applyFont="1" applyBorder="1" applyAlignment="1">
      <alignment horizontal="right" wrapText="1"/>
    </xf>
    <xf numFmtId="0" fontId="77" fillId="0" borderId="1" xfId="2" applyFont="1" applyBorder="1"/>
    <xf numFmtId="3" fontId="118" fillId="29" borderId="0" xfId="2" applyNumberFormat="1" applyFont="1" applyFill="1" applyBorder="1" applyAlignment="1">
      <alignment horizontal="right" vertical="center"/>
    </xf>
    <xf numFmtId="9" fontId="118" fillId="29" borderId="0" xfId="18" applyFont="1" applyFill="1" applyBorder="1" applyAlignment="1">
      <alignment horizontal="right" vertical="center"/>
    </xf>
    <xf numFmtId="10" fontId="118" fillId="29" borderId="0" xfId="18" applyNumberFormat="1" applyFont="1" applyFill="1" applyBorder="1" applyAlignment="1">
      <alignment horizontal="right" vertical="center"/>
    </xf>
    <xf numFmtId="170" fontId="118" fillId="29" borderId="0" xfId="18" applyNumberFormat="1" applyFont="1" applyFill="1" applyBorder="1" applyAlignment="1">
      <alignment horizontal="right" vertical="center"/>
    </xf>
    <xf numFmtId="169" fontId="118" fillId="29" borderId="0" xfId="2" applyNumberFormat="1" applyFont="1" applyFill="1" applyBorder="1" applyAlignment="1">
      <alignment horizontal="right" vertical="center"/>
    </xf>
    <xf numFmtId="0" fontId="144" fillId="0" borderId="0" xfId="13" applyFont="1" applyBorder="1" applyAlignment="1">
      <alignment vertical="top" wrapText="1"/>
    </xf>
    <xf numFmtId="0" fontId="82" fillId="0" borderId="0" xfId="1" applyFont="1" applyBorder="1"/>
    <xf numFmtId="0" fontId="144" fillId="0" borderId="3" xfId="13" applyFont="1" applyBorder="1" applyAlignment="1">
      <alignment wrapText="1"/>
    </xf>
    <xf numFmtId="0" fontId="144" fillId="0" borderId="3" xfId="13" applyFont="1" applyBorder="1" applyAlignment="1">
      <alignment horizontal="right" wrapText="1"/>
    </xf>
    <xf numFmtId="0" fontId="88" fillId="0" borderId="3" xfId="1" applyFont="1" applyBorder="1"/>
    <xf numFmtId="174" fontId="88" fillId="0" borderId="0" xfId="1" applyNumberFormat="1" applyFont="1" applyFill="1" applyBorder="1" applyAlignment="1">
      <alignment vertical="top"/>
    </xf>
    <xf numFmtId="174" fontId="88" fillId="0" borderId="0" xfId="1" applyNumberFormat="1" applyFont="1" applyBorder="1" applyAlignment="1">
      <alignment vertical="top"/>
    </xf>
    <xf numFmtId="0" fontId="94" fillId="0" borderId="0" xfId="1" applyFont="1"/>
    <xf numFmtId="0" fontId="78" fillId="0" borderId="3" xfId="2" applyFont="1" applyBorder="1" applyAlignment="1">
      <alignment horizontal="right" vertical="top" wrapText="1"/>
    </xf>
    <xf numFmtId="0" fontId="78" fillId="0" borderId="3" xfId="2" applyFont="1" applyBorder="1" applyAlignment="1">
      <alignment horizontal="center" vertical="top" wrapText="1"/>
    </xf>
    <xf numFmtId="9" fontId="78" fillId="0" borderId="3" xfId="18" applyFont="1" applyBorder="1" applyAlignment="1">
      <alignment horizontal="center" vertical="top" wrapText="1"/>
    </xf>
    <xf numFmtId="0" fontId="83" fillId="0" borderId="0" xfId="2" applyFont="1" applyBorder="1" applyAlignment="1">
      <alignment horizontal="right" vertical="top" wrapText="1"/>
    </xf>
    <xf numFmtId="10" fontId="83" fillId="0" borderId="0" xfId="18" applyNumberFormat="1" applyFont="1" applyBorder="1" applyAlignment="1">
      <alignment horizontal="right" vertical="top" wrapText="1"/>
    </xf>
    <xf numFmtId="170" fontId="83" fillId="0" borderId="0" xfId="18" applyNumberFormat="1" applyFont="1" applyBorder="1" applyAlignment="1">
      <alignment horizontal="right" vertical="top" wrapText="1"/>
    </xf>
    <xf numFmtId="169" fontId="83" fillId="0" borderId="0" xfId="2" applyNumberFormat="1" applyFont="1" applyBorder="1" applyAlignment="1">
      <alignment horizontal="right" vertical="top" wrapText="1"/>
    </xf>
    <xf numFmtId="9" fontId="83" fillId="0" borderId="0" xfId="18" applyFont="1" applyBorder="1" applyAlignment="1">
      <alignment horizontal="right" vertical="top" wrapText="1"/>
    </xf>
    <xf numFmtId="3" fontId="78" fillId="0" borderId="1" xfId="19" applyNumberFormat="1" applyFont="1" applyBorder="1" applyAlignment="1">
      <alignment horizontal="right"/>
    </xf>
    <xf numFmtId="3" fontId="78" fillId="0" borderId="1" xfId="19" applyNumberFormat="1" applyFont="1" applyBorder="1" applyAlignment="1">
      <alignment horizontal="right" wrapText="1"/>
    </xf>
    <xf numFmtId="3" fontId="78" fillId="0" borderId="0" xfId="19" applyNumberFormat="1" applyFont="1" applyAlignment="1" applyProtection="1">
      <protection locked="0"/>
    </xf>
    <xf numFmtId="3" fontId="77" fillId="0" borderId="0" xfId="19" applyNumberFormat="1" applyFont="1" applyBorder="1" applyAlignment="1" applyProtection="1">
      <protection locked="0"/>
    </xf>
    <xf numFmtId="4" fontId="77" fillId="0" borderId="0" xfId="19" applyNumberFormat="1" applyFont="1" applyAlignment="1"/>
    <xf numFmtId="3" fontId="77" fillId="0" borderId="0" xfId="19" applyNumberFormat="1" applyFont="1" applyBorder="1" applyAlignment="1"/>
    <xf numFmtId="1" fontId="82" fillId="0" borderId="0" xfId="1" applyNumberFormat="1" applyFont="1"/>
    <xf numFmtId="0" fontId="76" fillId="0" borderId="3" xfId="2" applyFont="1" applyBorder="1" applyAlignment="1">
      <alignment horizontal="right" vertical="top" wrapText="1"/>
    </xf>
    <xf numFmtId="9" fontId="76" fillId="0" borderId="3" xfId="18" applyFont="1" applyBorder="1" applyAlignment="1">
      <alignment horizontal="right" vertical="top" wrapText="1"/>
    </xf>
    <xf numFmtId="3" fontId="76" fillId="0" borderId="1" xfId="19" applyNumberFormat="1" applyFont="1" applyBorder="1" applyAlignment="1">
      <alignment horizontal="right"/>
    </xf>
    <xf numFmtId="3" fontId="76" fillId="0" borderId="1" xfId="19" applyNumberFormat="1" applyFont="1" applyBorder="1" applyAlignment="1">
      <alignment horizontal="right" wrapText="1"/>
    </xf>
    <xf numFmtId="3" fontId="76" fillId="0" borderId="0" xfId="19" applyNumberFormat="1" applyFont="1" applyBorder="1" applyAlignment="1"/>
    <xf numFmtId="0" fontId="124" fillId="2" borderId="0" xfId="9" applyFont="1" applyFill="1" applyAlignment="1" applyProtection="1">
      <alignment horizontal="left"/>
      <protection locked="0"/>
    </xf>
    <xf numFmtId="188" fontId="77" fillId="26" borderId="0" xfId="12" applyNumberFormat="1" applyFont="1" applyFill="1" applyAlignment="1"/>
    <xf numFmtId="0" fontId="78" fillId="2" borderId="1" xfId="12" applyFont="1" applyFill="1" applyBorder="1" applyAlignment="1">
      <alignment horizontal="center" vertical="top" wrapText="1"/>
    </xf>
    <xf numFmtId="179" fontId="78" fillId="2" borderId="1" xfId="29" applyNumberFormat="1" applyFont="1" applyFill="1" applyBorder="1" applyAlignment="1">
      <alignment horizontal="center" vertical="top" wrapText="1"/>
    </xf>
    <xf numFmtId="0" fontId="86" fillId="0" borderId="0" xfId="12" applyFont="1" applyFill="1" applyAlignment="1"/>
    <xf numFmtId="179" fontId="86" fillId="0" borderId="0" xfId="29" applyNumberFormat="1" applyFont="1" applyFill="1" applyAlignment="1"/>
    <xf numFmtId="3" fontId="78" fillId="0" borderId="0" xfId="12" applyNumberFormat="1" applyFont="1" applyFill="1" applyBorder="1" applyAlignment="1">
      <alignment horizontal="center" wrapText="1"/>
    </xf>
    <xf numFmtId="1" fontId="78" fillId="0" borderId="15" xfId="12" applyNumberFormat="1" applyFont="1" applyFill="1" applyBorder="1" applyAlignment="1">
      <alignment horizontal="center" wrapText="1"/>
    </xf>
    <xf numFmtId="1" fontId="78" fillId="0" borderId="14" xfId="12" applyNumberFormat="1" applyFont="1" applyFill="1" applyBorder="1" applyAlignment="1">
      <alignment horizontal="center" wrapText="1"/>
    </xf>
    <xf numFmtId="179" fontId="78" fillId="0" borderId="1" xfId="29" applyNumberFormat="1" applyFont="1" applyFill="1" applyBorder="1" applyAlignment="1">
      <alignment horizontal="center" wrapText="1"/>
    </xf>
    <xf numFmtId="3" fontId="78" fillId="0" borderId="1" xfId="12" applyNumberFormat="1" applyFont="1" applyFill="1" applyBorder="1" applyAlignment="1">
      <alignment horizontal="center" wrapText="1"/>
    </xf>
    <xf numFmtId="179" fontId="77" fillId="26" borderId="0" xfId="29" applyNumberFormat="1" applyFont="1" applyFill="1" applyAlignment="1"/>
    <xf numFmtId="189" fontId="77" fillId="26" borderId="0" xfId="12" applyNumberFormat="1" applyFont="1" applyFill="1" applyAlignment="1"/>
    <xf numFmtId="0" fontId="76" fillId="0" borderId="2" xfId="0" applyFont="1" applyFill="1" applyBorder="1"/>
    <xf numFmtId="170" fontId="76" fillId="0" borderId="2" xfId="0" applyNumberFormat="1" applyFont="1" applyFill="1" applyBorder="1"/>
    <xf numFmtId="189" fontId="76" fillId="0" borderId="2" xfId="29" applyNumberFormat="1" applyFont="1" applyFill="1" applyBorder="1"/>
    <xf numFmtId="170" fontId="76" fillId="0" borderId="2" xfId="6" applyNumberFormat="1" applyFont="1" applyFill="1" applyBorder="1"/>
    <xf numFmtId="190" fontId="77" fillId="26" borderId="0" xfId="12" applyNumberFormat="1" applyFont="1" applyFill="1" applyAlignment="1"/>
    <xf numFmtId="0" fontId="76" fillId="0" borderId="0" xfId="0" applyFont="1" applyFill="1" applyBorder="1"/>
    <xf numFmtId="170" fontId="76" fillId="0" borderId="0" xfId="0" applyNumberFormat="1" applyFont="1" applyFill="1" applyBorder="1"/>
    <xf numFmtId="189" fontId="76" fillId="0" borderId="0" xfId="29" applyNumberFormat="1" applyFont="1" applyFill="1" applyBorder="1"/>
    <xf numFmtId="170" fontId="76" fillId="0" borderId="0" xfId="6" applyNumberFormat="1" applyFont="1" applyFill="1" applyBorder="1"/>
    <xf numFmtId="165" fontId="77" fillId="26" borderId="0" xfId="29" applyFont="1" applyFill="1" applyAlignment="1"/>
    <xf numFmtId="0" fontId="76" fillId="0" borderId="1" xfId="0" applyFont="1" applyFill="1" applyBorder="1"/>
    <xf numFmtId="10" fontId="76" fillId="0" borderId="1" xfId="0" applyNumberFormat="1" applyFont="1" applyFill="1" applyBorder="1"/>
    <xf numFmtId="189" fontId="76" fillId="0" borderId="1" xfId="29" applyNumberFormat="1" applyFont="1" applyFill="1" applyBorder="1"/>
    <xf numFmtId="179" fontId="76" fillId="0" borderId="1" xfId="29" applyNumberFormat="1" applyFont="1" applyFill="1" applyBorder="1"/>
    <xf numFmtId="0" fontId="77" fillId="0" borderId="0" xfId="0" applyFont="1" applyFill="1" applyBorder="1"/>
    <xf numFmtId="191" fontId="77" fillId="0" borderId="0" xfId="0" applyNumberFormat="1" applyFont="1" applyFill="1" applyBorder="1"/>
    <xf numFmtId="179" fontId="77" fillId="0" borderId="0" xfId="29" applyNumberFormat="1" applyFont="1" applyFill="1" applyBorder="1"/>
    <xf numFmtId="10" fontId="77" fillId="0" borderId="0" xfId="0" applyNumberFormat="1" applyFont="1" applyFill="1" applyBorder="1"/>
    <xf numFmtId="0" fontId="77" fillId="0" borderId="0" xfId="12" applyFont="1" applyFill="1" applyAlignment="1"/>
    <xf numFmtId="179" fontId="77" fillId="0" borderId="0" xfId="29" applyNumberFormat="1" applyFont="1" applyFill="1" applyAlignment="1"/>
    <xf numFmtId="0" fontId="78" fillId="2" borderId="3" xfId="12" applyFont="1" applyFill="1" applyBorder="1" applyAlignment="1">
      <alignment horizontal="center" vertical="top" wrapText="1"/>
    </xf>
    <xf numFmtId="179" fontId="78" fillId="2" borderId="3" xfId="29" applyNumberFormat="1" applyFont="1" applyFill="1" applyBorder="1" applyAlignment="1">
      <alignment horizontal="center" vertical="top" wrapText="1"/>
    </xf>
    <xf numFmtId="0" fontId="78" fillId="0" borderId="0" xfId="12" applyFont="1" applyFill="1" applyAlignment="1">
      <alignment horizontal="center"/>
    </xf>
    <xf numFmtId="179" fontId="78" fillId="0" borderId="0" xfId="29" applyNumberFormat="1" applyFont="1" applyFill="1" applyAlignment="1">
      <alignment horizontal="center"/>
    </xf>
    <xf numFmtId="3" fontId="78" fillId="0" borderId="1" xfId="12" applyNumberFormat="1" applyFont="1" applyFill="1" applyBorder="1" applyAlignment="1">
      <alignment horizontal="center"/>
    </xf>
    <xf numFmtId="170" fontId="76" fillId="0" borderId="1" xfId="0" applyNumberFormat="1" applyFont="1" applyFill="1" applyBorder="1"/>
    <xf numFmtId="1" fontId="77" fillId="0" borderId="0" xfId="0" applyNumberFormat="1" applyFont="1" applyFill="1" applyBorder="1"/>
    <xf numFmtId="179" fontId="78" fillId="0" borderId="0" xfId="29" applyNumberFormat="1" applyFont="1" applyFill="1" applyBorder="1" applyAlignment="1">
      <alignment horizontal="center" wrapText="1"/>
    </xf>
    <xf numFmtId="192" fontId="76" fillId="0" borderId="2" xfId="29" applyNumberFormat="1" applyFont="1" applyFill="1" applyBorder="1"/>
    <xf numFmtId="189" fontId="76" fillId="0" borderId="0" xfId="29" applyNumberFormat="1" applyFont="1" applyFill="1" applyBorder="1" applyAlignment="1">
      <alignment horizontal="left" indent="1"/>
    </xf>
    <xf numFmtId="192" fontId="76" fillId="0" borderId="0" xfId="29" applyNumberFormat="1" applyFont="1" applyFill="1" applyBorder="1"/>
    <xf numFmtId="192" fontId="76" fillId="0" borderId="1" xfId="29" applyNumberFormat="1" applyFont="1" applyFill="1" applyBorder="1"/>
    <xf numFmtId="170" fontId="76" fillId="0" borderId="1" xfId="6" applyNumberFormat="1" applyFont="1" applyFill="1" applyBorder="1" applyAlignment="1"/>
    <xf numFmtId="170" fontId="76" fillId="0" borderId="0" xfId="0" applyNumberFormat="1" applyFont="1" applyFill="1" applyBorder="1" applyAlignment="1">
      <alignment horizontal="right"/>
    </xf>
    <xf numFmtId="189" fontId="76" fillId="0" borderId="1" xfId="29" applyNumberFormat="1" applyFont="1" applyFill="1" applyBorder="1" applyAlignment="1">
      <alignment horizontal="center"/>
    </xf>
    <xf numFmtId="0" fontId="78" fillId="0" borderId="0" xfId="12" applyFont="1" applyFill="1" applyAlignment="1"/>
    <xf numFmtId="179" fontId="78" fillId="0" borderId="0" xfId="29" applyNumberFormat="1" applyFont="1" applyFill="1" applyAlignment="1"/>
    <xf numFmtId="170" fontId="76" fillId="0" borderId="1" xfId="6" applyNumberFormat="1" applyFont="1" applyFill="1" applyBorder="1"/>
    <xf numFmtId="3" fontId="82" fillId="0" borderId="0" xfId="1" applyNumberFormat="1" applyFont="1" applyProtection="1"/>
    <xf numFmtId="3" fontId="78" fillId="0" borderId="3" xfId="9" applyNumberFormat="1" applyFont="1" applyFill="1" applyBorder="1" applyAlignment="1" applyProtection="1">
      <alignment vertical="top" wrapText="1"/>
    </xf>
    <xf numFmtId="9" fontId="78" fillId="0" borderId="3" xfId="6" applyFont="1" applyFill="1" applyBorder="1" applyAlignment="1" applyProtection="1">
      <alignment vertical="top" wrapText="1"/>
    </xf>
    <xf numFmtId="0" fontId="78" fillId="0" borderId="0" xfId="1" applyFont="1" applyBorder="1" applyAlignment="1" applyProtection="1">
      <alignment horizontal="right" wrapText="1"/>
    </xf>
    <xf numFmtId="0" fontId="78" fillId="0" borderId="2" xfId="1" applyFont="1" applyBorder="1" applyAlignment="1" applyProtection="1">
      <alignment vertical="center" wrapText="1"/>
      <protection locked="0"/>
    </xf>
    <xf numFmtId="9" fontId="76" fillId="0" borderId="0" xfId="21" applyFont="1" applyBorder="1" applyAlignment="1" applyProtection="1">
      <alignment vertical="center" wrapText="1"/>
      <protection locked="0"/>
    </xf>
    <xf numFmtId="0" fontId="82" fillId="0" borderId="1" xfId="1" applyFont="1" applyBorder="1" applyProtection="1"/>
    <xf numFmtId="3" fontId="82" fillId="0" borderId="1" xfId="1" applyNumberFormat="1" applyFont="1" applyBorder="1" applyProtection="1"/>
    <xf numFmtId="0" fontId="90" fillId="0" borderId="0" xfId="1" applyFont="1" applyProtection="1"/>
    <xf numFmtId="3" fontId="90" fillId="0" borderId="0" xfId="1" applyNumberFormat="1" applyFont="1" applyProtection="1"/>
    <xf numFmtId="3" fontId="76" fillId="3" borderId="0" xfId="1" applyNumberFormat="1" applyFont="1" applyFill="1" applyBorder="1" applyAlignment="1" applyProtection="1">
      <alignment vertical="center" wrapText="1"/>
      <protection locked="0"/>
    </xf>
    <xf numFmtId="9" fontId="76" fillId="3" borderId="0" xfId="21" applyFont="1" applyFill="1" applyBorder="1" applyAlignment="1" applyProtection="1">
      <alignment vertical="center" wrapText="1"/>
      <protection locked="0"/>
    </xf>
    <xf numFmtId="3" fontId="77" fillId="0" borderId="0" xfId="1" applyNumberFormat="1" applyFont="1" applyBorder="1" applyAlignment="1" applyProtection="1">
      <alignment vertical="center" wrapText="1"/>
      <protection locked="0"/>
    </xf>
    <xf numFmtId="3" fontId="77" fillId="0" borderId="0" xfId="1" applyNumberFormat="1" applyFont="1" applyAlignment="1" applyProtection="1">
      <alignment horizontal="right"/>
      <protection locked="0"/>
    </xf>
    <xf numFmtId="9" fontId="77" fillId="0" borderId="0" xfId="21" applyFont="1" applyAlignment="1" applyProtection="1">
      <alignment horizontal="right"/>
      <protection locked="0"/>
    </xf>
    <xf numFmtId="9" fontId="77" fillId="0" borderId="0" xfId="6" applyFont="1" applyAlignment="1" applyProtection="1">
      <alignment horizontal="right"/>
      <protection locked="0"/>
    </xf>
    <xf numFmtId="9" fontId="77" fillId="0" borderId="0" xfId="21" applyFont="1" applyBorder="1" applyAlignment="1" applyProtection="1">
      <alignment vertical="center" wrapText="1"/>
      <protection locked="0"/>
    </xf>
    <xf numFmtId="9" fontId="76" fillId="0" borderId="0" xfId="21" applyFont="1" applyFill="1" applyBorder="1" applyAlignment="1" applyProtection="1">
      <alignment vertical="center" wrapText="1"/>
      <protection locked="0"/>
    </xf>
    <xf numFmtId="3" fontId="82" fillId="3" borderId="0" xfId="1" applyNumberFormat="1" applyFont="1" applyFill="1" applyBorder="1" applyAlignment="1" applyProtection="1">
      <alignment vertical="center" wrapText="1"/>
      <protection locked="0"/>
    </xf>
    <xf numFmtId="9" fontId="82" fillId="3" borderId="0" xfId="21" applyFont="1" applyFill="1" applyBorder="1" applyAlignment="1" applyProtection="1">
      <alignment vertical="center" wrapText="1"/>
      <protection locked="0"/>
    </xf>
    <xf numFmtId="0" fontId="82" fillId="0" borderId="0" xfId="1" applyFont="1" applyBorder="1" applyProtection="1"/>
    <xf numFmtId="3" fontId="82" fillId="0" borderId="0" xfId="1" applyNumberFormat="1" applyFont="1" applyBorder="1" applyProtection="1"/>
    <xf numFmtId="9" fontId="76" fillId="0" borderId="3" xfId="6" applyFont="1" applyFill="1" applyBorder="1" applyAlignment="1" applyProtection="1">
      <alignment vertical="top" wrapText="1"/>
    </xf>
    <xf numFmtId="0" fontId="76" fillId="0" borderId="0" xfId="1" applyFont="1" applyBorder="1" applyAlignment="1" applyProtection="1">
      <alignment horizontal="right" wrapText="1"/>
    </xf>
    <xf numFmtId="0" fontId="76" fillId="0" borderId="2" xfId="1" applyFont="1" applyBorder="1" applyAlignment="1" applyProtection="1">
      <alignment vertical="center" wrapText="1"/>
    </xf>
    <xf numFmtId="3" fontId="76" fillId="0" borderId="0" xfId="1" applyNumberFormat="1" applyFont="1" applyBorder="1" applyAlignment="1" applyProtection="1">
      <alignment vertical="center" wrapText="1"/>
    </xf>
    <xf numFmtId="9" fontId="76" fillId="0" borderId="0" xfId="21" applyFont="1" applyBorder="1" applyAlignment="1" applyProtection="1">
      <alignment vertical="center" wrapText="1"/>
    </xf>
    <xf numFmtId="3" fontId="82" fillId="29" borderId="0" xfId="1" applyNumberFormat="1" applyFont="1" applyFill="1" applyBorder="1" applyAlignment="1" applyProtection="1">
      <alignment vertical="center" wrapText="1"/>
    </xf>
    <xf numFmtId="9" fontId="82" fillId="29" borderId="0" xfId="21" applyFont="1" applyFill="1" applyBorder="1" applyAlignment="1" applyProtection="1">
      <alignment vertical="center" wrapText="1"/>
    </xf>
    <xf numFmtId="3" fontId="82" fillId="29" borderId="0" xfId="1" applyNumberFormat="1" applyFont="1" applyFill="1" applyProtection="1"/>
    <xf numFmtId="0" fontId="82" fillId="29" borderId="0" xfId="1" applyFont="1" applyFill="1" applyProtection="1"/>
    <xf numFmtId="3" fontId="76" fillId="0" borderId="0" xfId="1" applyNumberFormat="1" applyFont="1" applyAlignment="1" applyProtection="1">
      <alignment horizontal="right"/>
    </xf>
    <xf numFmtId="9" fontId="76" fillId="0" borderId="0" xfId="21" applyFont="1" applyAlignment="1" applyProtection="1">
      <alignment horizontal="right"/>
    </xf>
    <xf numFmtId="9" fontId="76" fillId="0" borderId="0" xfId="6" applyFont="1" applyAlignment="1" applyProtection="1">
      <alignment horizontal="right"/>
    </xf>
    <xf numFmtId="3" fontId="76" fillId="0" borderId="0" xfId="1" applyNumberFormat="1" applyFont="1" applyFill="1" applyBorder="1" applyAlignment="1" applyProtection="1">
      <alignment vertical="center" wrapText="1"/>
    </xf>
    <xf numFmtId="9" fontId="76" fillId="0" borderId="0" xfId="21" applyFont="1" applyFill="1" applyBorder="1" applyAlignment="1" applyProtection="1">
      <alignment vertical="center" wrapText="1"/>
    </xf>
    <xf numFmtId="0" fontId="94" fillId="0" borderId="0" xfId="1" applyFont="1" applyProtection="1"/>
    <xf numFmtId="0" fontId="78" fillId="0" borderId="1" xfId="1" applyFont="1" applyBorder="1" applyAlignment="1">
      <alignment horizontal="right" wrapText="1"/>
    </xf>
    <xf numFmtId="3" fontId="77" fillId="0" borderId="0" xfId="1" applyNumberFormat="1" applyFont="1" applyBorder="1" applyAlignment="1">
      <alignment horizontal="right"/>
    </xf>
    <xf numFmtId="3" fontId="82" fillId="3" borderId="0" xfId="1" applyNumberFormat="1" applyFont="1" applyFill="1" applyBorder="1" applyAlignment="1">
      <alignment horizontal="right"/>
    </xf>
    <xf numFmtId="184" fontId="82" fillId="0" borderId="0" xfId="1" applyNumberFormat="1" applyFont="1"/>
    <xf numFmtId="9" fontId="82" fillId="0" borderId="0" xfId="1" applyNumberFormat="1" applyFont="1"/>
    <xf numFmtId="9" fontId="77" fillId="0" borderId="0" xfId="6" applyFont="1" applyBorder="1" applyAlignment="1">
      <alignment horizontal="right"/>
    </xf>
    <xf numFmtId="3" fontId="80" fillId="0" borderId="0" xfId="1" applyNumberFormat="1" applyFont="1" applyFill="1" applyBorder="1" applyAlignment="1">
      <alignment horizontal="right"/>
    </xf>
    <xf numFmtId="0" fontId="82" fillId="0" borderId="0" xfId="1" applyFont="1" applyFill="1"/>
    <xf numFmtId="0" fontId="76" fillId="0" borderId="1" xfId="1" applyFont="1" applyBorder="1" applyAlignment="1">
      <alignment horizontal="right" wrapText="1"/>
    </xf>
    <xf numFmtId="0" fontId="77" fillId="29" borderId="0" xfId="12" applyFont="1" applyFill="1" applyBorder="1"/>
    <xf numFmtId="0" fontId="82" fillId="2" borderId="0" xfId="1" applyFont="1" applyFill="1"/>
    <xf numFmtId="172" fontId="78" fillId="2" borderId="1" xfId="1" quotePrefix="1" applyNumberFormat="1" applyFont="1" applyFill="1" applyBorder="1" applyAlignment="1">
      <alignment horizontal="right" wrapText="1"/>
    </xf>
    <xf numFmtId="3" fontId="78" fillId="0" borderId="0" xfId="1" applyNumberFormat="1" applyFont="1" applyFill="1" applyBorder="1" applyAlignment="1">
      <alignment horizontal="right" vertical="top"/>
    </xf>
    <xf numFmtId="170" fontId="77" fillId="0" borderId="0" xfId="21" applyNumberFormat="1" applyFont="1" applyFill="1" applyBorder="1" applyAlignment="1">
      <alignment horizontal="right" vertical="top"/>
    </xf>
    <xf numFmtId="3" fontId="82" fillId="3" borderId="0" xfId="1" applyNumberFormat="1" applyFont="1" applyFill="1" applyBorder="1" applyAlignment="1">
      <alignment horizontal="right" vertical="top"/>
    </xf>
    <xf numFmtId="170" fontId="82" fillId="3" borderId="0" xfId="21" applyNumberFormat="1" applyFont="1" applyFill="1" applyBorder="1" applyAlignment="1">
      <alignment horizontal="right" vertical="top"/>
    </xf>
    <xf numFmtId="9" fontId="77" fillId="0" borderId="0" xfId="1" applyNumberFormat="1" applyFont="1" applyFill="1" applyBorder="1" applyAlignment="1">
      <alignment horizontal="right" vertical="top"/>
    </xf>
    <xf numFmtId="185" fontId="77" fillId="0" borderId="0" xfId="1" applyNumberFormat="1" applyFont="1" applyFill="1" applyBorder="1" applyAlignment="1">
      <alignment horizontal="right" vertical="top"/>
    </xf>
    <xf numFmtId="170" fontId="80" fillId="0" borderId="0" xfId="21" applyNumberFormat="1" applyFont="1" applyFill="1" applyBorder="1" applyAlignment="1">
      <alignment horizontal="right" vertical="top"/>
    </xf>
    <xf numFmtId="3" fontId="80" fillId="0" borderId="0" xfId="1" applyNumberFormat="1" applyFont="1" applyFill="1" applyBorder="1" applyAlignment="1">
      <alignment horizontal="right" vertical="top"/>
    </xf>
    <xf numFmtId="9" fontId="80" fillId="0" borderId="0" xfId="1" applyNumberFormat="1" applyFont="1" applyFill="1" applyBorder="1" applyAlignment="1">
      <alignment horizontal="right" vertical="top"/>
    </xf>
    <xf numFmtId="172" fontId="76" fillId="2" borderId="1" xfId="1" quotePrefix="1" applyNumberFormat="1" applyFont="1" applyFill="1" applyBorder="1" applyAlignment="1">
      <alignment horizontal="right" wrapText="1"/>
    </xf>
    <xf numFmtId="9" fontId="77" fillId="0" borderId="0" xfId="21" applyNumberFormat="1" applyFont="1" applyFill="1" applyBorder="1" applyAlignment="1">
      <alignment horizontal="right" vertical="top"/>
    </xf>
    <xf numFmtId="3" fontId="82" fillId="29" borderId="0" xfId="1" applyNumberFormat="1" applyFont="1" applyFill="1" applyBorder="1" applyAlignment="1">
      <alignment horizontal="right" vertical="top"/>
    </xf>
    <xf numFmtId="9" fontId="82" fillId="29" borderId="0" xfId="21" applyNumberFormat="1" applyFont="1" applyFill="1" applyBorder="1" applyAlignment="1">
      <alignment horizontal="right" vertical="top"/>
    </xf>
    <xf numFmtId="9" fontId="77" fillId="0" borderId="0" xfId="6" applyFont="1" applyFill="1" applyBorder="1" applyAlignment="1">
      <alignment horizontal="right" vertical="top"/>
    </xf>
    <xf numFmtId="170" fontId="80" fillId="29" borderId="0" xfId="21" applyNumberFormat="1" applyFont="1" applyFill="1" applyBorder="1" applyAlignment="1">
      <alignment horizontal="right" vertical="top"/>
    </xf>
    <xf numFmtId="0" fontId="94" fillId="0" borderId="0" xfId="13" applyFont="1" applyAlignment="1"/>
    <xf numFmtId="9" fontId="80" fillId="0" borderId="1" xfId="16" applyFont="1" applyBorder="1" applyAlignment="1">
      <alignment horizontal="right" wrapText="1"/>
    </xf>
    <xf numFmtId="9" fontId="78" fillId="0" borderId="1" xfId="16" applyFont="1" applyBorder="1" applyAlignment="1">
      <alignment horizontal="right" wrapText="1"/>
    </xf>
    <xf numFmtId="1" fontId="76" fillId="0" borderId="1" xfId="16" applyNumberFormat="1" applyFont="1" applyBorder="1" applyAlignment="1">
      <alignment horizontal="right" wrapText="1"/>
    </xf>
    <xf numFmtId="9" fontId="82" fillId="0" borderId="0" xfId="15" applyNumberFormat="1" applyFont="1"/>
    <xf numFmtId="3" fontId="77" fillId="0" borderId="0" xfId="13" applyNumberFormat="1" applyFont="1" applyBorder="1" applyAlignment="1">
      <alignment horizontal="left" vertical="top"/>
    </xf>
    <xf numFmtId="9" fontId="82" fillId="0" borderId="0" xfId="15" applyNumberFormat="1" applyFont="1" applyBorder="1"/>
    <xf numFmtId="3" fontId="82" fillId="3" borderId="0" xfId="13" applyNumberFormat="1" applyFont="1" applyFill="1" applyBorder="1" applyAlignment="1">
      <alignment horizontal="left" vertical="top"/>
    </xf>
    <xf numFmtId="9" fontId="82" fillId="3" borderId="0" xfId="15" applyNumberFormat="1" applyFont="1" applyFill="1" applyBorder="1" applyAlignment="1">
      <alignment horizontal="right" vertical="top"/>
    </xf>
    <xf numFmtId="9" fontId="82" fillId="29" borderId="0" xfId="15" applyNumberFormat="1" applyFont="1" applyFill="1" applyBorder="1" applyAlignment="1">
      <alignment horizontal="right" vertical="top"/>
    </xf>
    <xf numFmtId="0" fontId="107" fillId="0" borderId="0" xfId="1" applyFont="1" applyBorder="1"/>
    <xf numFmtId="0" fontId="176" fillId="0" borderId="0" xfId="1" applyFont="1"/>
    <xf numFmtId="0" fontId="105" fillId="0" borderId="0" xfId="1" applyFont="1"/>
    <xf numFmtId="0" fontId="98" fillId="0" borderId="0" xfId="0" applyFont="1" applyBorder="1" applyAlignment="1">
      <alignment vertical="center" wrapText="1"/>
    </xf>
    <xf numFmtId="3" fontId="78" fillId="0" borderId="1" xfId="0" applyNumberFormat="1" applyFont="1" applyBorder="1" applyAlignment="1">
      <alignment horizontal="right" wrapText="1"/>
    </xf>
    <xf numFmtId="1" fontId="78" fillId="0" borderId="1" xfId="0" quotePrefix="1" applyNumberFormat="1" applyFont="1" applyBorder="1" applyAlignment="1">
      <alignment horizontal="right" wrapText="1"/>
    </xf>
    <xf numFmtId="3" fontId="88" fillId="0" borderId="0" xfId="4" applyNumberFormat="1" applyFont="1" applyAlignment="1"/>
    <xf numFmtId="3" fontId="95" fillId="0" borderId="0" xfId="0" applyNumberFormat="1" applyFont="1" applyAlignment="1">
      <alignment wrapText="1"/>
    </xf>
    <xf numFmtId="3" fontId="78" fillId="0" borderId="0" xfId="0" quotePrefix="1" applyNumberFormat="1" applyFont="1" applyAlignment="1">
      <alignment horizontal="center" wrapText="1"/>
    </xf>
    <xf numFmtId="3" fontId="87" fillId="0" borderId="0" xfId="0" applyNumberFormat="1" applyFont="1" applyAlignment="1">
      <alignment vertical="top" wrapText="1"/>
    </xf>
    <xf numFmtId="168" fontId="87" fillId="0" borderId="0" xfId="0" applyNumberFormat="1" applyFont="1" applyAlignment="1">
      <alignment vertical="top" wrapText="1"/>
    </xf>
    <xf numFmtId="3" fontId="87" fillId="0" borderId="0" xfId="0" applyNumberFormat="1" applyFont="1" applyAlignment="1">
      <alignment horizontal="right" vertical="top" wrapText="1"/>
    </xf>
    <xf numFmtId="3" fontId="88" fillId="0" borderId="0" xfId="0" applyNumberFormat="1" applyFont="1" applyAlignment="1">
      <alignment vertical="top" wrapText="1"/>
    </xf>
    <xf numFmtId="3" fontId="98" fillId="0" borderId="0" xfId="0" applyNumberFormat="1" applyFont="1" applyAlignment="1">
      <alignment vertical="top" wrapText="1"/>
    </xf>
    <xf numFmtId="3" fontId="156" fillId="0" borderId="0" xfId="0" applyNumberFormat="1" applyFont="1" applyAlignment="1">
      <alignment vertical="top" wrapText="1"/>
    </xf>
    <xf numFmtId="3" fontId="119" fillId="0" borderId="0" xfId="0" applyNumberFormat="1" applyFont="1" applyAlignment="1">
      <alignment wrapText="1"/>
    </xf>
    <xf numFmtId="3" fontId="76" fillId="0" borderId="0" xfId="0" quotePrefix="1" applyNumberFormat="1" applyFont="1" applyAlignment="1">
      <alignment horizontal="center" wrapText="1"/>
    </xf>
    <xf numFmtId="3" fontId="76" fillId="0" borderId="1" xfId="0" applyNumberFormat="1" applyFont="1" applyBorder="1" applyAlignment="1">
      <alignment horizontal="right" wrapText="1"/>
    </xf>
    <xf numFmtId="3" fontId="76" fillId="0" borderId="1" xfId="0" quotePrefix="1" applyNumberFormat="1" applyFont="1" applyBorder="1" applyAlignment="1">
      <alignment horizontal="right" wrapText="1"/>
    </xf>
    <xf numFmtId="0" fontId="87" fillId="0" borderId="0" xfId="0" applyFont="1" applyAlignment="1">
      <alignment wrapText="1"/>
    </xf>
    <xf numFmtId="3" fontId="129" fillId="0" borderId="1" xfId="0" quotePrefix="1" applyNumberFormat="1" applyFont="1" applyBorder="1" applyAlignment="1">
      <alignment horizontal="right" wrapText="1"/>
    </xf>
    <xf numFmtId="3" fontId="161" fillId="0" borderId="1" xfId="0" quotePrefix="1" applyNumberFormat="1" applyFont="1" applyBorder="1" applyAlignment="1">
      <alignment horizontal="right" wrapText="1"/>
    </xf>
    <xf numFmtId="3" fontId="161" fillId="0" borderId="1" xfId="0" applyNumberFormat="1" applyFont="1" applyBorder="1" applyAlignment="1">
      <alignment horizontal="right" wrapText="1"/>
    </xf>
    <xf numFmtId="0" fontId="176" fillId="0" borderId="0" xfId="0" applyFont="1"/>
    <xf numFmtId="3" fontId="144" fillId="0" borderId="0" xfId="0" applyNumberFormat="1" applyFont="1" applyAlignment="1">
      <alignment vertical="top" wrapText="1"/>
    </xf>
    <xf numFmtId="3" fontId="107" fillId="3" borderId="0" xfId="0" applyNumberFormat="1" applyFont="1" applyFill="1" applyAlignment="1">
      <alignment vertical="top" wrapText="1"/>
    </xf>
    <xf numFmtId="0" fontId="88" fillId="0" borderId="0" xfId="0" applyFont="1"/>
    <xf numFmtId="3" fontId="156" fillId="0" borderId="0" xfId="0" applyNumberFormat="1" applyFont="1" applyFill="1" applyAlignment="1">
      <alignment vertical="top" wrapText="1"/>
    </xf>
    <xf numFmtId="9" fontId="156" fillId="0" borderId="0" xfId="6" applyFont="1" applyFill="1" applyAlignment="1">
      <alignment vertical="top" wrapText="1"/>
    </xf>
    <xf numFmtId="3" fontId="123" fillId="0" borderId="0" xfId="0" applyNumberFormat="1" applyFont="1" applyAlignment="1">
      <alignment vertical="top"/>
    </xf>
    <xf numFmtId="3" fontId="88" fillId="0" borderId="1" xfId="0" quotePrefix="1" applyNumberFormat="1" applyFont="1" applyBorder="1" applyAlignment="1">
      <alignment horizontal="right" wrapText="1"/>
    </xf>
    <xf numFmtId="3" fontId="124" fillId="0" borderId="1" xfId="0" quotePrefix="1" applyNumberFormat="1" applyFont="1" applyBorder="1" applyAlignment="1">
      <alignment horizontal="right" wrapText="1"/>
    </xf>
    <xf numFmtId="3" fontId="124" fillId="0" borderId="1" xfId="0" applyNumberFormat="1" applyFont="1" applyBorder="1" applyAlignment="1">
      <alignment horizontal="left" wrapText="1"/>
    </xf>
    <xf numFmtId="3" fontId="76" fillId="26" borderId="0" xfId="0" applyNumberFormat="1" applyFont="1" applyFill="1" applyAlignment="1">
      <alignment vertical="top" wrapText="1"/>
    </xf>
    <xf numFmtId="3" fontId="88" fillId="26" borderId="0" xfId="0" applyNumberFormat="1" applyFont="1" applyFill="1" applyAlignment="1">
      <alignment vertical="top" wrapText="1"/>
    </xf>
    <xf numFmtId="168" fontId="94" fillId="0" borderId="0" xfId="0" applyNumberFormat="1" applyFont="1"/>
    <xf numFmtId="3" fontId="77" fillId="2" borderId="0" xfId="0" applyNumberFormat="1" applyFont="1" applyFill="1" applyAlignment="1">
      <alignment vertical="top"/>
    </xf>
    <xf numFmtId="3" fontId="77" fillId="2" borderId="0" xfId="0" applyNumberFormat="1" applyFont="1" applyFill="1" applyAlignment="1">
      <alignment vertical="top" wrapText="1"/>
    </xf>
    <xf numFmtId="3" fontId="98" fillId="2" borderId="0" xfId="0" applyNumberFormat="1" applyFont="1" applyFill="1" applyAlignment="1">
      <alignment vertical="top" wrapText="1"/>
    </xf>
    <xf numFmtId="3" fontId="77" fillId="29" borderId="0" xfId="0" applyNumberFormat="1" applyFont="1" applyFill="1" applyAlignment="1">
      <alignment vertical="top" wrapText="1"/>
    </xf>
    <xf numFmtId="3" fontId="98" fillId="29" borderId="0" xfId="0" applyNumberFormat="1" applyFont="1" applyFill="1" applyAlignment="1">
      <alignment vertical="top" wrapText="1"/>
    </xf>
    <xf numFmtId="3" fontId="107" fillId="29" borderId="0" xfId="0" applyNumberFormat="1" applyFont="1" applyFill="1" applyAlignment="1">
      <alignment vertical="top" wrapText="1"/>
    </xf>
    <xf numFmtId="0" fontId="94" fillId="2" borderId="0" xfId="0" applyFont="1" applyFill="1"/>
    <xf numFmtId="0" fontId="98" fillId="2" borderId="0" xfId="0" applyFont="1" applyFill="1"/>
    <xf numFmtId="9" fontId="78" fillId="0" borderId="1" xfId="6" quotePrefix="1" applyFont="1" applyBorder="1" applyAlignment="1">
      <alignment horizontal="center" wrapText="1"/>
    </xf>
    <xf numFmtId="9" fontId="76" fillId="0" borderId="1" xfId="6" quotePrefix="1" applyFont="1" applyBorder="1" applyAlignment="1">
      <alignment horizontal="right" wrapText="1"/>
    </xf>
    <xf numFmtId="3" fontId="128" fillId="0" borderId="0" xfId="0" applyNumberFormat="1" applyFont="1" applyBorder="1" applyAlignment="1">
      <alignment horizontal="right" wrapText="1"/>
    </xf>
    <xf numFmtId="9" fontId="77" fillId="0" borderId="0" xfId="6" applyFont="1"/>
    <xf numFmtId="3" fontId="78" fillId="0" borderId="3" xfId="0" quotePrefix="1" applyNumberFormat="1" applyFont="1" applyBorder="1" applyAlignment="1">
      <alignment horizontal="right" wrapText="1"/>
    </xf>
    <xf numFmtId="9" fontId="76" fillId="0" borderId="3" xfId="6" quotePrefix="1" applyFont="1" applyBorder="1" applyAlignment="1">
      <alignment horizontal="right" wrapText="1"/>
    </xf>
    <xf numFmtId="9" fontId="78" fillId="0" borderId="1" xfId="6" quotePrefix="1" applyFont="1" applyBorder="1" applyAlignment="1">
      <alignment horizontal="right" wrapText="1"/>
    </xf>
    <xf numFmtId="3" fontId="77" fillId="0" borderId="0" xfId="0" applyNumberFormat="1" applyFont="1" applyBorder="1" applyAlignment="1">
      <alignment vertical="top"/>
    </xf>
    <xf numFmtId="3" fontId="76" fillId="0" borderId="1" xfId="0" applyNumberFormat="1" applyFont="1" applyBorder="1" applyAlignment="1">
      <alignment horizontal="center" wrapText="1"/>
    </xf>
    <xf numFmtId="1" fontId="144" fillId="0" borderId="1" xfId="0" quotePrefix="1" applyNumberFormat="1" applyFont="1" applyBorder="1" applyAlignment="1">
      <alignment horizontal="right" wrapText="1"/>
    </xf>
    <xf numFmtId="1" fontId="88" fillId="0" borderId="1" xfId="0" quotePrefix="1" applyNumberFormat="1" applyFont="1" applyBorder="1" applyAlignment="1">
      <alignment horizontal="right" wrapText="1"/>
    </xf>
    <xf numFmtId="3" fontId="144" fillId="0" borderId="2" xfId="0" applyNumberFormat="1" applyFont="1" applyBorder="1" applyAlignment="1">
      <alignment horizontal="right" wrapText="1"/>
    </xf>
    <xf numFmtId="3" fontId="78" fillId="0" borderId="1" xfId="0" applyNumberFormat="1" applyFont="1" applyBorder="1" applyAlignment="1">
      <alignment vertical="top" wrapText="1"/>
    </xf>
    <xf numFmtId="3" fontId="78" fillId="0" borderId="0" xfId="0" applyNumberFormat="1" applyFont="1" applyAlignment="1">
      <alignment vertical="top"/>
    </xf>
    <xf numFmtId="3" fontId="147" fillId="2" borderId="3" xfId="0" applyNumberFormat="1" applyFont="1" applyFill="1" applyBorder="1" applyAlignment="1">
      <alignment horizontal="left" wrapText="1"/>
    </xf>
    <xf numFmtId="0" fontId="148" fillId="0" borderId="0" xfId="0" applyFont="1" applyFill="1" applyBorder="1" applyAlignment="1">
      <alignment horizontal="left" vertical="top" wrapText="1"/>
    </xf>
    <xf numFmtId="3" fontId="148" fillId="0" borderId="0" xfId="0" applyNumberFormat="1" applyFont="1" applyFill="1" applyBorder="1" applyAlignment="1">
      <alignment horizontal="left" vertical="top" wrapText="1"/>
    </xf>
    <xf numFmtId="0" fontId="148" fillId="0" borderId="0" xfId="26" applyFont="1" applyFill="1" applyBorder="1" applyAlignment="1">
      <alignment horizontal="left" vertical="top" wrapText="1"/>
    </xf>
    <xf numFmtId="3" fontId="148" fillId="0" borderId="0" xfId="0" applyNumberFormat="1" applyFont="1" applyFill="1" applyAlignment="1">
      <alignment horizontal="left" vertical="top" wrapText="1"/>
    </xf>
    <xf numFmtId="0" fontId="148" fillId="0" borderId="0" xfId="0" applyFont="1" applyFill="1" applyAlignment="1">
      <alignment horizontal="left" vertical="top" wrapText="1"/>
    </xf>
    <xf numFmtId="3" fontId="78" fillId="0" borderId="0" xfId="1" applyNumberFormat="1" applyFont="1"/>
    <xf numFmtId="3" fontId="99" fillId="0" borderId="0" xfId="1" applyNumberFormat="1" applyFont="1"/>
    <xf numFmtId="3" fontId="99" fillId="0" borderId="0" xfId="1" applyNumberFormat="1" applyFont="1" applyAlignment="1">
      <alignment wrapText="1"/>
    </xf>
    <xf numFmtId="0" fontId="78" fillId="0" borderId="1" xfId="1" applyFont="1" applyBorder="1" applyAlignment="1">
      <alignment horizontal="centerContinuous" wrapText="1"/>
    </xf>
    <xf numFmtId="0" fontId="76" fillId="0" borderId="1" xfId="1" applyFont="1" applyBorder="1" applyAlignment="1">
      <alignment horizontal="centerContinuous" wrapText="1"/>
    </xf>
    <xf numFmtId="3" fontId="87" fillId="0" borderId="1" xfId="0" applyNumberFormat="1" applyFont="1" applyBorder="1" applyAlignment="1">
      <alignment horizontal="left" wrapText="1"/>
    </xf>
    <xf numFmtId="3" fontId="80" fillId="0" borderId="1" xfId="0" applyNumberFormat="1" applyFont="1" applyBorder="1" applyAlignment="1">
      <alignment horizontal="right" wrapText="1"/>
    </xf>
    <xf numFmtId="1" fontId="77" fillId="0" borderId="0" xfId="6" applyNumberFormat="1" applyFont="1" applyAlignment="1">
      <alignment vertical="top"/>
    </xf>
    <xf numFmtId="0" fontId="91" fillId="0" borderId="0" xfId="0" applyFont="1" applyAlignment="1">
      <alignment horizontal="left"/>
    </xf>
    <xf numFmtId="1" fontId="76" fillId="0" borderId="1" xfId="0" applyNumberFormat="1" applyFont="1" applyBorder="1" applyAlignment="1">
      <alignment horizontal="right" wrapText="1"/>
    </xf>
    <xf numFmtId="3" fontId="87" fillId="0" borderId="1" xfId="0" applyNumberFormat="1" applyFont="1" applyBorder="1" applyAlignment="1">
      <alignment horizontal="left"/>
    </xf>
    <xf numFmtId="168" fontId="76" fillId="0" borderId="0" xfId="0" applyNumberFormat="1" applyFont="1" applyAlignment="1">
      <alignment vertical="top"/>
    </xf>
    <xf numFmtId="169" fontId="76" fillId="0" borderId="0" xfId="0" applyNumberFormat="1" applyFont="1" applyAlignment="1">
      <alignment vertical="top"/>
    </xf>
    <xf numFmtId="1" fontId="78" fillId="0" borderId="1" xfId="0" applyNumberFormat="1" applyFont="1" applyBorder="1" applyAlignment="1">
      <alignment horizontal="right" wrapText="1"/>
    </xf>
    <xf numFmtId="9" fontId="161" fillId="0" borderId="1" xfId="6" quotePrefix="1" applyFont="1" applyBorder="1" applyAlignment="1">
      <alignment horizontal="right" wrapText="1"/>
    </xf>
    <xf numFmtId="3" fontId="144" fillId="0" borderId="0" xfId="0" applyNumberFormat="1" applyFont="1" applyBorder="1" applyAlignment="1">
      <alignment horizontal="right" vertical="top" wrapText="1"/>
    </xf>
    <xf numFmtId="3" fontId="78" fillId="0" borderId="0" xfId="0" applyNumberFormat="1" applyFont="1" applyAlignment="1">
      <alignment horizontal="right" vertical="top" wrapText="1"/>
    </xf>
    <xf numFmtId="3" fontId="77" fillId="0" borderId="0" xfId="0" applyNumberFormat="1" applyFont="1" applyAlignment="1">
      <alignment horizontal="right" vertical="top"/>
    </xf>
    <xf numFmtId="3" fontId="78" fillId="2" borderId="0" xfId="12" applyNumberFormat="1" applyFont="1" applyFill="1" applyBorder="1" applyAlignment="1">
      <alignment horizontal="right" wrapText="1"/>
    </xf>
    <xf numFmtId="3" fontId="78" fillId="2" borderId="0" xfId="12" applyNumberFormat="1" applyFont="1" applyFill="1" applyBorder="1" applyAlignment="1">
      <alignment wrapText="1"/>
    </xf>
    <xf numFmtId="3" fontId="78" fillId="2" borderId="1" xfId="12" applyNumberFormat="1" applyFont="1" applyFill="1" applyBorder="1" applyAlignment="1">
      <alignment horizontal="right" wrapText="1"/>
    </xf>
    <xf numFmtId="3" fontId="78" fillId="2" borderId="3" xfId="12" applyNumberFormat="1" applyFont="1" applyFill="1" applyBorder="1" applyAlignment="1">
      <alignment horizontal="right" wrapText="1"/>
    </xf>
    <xf numFmtId="0" fontId="86" fillId="0" borderId="0" xfId="1" applyFont="1" applyAlignment="1">
      <alignment horizontal="center"/>
    </xf>
    <xf numFmtId="3" fontId="144" fillId="2" borderId="3" xfId="12" applyNumberFormat="1" applyFont="1" applyFill="1" applyBorder="1" applyAlignment="1">
      <alignment horizontal="right" wrapText="1"/>
    </xf>
    <xf numFmtId="0" fontId="144" fillId="0" borderId="3" xfId="12" applyFont="1" applyBorder="1" applyAlignment="1">
      <alignment horizontal="right" wrapText="1"/>
    </xf>
    <xf numFmtId="3" fontId="144" fillId="0" borderId="1" xfId="0" applyNumberFormat="1" applyFont="1" applyBorder="1" applyAlignment="1">
      <alignment horizontal="right" wrapText="1"/>
    </xf>
    <xf numFmtId="189" fontId="77" fillId="0" borderId="0" xfId="0" applyNumberFormat="1" applyFont="1" applyAlignment="1">
      <alignment wrapText="1"/>
    </xf>
    <xf numFmtId="189" fontId="77" fillId="0" borderId="0" xfId="0" applyNumberFormat="1" applyFont="1" applyBorder="1" applyAlignment="1">
      <alignment vertical="top" wrapText="1"/>
    </xf>
    <xf numFmtId="3" fontId="144" fillId="0" borderId="0" xfId="0" applyNumberFormat="1" applyFont="1" applyBorder="1" applyAlignment="1">
      <alignment horizontal="left" wrapText="1"/>
    </xf>
    <xf numFmtId="168" fontId="144" fillId="0" borderId="0" xfId="0" applyNumberFormat="1" applyFont="1" applyBorder="1" applyAlignment="1">
      <alignment horizontal="right" wrapText="1"/>
    </xf>
    <xf numFmtId="3" fontId="144" fillId="0" borderId="0" xfId="0" applyNumberFormat="1" applyFont="1" applyBorder="1" applyAlignment="1">
      <alignment horizontal="right" wrapText="1"/>
    </xf>
    <xf numFmtId="3" fontId="128" fillId="0" borderId="2" xfId="0" applyNumberFormat="1" applyFont="1" applyBorder="1" applyAlignment="1">
      <alignment horizontal="right" wrapText="1"/>
    </xf>
    <xf numFmtId="168" fontId="128" fillId="0" borderId="2" xfId="0" applyNumberFormat="1" applyFont="1" applyBorder="1" applyAlignment="1">
      <alignment horizontal="right" wrapText="1"/>
    </xf>
    <xf numFmtId="3" fontId="78" fillId="0" borderId="0" xfId="0" applyNumberFormat="1" applyFont="1" applyBorder="1" applyAlignment="1">
      <alignment horizontal="right" wrapText="1"/>
    </xf>
    <xf numFmtId="3" fontId="144" fillId="0" borderId="0" xfId="0" applyNumberFormat="1" applyFont="1" applyBorder="1" applyAlignment="1">
      <alignment horizontal="center" wrapText="1"/>
    </xf>
    <xf numFmtId="3" fontId="144" fillId="0" borderId="1" xfId="0" applyNumberFormat="1" applyFont="1" applyBorder="1" applyAlignment="1">
      <alignment horizontal="center" wrapText="1"/>
    </xf>
    <xf numFmtId="3" fontId="144" fillId="0" borderId="1" xfId="0" applyNumberFormat="1" applyFont="1" applyBorder="1" applyAlignment="1">
      <alignment horizontal="center"/>
    </xf>
    <xf numFmtId="168" fontId="82" fillId="3" borderId="0" xfId="0" applyNumberFormat="1" applyFont="1" applyFill="1"/>
    <xf numFmtId="3" fontId="76" fillId="0" borderId="2" xfId="0" applyNumberFormat="1" applyFont="1" applyBorder="1" applyAlignment="1">
      <alignment horizontal="center" vertical="top"/>
    </xf>
    <xf numFmtId="3" fontId="76" fillId="0" borderId="2" xfId="0" applyNumberFormat="1" applyFont="1" applyBorder="1" applyAlignment="1">
      <alignment horizontal="center"/>
    </xf>
    <xf numFmtId="3" fontId="144" fillId="0" borderId="16" xfId="0" applyNumberFormat="1" applyFont="1" applyBorder="1" applyAlignment="1">
      <alignment horizontal="right" wrapText="1"/>
    </xf>
    <xf numFmtId="1" fontId="171" fillId="2" borderId="3" xfId="0" quotePrefix="1" applyNumberFormat="1" applyFont="1" applyFill="1" applyBorder="1" applyAlignment="1">
      <alignment horizontal="right" wrapText="1"/>
    </xf>
    <xf numFmtId="1" fontId="162" fillId="2" borderId="3" xfId="0" quotePrefix="1" applyNumberFormat="1" applyFont="1" applyFill="1" applyBorder="1" applyAlignment="1">
      <alignment horizontal="right" wrapText="1"/>
    </xf>
    <xf numFmtId="3" fontId="76" fillId="0" borderId="3" xfId="0" applyNumberFormat="1" applyFont="1" applyBorder="1" applyAlignment="1">
      <alignment horizontal="left" wrapText="1"/>
    </xf>
    <xf numFmtId="3" fontId="162" fillId="0" borderId="3" xfId="0" applyNumberFormat="1" applyFont="1" applyBorder="1" applyAlignment="1" applyProtection="1">
      <alignment horizontal="right" wrapText="1"/>
      <protection locked="0"/>
    </xf>
    <xf numFmtId="3" fontId="162" fillId="2" borderId="3" xfId="0" applyNumberFormat="1" applyFont="1" applyFill="1" applyBorder="1" applyAlignment="1" applyProtection="1">
      <alignment horizontal="right" wrapText="1"/>
      <protection locked="0"/>
    </xf>
    <xf numFmtId="3" fontId="173" fillId="0" borderId="0" xfId="12" applyNumberFormat="1" applyFont="1"/>
    <xf numFmtId="0" fontId="173" fillId="0" borderId="0" xfId="0" applyFont="1" applyAlignment="1">
      <alignment horizontal="left" vertical="center" readingOrder="1"/>
    </xf>
    <xf numFmtId="14" fontId="78" fillId="0" borderId="1" xfId="0" quotePrefix="1" applyNumberFormat="1" applyFont="1" applyBorder="1" applyAlignment="1">
      <alignment horizontal="right" wrapText="1"/>
    </xf>
    <xf numFmtId="3" fontId="78" fillId="0" borderId="0" xfId="0" applyNumberFormat="1" applyFont="1" applyAlignment="1">
      <alignment horizontal="right" wrapText="1"/>
    </xf>
    <xf numFmtId="3" fontId="178" fillId="0" borderId="0" xfId="0" applyNumberFormat="1" applyFont="1"/>
    <xf numFmtId="14" fontId="78" fillId="0" borderId="0" xfId="0" quotePrefix="1" applyNumberFormat="1" applyFont="1" applyAlignment="1">
      <alignment horizontal="right" wrapText="1"/>
    </xf>
    <xf numFmtId="3" fontId="76" fillId="0" borderId="0" xfId="0" applyNumberFormat="1" applyFont="1" applyAlignment="1">
      <alignment horizontal="right" wrapText="1"/>
    </xf>
    <xf numFmtId="3" fontId="95" fillId="0" borderId="1" xfId="85" applyNumberFormat="1" applyFont="1" applyBorder="1"/>
    <xf numFmtId="3" fontId="179" fillId="0" borderId="1" xfId="85" applyNumberFormat="1" applyFont="1" applyBorder="1" applyAlignment="1">
      <alignment horizontal="right" wrapText="1"/>
    </xf>
    <xf numFmtId="3" fontId="78" fillId="0" borderId="0" xfId="12" applyNumberFormat="1" applyFont="1" applyAlignment="1">
      <alignment vertical="top" wrapText="1"/>
    </xf>
    <xf numFmtId="3" fontId="95" fillId="0" borderId="0" xfId="12" applyNumberFormat="1" applyFont="1"/>
    <xf numFmtId="3" fontId="153" fillId="0" borderId="0" xfId="9" applyNumberFormat="1" applyFont="1" applyAlignment="1">
      <alignment vertical="top" wrapText="1"/>
    </xf>
    <xf numFmtId="3" fontId="106" fillId="0" borderId="0" xfId="9" applyNumberFormat="1" applyFont="1" applyAlignment="1">
      <alignment vertical="top" wrapText="1"/>
    </xf>
    <xf numFmtId="3" fontId="106" fillId="0" borderId="0" xfId="9" applyNumberFormat="1" applyFont="1">
      <alignment vertical="top"/>
    </xf>
    <xf numFmtId="3" fontId="78" fillId="0" borderId="0" xfId="9" applyNumberFormat="1" applyFont="1" applyBorder="1" applyAlignment="1">
      <alignment horizontal="left"/>
    </xf>
    <xf numFmtId="3" fontId="78" fillId="0" borderId="0" xfId="9" applyNumberFormat="1" applyFont="1" applyBorder="1" applyAlignment="1">
      <alignment horizontal="right" wrapText="1"/>
    </xf>
    <xf numFmtId="3" fontId="116" fillId="0" borderId="0" xfId="9" applyNumberFormat="1" applyFont="1">
      <alignment vertical="top"/>
    </xf>
    <xf numFmtId="0" fontId="84" fillId="0" borderId="1" xfId="1" applyNumberFormat="1" applyFont="1" applyBorder="1" applyAlignment="1">
      <alignment horizontal="centerContinuous"/>
    </xf>
    <xf numFmtId="0" fontId="76" fillId="0" borderId="1" xfId="1" applyNumberFormat="1" applyFont="1" applyBorder="1" applyAlignment="1">
      <alignment horizontal="centerContinuous"/>
    </xf>
    <xf numFmtId="0" fontId="84" fillId="0" borderId="0" xfId="1" applyFont="1" applyFill="1"/>
    <xf numFmtId="0" fontId="76" fillId="0" borderId="1" xfId="1" applyFont="1" applyBorder="1" applyAlignment="1">
      <alignment horizontal="right"/>
    </xf>
    <xf numFmtId="3" fontId="78" fillId="0" borderId="1" xfId="9" applyNumberFormat="1" applyFont="1" applyBorder="1" applyAlignment="1">
      <alignment vertical="top" wrapText="1"/>
    </xf>
    <xf numFmtId="3" fontId="78" fillId="0" borderId="1" xfId="9" applyNumberFormat="1" applyFont="1" applyBorder="1" applyAlignment="1">
      <alignment horizontal="center" vertical="top" wrapText="1"/>
    </xf>
    <xf numFmtId="3" fontId="82" fillId="3" borderId="0" xfId="0" applyNumberFormat="1" applyFont="1" applyFill="1" applyAlignment="1" applyProtection="1">
      <alignment horizontal="right" indent="1"/>
      <protection locked="0"/>
    </xf>
    <xf numFmtId="0" fontId="78" fillId="0" borderId="3" xfId="0" applyFont="1" applyBorder="1" applyAlignment="1">
      <alignment wrapText="1"/>
    </xf>
    <xf numFmtId="3" fontId="78" fillId="0" borderId="3" xfId="0" applyNumberFormat="1" applyFont="1" applyBorder="1" applyAlignment="1">
      <alignment horizontal="center" vertical="top" wrapText="1"/>
    </xf>
    <xf numFmtId="3" fontId="78" fillId="0" borderId="0" xfId="0" applyNumberFormat="1" applyFont="1" applyBorder="1"/>
    <xf numFmtId="9" fontId="78" fillId="0" borderId="3" xfId="18" applyFont="1" applyBorder="1" applyAlignment="1">
      <alignment horizontal="right" vertical="top" wrapText="1"/>
    </xf>
    <xf numFmtId="10" fontId="78" fillId="0" borderId="3" xfId="18" applyNumberFormat="1" applyFont="1" applyBorder="1" applyAlignment="1">
      <alignment horizontal="right" vertical="top" wrapText="1"/>
    </xf>
    <xf numFmtId="170" fontId="78" fillId="0" borderId="3" xfId="18" applyNumberFormat="1" applyFont="1" applyBorder="1" applyAlignment="1">
      <alignment horizontal="right" vertical="top" wrapText="1"/>
    </xf>
    <xf numFmtId="9" fontId="78" fillId="0" borderId="1" xfId="19" applyNumberFormat="1" applyFont="1" applyBorder="1" applyAlignment="1">
      <alignment horizontal="right" wrapText="1"/>
    </xf>
    <xf numFmtId="0" fontId="78" fillId="0" borderId="0" xfId="19" applyFont="1"/>
    <xf numFmtId="9" fontId="78" fillId="0" borderId="0" xfId="19" applyNumberFormat="1" applyFont="1"/>
    <xf numFmtId="0" fontId="78" fillId="0" borderId="1" xfId="2" applyFont="1" applyBorder="1" applyAlignment="1">
      <alignment horizontal="right" vertical="top" wrapText="1"/>
    </xf>
    <xf numFmtId="9" fontId="78" fillId="0" borderId="1" xfId="18" applyFont="1" applyBorder="1" applyAlignment="1">
      <alignment horizontal="right" vertical="top" wrapText="1"/>
    </xf>
    <xf numFmtId="0" fontId="78" fillId="0" borderId="1" xfId="13" applyFont="1" applyBorder="1" applyAlignment="1">
      <alignment vertical="top" wrapText="1"/>
    </xf>
    <xf numFmtId="9" fontId="78" fillId="0" borderId="1" xfId="16" applyNumberFormat="1" applyFont="1" applyBorder="1" applyAlignment="1">
      <alignment horizontal="right" wrapText="1"/>
    </xf>
    <xf numFmtId="0" fontId="99" fillId="0" borderId="1" xfId="2" applyFont="1" applyBorder="1" applyAlignment="1">
      <alignment horizontal="right" vertical="top" wrapText="1"/>
    </xf>
    <xf numFmtId="0" fontId="127" fillId="0" borderId="0" xfId="2" applyFont="1" applyAlignment="1">
      <alignment horizontal="right" vertical="top" wrapText="1"/>
    </xf>
    <xf numFmtId="10" fontId="127" fillId="0" borderId="0" xfId="18" applyNumberFormat="1" applyFont="1" applyAlignment="1">
      <alignment horizontal="right" vertical="top" wrapText="1"/>
    </xf>
    <xf numFmtId="3" fontId="77" fillId="0" borderId="0" xfId="0" applyNumberFormat="1" applyFont="1" applyAlignment="1" applyProtection="1">
      <alignment vertical="top"/>
      <protection locked="0"/>
    </xf>
    <xf numFmtId="10" fontId="78" fillId="0" borderId="1" xfId="18" applyNumberFormat="1" applyFont="1" applyBorder="1" applyAlignment="1">
      <alignment horizontal="right" vertical="top" wrapText="1"/>
    </xf>
    <xf numFmtId="3" fontId="77" fillId="0" borderId="0" xfId="0" applyNumberFormat="1" applyFont="1" applyAlignment="1" applyProtection="1">
      <alignment horizontal="right" vertical="top"/>
      <protection locked="0"/>
    </xf>
    <xf numFmtId="0" fontId="161" fillId="0" borderId="0" xfId="1" applyFont="1" applyAlignment="1">
      <alignment horizontal="center"/>
    </xf>
    <xf numFmtId="3" fontId="161" fillId="0" borderId="1" xfId="1" applyNumberFormat="1" applyFont="1" applyFill="1" applyBorder="1" applyAlignment="1">
      <alignment horizontal="center" vertical="top" wrapText="1"/>
    </xf>
    <xf numFmtId="0" fontId="77" fillId="2" borderId="0" xfId="0" applyFont="1" applyFill="1" applyBorder="1" applyAlignment="1">
      <alignment vertical="center"/>
    </xf>
    <xf numFmtId="0" fontId="180" fillId="2" borderId="0" xfId="0" applyFont="1" applyFill="1" applyBorder="1"/>
    <xf numFmtId="0" fontId="180" fillId="2" borderId="1" xfId="0" applyFont="1" applyFill="1" applyBorder="1" applyAlignment="1">
      <alignment horizontal="center" vertical="center"/>
    </xf>
    <xf numFmtId="0" fontId="181" fillId="0" borderId="0" xfId="0" applyFont="1" applyBorder="1" applyAlignment="1">
      <alignment vertical="center" wrapText="1"/>
    </xf>
    <xf numFmtId="0" fontId="181" fillId="0" borderId="0" xfId="0" applyFont="1" applyBorder="1" applyAlignment="1">
      <alignment horizontal="center" vertical="center" wrapText="1"/>
    </xf>
    <xf numFmtId="0" fontId="78" fillId="0" borderId="0" xfId="0" applyFont="1" applyBorder="1" applyAlignment="1">
      <alignment vertical="center"/>
    </xf>
    <xf numFmtId="0" fontId="123" fillId="0" borderId="0" xfId="0" applyFont="1" applyBorder="1" applyAlignment="1">
      <alignment vertical="center" wrapText="1"/>
    </xf>
    <xf numFmtId="0" fontId="78" fillId="0" borderId="1" xfId="0" applyFont="1" applyBorder="1" applyAlignment="1">
      <alignment horizontal="center" vertical="center" wrapText="1"/>
    </xf>
    <xf numFmtId="0" fontId="78" fillId="0" borderId="0" xfId="0" applyFont="1" applyAlignment="1">
      <alignment vertical="center"/>
    </xf>
    <xf numFmtId="3" fontId="144" fillId="0" borderId="1" xfId="0" applyNumberFormat="1" applyFont="1" applyBorder="1" applyAlignment="1">
      <alignment wrapText="1"/>
    </xf>
    <xf numFmtId="3" fontId="88" fillId="0" borderId="1" xfId="0" applyNumberFormat="1" applyFont="1" applyBorder="1" applyAlignment="1">
      <alignment horizontal="right" wrapText="1"/>
    </xf>
    <xf numFmtId="0" fontId="107" fillId="3" borderId="2" xfId="0" applyFont="1" applyFill="1" applyBorder="1" applyAlignment="1">
      <alignment vertical="center" wrapText="1"/>
    </xf>
    <xf numFmtId="3" fontId="107" fillId="3" borderId="2" xfId="0" applyNumberFormat="1" applyFont="1" applyFill="1" applyBorder="1" applyAlignment="1">
      <alignment vertical="center"/>
    </xf>
    <xf numFmtId="9" fontId="107" fillId="3" borderId="0" xfId="0" applyNumberFormat="1" applyFont="1" applyFill="1" applyAlignment="1">
      <alignment horizontal="right" vertical="center"/>
    </xf>
    <xf numFmtId="1" fontId="107" fillId="3" borderId="0" xfId="0" applyNumberFormat="1" applyFont="1" applyFill="1" applyAlignment="1">
      <alignment vertical="center"/>
    </xf>
    <xf numFmtId="9" fontId="88" fillId="0" borderId="0" xfId="0" applyNumberFormat="1" applyFont="1" applyAlignment="1">
      <alignment vertical="top"/>
    </xf>
    <xf numFmtId="1" fontId="78" fillId="0" borderId="1" xfId="6" quotePrefix="1" applyNumberFormat="1" applyFont="1" applyBorder="1" applyAlignment="1">
      <alignment horizontal="center" wrapText="1"/>
    </xf>
    <xf numFmtId="3" fontId="78" fillId="0" borderId="3" xfId="0" applyNumberFormat="1" applyFont="1" applyBorder="1" applyAlignment="1">
      <alignment horizontal="right" wrapText="1"/>
    </xf>
    <xf numFmtId="1" fontId="80" fillId="0" borderId="0" xfId="0" quotePrefix="1" applyNumberFormat="1" applyFont="1" applyAlignment="1">
      <alignment horizontal="right" wrapText="1"/>
    </xf>
    <xf numFmtId="3" fontId="78" fillId="0" borderId="1" xfId="0" applyNumberFormat="1" applyFont="1" applyBorder="1" applyAlignment="1" applyProtection="1">
      <alignment horizontal="center" wrapText="1"/>
    </xf>
    <xf numFmtId="3" fontId="87" fillId="0" borderId="0" xfId="7" applyNumberFormat="1" applyFont="1" applyProtection="1"/>
    <xf numFmtId="3" fontId="78" fillId="0" borderId="1" xfId="7" applyNumberFormat="1" applyFont="1" applyBorder="1" applyAlignment="1" applyProtection="1">
      <alignment wrapText="1"/>
    </xf>
    <xf numFmtId="3" fontId="78" fillId="0" borderId="1" xfId="0" applyNumberFormat="1" applyFont="1" applyBorder="1" applyAlignment="1" applyProtection="1">
      <alignment horizontal="right" wrapText="1"/>
    </xf>
    <xf numFmtId="174" fontId="77" fillId="29" borderId="0" xfId="12" applyNumberFormat="1" applyFont="1" applyFill="1" applyAlignment="1" applyProtection="1">
      <protection locked="0"/>
    </xf>
    <xf numFmtId="0" fontId="78" fillId="0" borderId="3" xfId="13" applyFont="1" applyBorder="1" applyAlignment="1">
      <alignment horizontal="center" vertical="top" wrapText="1"/>
    </xf>
    <xf numFmtId="0" fontId="144" fillId="0" borderId="1" xfId="13" applyFont="1" applyBorder="1" applyAlignment="1">
      <alignment horizontal="right" wrapText="1"/>
    </xf>
    <xf numFmtId="2" fontId="78" fillId="0" borderId="3" xfId="7" applyNumberFormat="1" applyFont="1" applyBorder="1" applyAlignment="1">
      <alignment horizontal="center" vertical="top" wrapText="1"/>
    </xf>
    <xf numFmtId="0" fontId="78" fillId="0" borderId="3" xfId="7" applyFont="1" applyBorder="1" applyAlignment="1">
      <alignment horizontal="center" wrapText="1"/>
    </xf>
    <xf numFmtId="0" fontId="78" fillId="0" borderId="1" xfId="7" applyFont="1" applyBorder="1" applyAlignment="1">
      <alignment horizontal="right" wrapText="1"/>
    </xf>
    <xf numFmtId="179" fontId="77" fillId="0" borderId="0" xfId="29" applyNumberFormat="1" applyFont="1" applyAlignment="1"/>
    <xf numFmtId="3" fontId="77" fillId="0" borderId="2" xfId="7" applyNumberFormat="1" applyFont="1" applyBorder="1" applyAlignment="1" applyProtection="1">
      <alignment vertical="center"/>
      <protection locked="0"/>
    </xf>
    <xf numFmtId="3" fontId="77" fillId="0" borderId="0" xfId="0" applyNumberFormat="1" applyFont="1" applyAlignment="1">
      <alignment vertical="center" wrapText="1"/>
    </xf>
    <xf numFmtId="3" fontId="77" fillId="0" borderId="0" xfId="0" applyNumberFormat="1" applyFont="1" applyAlignment="1">
      <alignment vertical="center"/>
    </xf>
    <xf numFmtId="3" fontId="87" fillId="0" borderId="0" xfId="0" applyNumberFormat="1" applyFont="1" applyAlignment="1" applyProtection="1">
      <alignment wrapText="1"/>
      <protection locked="0"/>
    </xf>
    <xf numFmtId="0" fontId="78" fillId="0" borderId="0" xfId="0" applyFont="1" applyBorder="1" applyAlignment="1">
      <alignment vertical="center" wrapText="1"/>
    </xf>
    <xf numFmtId="0" fontId="78" fillId="2" borderId="2" xfId="0" applyFont="1" applyFill="1" applyBorder="1" applyAlignment="1">
      <alignment horizontal="center" vertical="center" wrapText="1"/>
    </xf>
    <xf numFmtId="0" fontId="78" fillId="2" borderId="1" xfId="0" applyFont="1" applyFill="1" applyBorder="1" applyAlignment="1">
      <alignment horizontal="center" vertical="center" wrapText="1"/>
    </xf>
    <xf numFmtId="0" fontId="78" fillId="0" borderId="16" xfId="0" applyFont="1" applyBorder="1" applyAlignment="1">
      <alignment horizontal="center" vertical="center" wrapText="1"/>
    </xf>
    <xf numFmtId="0" fontId="78" fillId="0" borderId="22" xfId="0" applyFont="1" applyBorder="1" applyAlignment="1">
      <alignment horizontal="center" vertical="center" wrapText="1"/>
    </xf>
    <xf numFmtId="0" fontId="77" fillId="0" borderId="0" xfId="0" applyFont="1" applyBorder="1" applyAlignment="1">
      <alignment horizontal="center" vertical="center" wrapText="1"/>
    </xf>
    <xf numFmtId="3" fontId="82" fillId="0" borderId="0" xfId="0" applyNumberFormat="1" applyFont="1" applyBorder="1" applyAlignment="1">
      <alignment vertical="center" wrapText="1"/>
    </xf>
    <xf numFmtId="3" fontId="82" fillId="0" borderId="0" xfId="0" applyNumberFormat="1" applyFont="1" applyBorder="1" applyAlignment="1">
      <alignment vertical="center"/>
    </xf>
    <xf numFmtId="0" fontId="166" fillId="28" borderId="0" xfId="0" applyFont="1" applyFill="1" applyBorder="1" applyAlignment="1">
      <alignment horizontal="center" vertical="center" wrapText="1"/>
    </xf>
    <xf numFmtId="0" fontId="166" fillId="28" borderId="0" xfId="0" applyFont="1" applyFill="1" applyBorder="1" applyAlignment="1">
      <alignment horizontal="left" vertical="center" wrapText="1" indent="1"/>
    </xf>
    <xf numFmtId="3" fontId="82" fillId="3" borderId="3" xfId="0" applyNumberFormat="1" applyFont="1" applyFill="1" applyBorder="1" applyAlignment="1">
      <alignment horizontal="center" vertical="top" wrapText="1"/>
    </xf>
    <xf numFmtId="3" fontId="82" fillId="3" borderId="3" xfId="0" applyNumberFormat="1" applyFont="1" applyFill="1" applyBorder="1" applyAlignment="1">
      <alignment vertical="top" wrapText="1"/>
    </xf>
    <xf numFmtId="3" fontId="88" fillId="0" borderId="0" xfId="4" applyNumberFormat="1" applyFont="1" applyBorder="1">
      <alignment vertical="top"/>
    </xf>
    <xf numFmtId="0" fontId="181" fillId="0" borderId="21" xfId="0" applyFont="1" applyBorder="1" applyAlignment="1">
      <alignment vertical="center" wrapText="1"/>
    </xf>
    <xf numFmtId="0" fontId="181" fillId="2" borderId="19" xfId="0" applyFont="1" applyFill="1" applyBorder="1" applyAlignment="1">
      <alignment horizontal="center" vertical="center" wrapText="1"/>
    </xf>
    <xf numFmtId="0" fontId="181" fillId="0" borderId="16" xfId="0" applyFont="1" applyBorder="1" applyAlignment="1">
      <alignment horizontal="center" vertical="center" wrapText="1"/>
    </xf>
    <xf numFmtId="0" fontId="181" fillId="0" borderId="3" xfId="0" applyFont="1" applyBorder="1" applyAlignment="1">
      <alignment horizontal="center" vertical="center" wrapText="1"/>
    </xf>
    <xf numFmtId="0" fontId="181" fillId="0" borderId="22" xfId="0" applyFont="1" applyBorder="1" applyAlignment="1">
      <alignment horizontal="center" vertical="center" wrapText="1"/>
    </xf>
    <xf numFmtId="0" fontId="98" fillId="0" borderId="0" xfId="0" applyFont="1" applyBorder="1" applyAlignment="1">
      <alignment horizontal="center" vertical="center" wrapText="1"/>
    </xf>
    <xf numFmtId="3" fontId="182" fillId="0" borderId="0" xfId="0" applyNumberFormat="1" applyFont="1" applyBorder="1" applyAlignment="1">
      <alignment horizontal="right" vertical="center" wrapText="1"/>
    </xf>
    <xf numFmtId="0" fontId="183" fillId="28" borderId="0" xfId="0" applyFont="1" applyFill="1" applyBorder="1" applyAlignment="1">
      <alignment horizontal="center" vertical="center" wrapText="1"/>
    </xf>
    <xf numFmtId="0" fontId="123" fillId="28" borderId="0" xfId="0" applyFont="1" applyFill="1" applyBorder="1" applyAlignment="1">
      <alignment horizontal="left" vertical="center" wrapText="1" indent="1"/>
    </xf>
    <xf numFmtId="3" fontId="182" fillId="28" borderId="0" xfId="0" applyNumberFormat="1" applyFont="1" applyFill="1" applyBorder="1" applyAlignment="1">
      <alignment horizontal="right" vertical="center" wrapText="1"/>
    </xf>
    <xf numFmtId="0" fontId="123" fillId="28" borderId="0" xfId="0" applyFont="1" applyFill="1" applyBorder="1" applyAlignment="1">
      <alignment vertical="center" wrapText="1"/>
    </xf>
    <xf numFmtId="3" fontId="182" fillId="2" borderId="0" xfId="0" applyNumberFormat="1" applyFont="1" applyFill="1" applyBorder="1" applyAlignment="1">
      <alignment horizontal="right" vertical="center" wrapText="1"/>
    </xf>
    <xf numFmtId="3" fontId="107" fillId="3" borderId="0" xfId="0" applyNumberFormat="1" applyFont="1" applyFill="1" applyBorder="1" applyAlignment="1">
      <alignment horizontal="left" vertical="top" wrapText="1"/>
    </xf>
    <xf numFmtId="0" fontId="182" fillId="0" borderId="0" xfId="0" applyFont="1" applyBorder="1"/>
    <xf numFmtId="3" fontId="182" fillId="0" borderId="0" xfId="0" applyNumberFormat="1" applyFont="1" applyBorder="1"/>
    <xf numFmtId="3" fontId="174" fillId="0" borderId="0" xfId="0" applyNumberFormat="1" applyFont="1" applyAlignment="1">
      <alignment vertical="center" wrapText="1"/>
    </xf>
    <xf numFmtId="0" fontId="174" fillId="0" borderId="0" xfId="0" applyFont="1" applyAlignment="1">
      <alignment vertical="center" wrapText="1"/>
    </xf>
    <xf numFmtId="0" fontId="174" fillId="0" borderId="0" xfId="0" applyFont="1"/>
    <xf numFmtId="0" fontId="180" fillId="2" borderId="0" xfId="0" applyFont="1" applyFill="1" applyBorder="1" applyAlignment="1">
      <alignment vertical="center" wrapText="1"/>
    </xf>
    <xf numFmtId="0" fontId="180" fillId="2" borderId="1" xfId="0" applyFont="1" applyFill="1" applyBorder="1" applyAlignment="1">
      <alignment vertical="center" wrapText="1"/>
    </xf>
    <xf numFmtId="0" fontId="78" fillId="2" borderId="3" xfId="0" applyFont="1" applyFill="1" applyBorder="1" applyAlignment="1">
      <alignment horizontal="center" vertical="center" wrapText="1"/>
    </xf>
    <xf numFmtId="0" fontId="82" fillId="2" borderId="0" xfId="0" applyFont="1" applyFill="1" applyBorder="1" applyAlignment="1">
      <alignment horizontal="center" vertical="center" wrapText="1"/>
    </xf>
    <xf numFmtId="3" fontId="77" fillId="2" borderId="0" xfId="0" applyNumberFormat="1" applyFont="1" applyFill="1" applyBorder="1" applyAlignment="1">
      <alignment vertical="center" wrapText="1"/>
    </xf>
    <xf numFmtId="0" fontId="157" fillId="2" borderId="0" xfId="0" applyFont="1" applyFill="1" applyBorder="1" applyAlignment="1">
      <alignment horizontal="center" vertical="center" wrapText="1"/>
    </xf>
    <xf numFmtId="3" fontId="82" fillId="2" borderId="0" xfId="0" applyNumberFormat="1" applyFont="1" applyFill="1" applyBorder="1" applyAlignment="1">
      <alignment horizontal="center" vertical="top" wrapText="1"/>
    </xf>
    <xf numFmtId="3" fontId="82" fillId="2" borderId="0" xfId="0" applyNumberFormat="1" applyFont="1" applyFill="1" applyBorder="1" applyAlignment="1">
      <alignment vertical="top" wrapText="1"/>
    </xf>
    <xf numFmtId="0" fontId="77" fillId="2" borderId="0" xfId="0" applyFont="1" applyFill="1" applyBorder="1" applyAlignment="1">
      <alignment horizontal="left"/>
    </xf>
    <xf numFmtId="0" fontId="77" fillId="2" borderId="0" xfId="0" applyFont="1" applyFill="1" applyAlignment="1">
      <alignment horizontal="left"/>
    </xf>
    <xf numFmtId="0" fontId="82" fillId="0" borderId="0" xfId="1" applyFont="1" applyAlignment="1">
      <alignment wrapText="1"/>
    </xf>
    <xf numFmtId="170" fontId="150" fillId="0" borderId="0" xfId="1" applyNumberFormat="1" applyFont="1" applyBorder="1" applyAlignment="1">
      <alignment horizontal="center" vertical="center"/>
    </xf>
    <xf numFmtId="10" fontId="150" fillId="0" borderId="0" xfId="1" applyNumberFormat="1" applyFont="1" applyBorder="1" applyAlignment="1">
      <alignment horizontal="center" vertical="center"/>
    </xf>
    <xf numFmtId="10" fontId="186" fillId="3" borderId="0" xfId="1" applyNumberFormat="1" applyFont="1" applyFill="1" applyBorder="1" applyAlignment="1">
      <alignment horizontal="center" vertical="center"/>
    </xf>
    <xf numFmtId="10" fontId="186" fillId="29" borderId="0" xfId="1" applyNumberFormat="1" applyFont="1" applyFill="1" applyBorder="1" applyAlignment="1">
      <alignment horizontal="center" vertical="center"/>
    </xf>
    <xf numFmtId="10" fontId="107" fillId="0" borderId="0" xfId="1" applyNumberFormat="1" applyFont="1"/>
    <xf numFmtId="170" fontId="107" fillId="0" borderId="0" xfId="1" applyNumberFormat="1" applyFont="1"/>
    <xf numFmtId="0" fontId="128" fillId="0" borderId="0" xfId="1" applyFont="1" applyAlignment="1">
      <alignment vertical="top" wrapText="1"/>
    </xf>
    <xf numFmtId="1" fontId="78" fillId="0" borderId="1" xfId="0" applyNumberFormat="1" applyFont="1" applyBorder="1" applyAlignment="1">
      <alignment wrapText="1"/>
    </xf>
    <xf numFmtId="3" fontId="98" fillId="0" borderId="0" xfId="0" applyNumberFormat="1" applyFont="1" applyAlignment="1">
      <alignment vertical="top" wrapText="1"/>
    </xf>
    <xf numFmtId="0" fontId="98" fillId="0" borderId="0" xfId="0" applyFont="1" applyAlignment="1">
      <alignment wrapText="1"/>
    </xf>
    <xf numFmtId="0" fontId="77" fillId="0" borderId="0" xfId="0" applyFont="1" applyBorder="1" applyAlignment="1">
      <alignment horizontal="left" vertical="center" wrapText="1"/>
    </xf>
    <xf numFmtId="0" fontId="123" fillId="0" borderId="0" xfId="0" applyFont="1" applyBorder="1" applyAlignment="1">
      <alignment vertical="center" wrapText="1"/>
    </xf>
    <xf numFmtId="3" fontId="88" fillId="0" borderId="1" xfId="0" applyNumberFormat="1" applyFont="1" applyBorder="1" applyAlignment="1">
      <alignment wrapText="1"/>
    </xf>
    <xf numFmtId="0" fontId="187" fillId="0" borderId="0" xfId="0" applyFont="1"/>
    <xf numFmtId="3" fontId="107" fillId="29" borderId="3" xfId="19" applyNumberFormat="1" applyFont="1" applyFill="1" applyBorder="1" applyAlignment="1"/>
    <xf numFmtId="3" fontId="98" fillId="0" borderId="0" xfId="0" applyNumberFormat="1" applyFont="1" applyBorder="1"/>
    <xf numFmtId="3" fontId="107" fillId="29" borderId="0" xfId="19" applyNumberFormat="1" applyFont="1" applyFill="1" applyBorder="1" applyAlignment="1"/>
    <xf numFmtId="3" fontId="98" fillId="26" borderId="0" xfId="0" applyNumberFormat="1" applyFont="1" applyFill="1" applyBorder="1" applyAlignment="1">
      <alignment vertical="top" wrapText="1"/>
    </xf>
    <xf numFmtId="3" fontId="88" fillId="26" borderId="0" xfId="0" applyNumberFormat="1" applyFont="1" applyFill="1" applyBorder="1" applyAlignment="1">
      <alignment vertical="top"/>
    </xf>
    <xf numFmtId="3" fontId="98" fillId="0" borderId="0" xfId="0" applyNumberFormat="1" applyFont="1" applyBorder="1" applyAlignment="1">
      <alignment vertical="top" wrapText="1"/>
    </xf>
    <xf numFmtId="3" fontId="88" fillId="0" borderId="0" xfId="0" applyNumberFormat="1" applyFont="1" applyBorder="1" applyAlignment="1">
      <alignment vertical="top"/>
    </xf>
    <xf numFmtId="0" fontId="144" fillId="0" borderId="0" xfId="0" applyFont="1" applyAlignment="1">
      <alignment wrapText="1"/>
    </xf>
    <xf numFmtId="3" fontId="107" fillId="3" borderId="0" xfId="0" applyNumberFormat="1" applyFont="1" applyFill="1" applyAlignment="1">
      <alignment horizontal="right"/>
    </xf>
    <xf numFmtId="3" fontId="88" fillId="0" borderId="0" xfId="0" applyNumberFormat="1" applyFont="1" applyAlignment="1"/>
    <xf numFmtId="3" fontId="107" fillId="3" borderId="0" xfId="0" applyNumberFormat="1" applyFont="1" applyFill="1" applyAlignment="1"/>
    <xf numFmtId="3" fontId="88" fillId="0" borderId="0" xfId="0" applyNumberFormat="1" applyFont="1" applyAlignment="1">
      <alignment wrapText="1"/>
    </xf>
    <xf numFmtId="3" fontId="107" fillId="3" borderId="3" xfId="0" applyNumberFormat="1" applyFont="1" applyFill="1" applyBorder="1" applyAlignment="1">
      <alignment wrapText="1"/>
    </xf>
    <xf numFmtId="3" fontId="107" fillId="3" borderId="3" xfId="0" applyNumberFormat="1" applyFont="1" applyFill="1" applyBorder="1" applyAlignment="1"/>
    <xf numFmtId="3" fontId="156" fillId="0" borderId="0" xfId="0" applyNumberFormat="1" applyFont="1"/>
    <xf numFmtId="0" fontId="144" fillId="0" borderId="1" xfId="12" applyFont="1" applyBorder="1" applyAlignment="1">
      <alignment horizontal="center" wrapText="1"/>
    </xf>
    <xf numFmtId="0" fontId="144" fillId="0" borderId="1" xfId="0" applyFont="1" applyBorder="1" applyAlignment="1">
      <alignment horizontal="center" vertical="center" wrapText="1"/>
    </xf>
    <xf numFmtId="3" fontId="107" fillId="0" borderId="0" xfId="0" applyNumberFormat="1" applyFont="1" applyBorder="1" applyAlignment="1">
      <alignment vertical="center" wrapText="1"/>
    </xf>
    <xf numFmtId="3" fontId="107" fillId="2" borderId="0" xfId="0" applyNumberFormat="1" applyFont="1" applyFill="1" applyBorder="1" applyAlignment="1">
      <alignment vertical="center" wrapText="1"/>
    </xf>
    <xf numFmtId="3" fontId="107" fillId="3" borderId="0" xfId="0" applyNumberFormat="1" applyFont="1" applyFill="1" applyBorder="1" applyAlignment="1">
      <alignment vertical="top" wrapText="1"/>
    </xf>
    <xf numFmtId="0" fontId="181" fillId="0" borderId="0" xfId="0" applyFont="1" applyBorder="1" applyAlignment="1">
      <alignment vertical="top" wrapText="1"/>
    </xf>
    <xf numFmtId="0" fontId="180" fillId="0" borderId="0" xfId="0" applyFont="1" applyBorder="1" applyAlignment="1">
      <alignment vertical="top"/>
    </xf>
    <xf numFmtId="0" fontId="161" fillId="0" borderId="0" xfId="0" applyFont="1" applyBorder="1" applyAlignment="1">
      <alignment vertical="top" wrapText="1"/>
    </xf>
    <xf numFmtId="0" fontId="98" fillId="0" borderId="0" xfId="0" applyFont="1" applyBorder="1" applyAlignment="1">
      <alignment vertical="top" wrapText="1"/>
    </xf>
    <xf numFmtId="0" fontId="0" fillId="0" borderId="0" xfId="0" applyAlignment="1">
      <alignment vertical="top"/>
    </xf>
    <xf numFmtId="0" fontId="98" fillId="28" borderId="0" xfId="0" applyFont="1" applyFill="1" applyBorder="1" applyAlignment="1">
      <alignment vertical="top" wrapText="1"/>
    </xf>
    <xf numFmtId="3" fontId="76" fillId="0" borderId="0" xfId="0" applyNumberFormat="1" applyFont="1" applyFill="1" applyAlignment="1">
      <alignment horizontal="right" vertical="top"/>
    </xf>
    <xf numFmtId="3" fontId="116" fillId="0" borderId="0" xfId="0" applyNumberFormat="1" applyFont="1" applyAlignment="1">
      <alignment horizontal="right" vertical="top" wrapText="1"/>
    </xf>
    <xf numFmtId="3" fontId="80" fillId="0" borderId="0" xfId="0" applyNumberFormat="1" applyFont="1" applyFill="1" applyAlignment="1">
      <alignment vertical="top" wrapText="1"/>
    </xf>
    <xf numFmtId="3" fontId="80" fillId="0" borderId="0" xfId="0" applyNumberFormat="1" applyFont="1" applyFill="1" applyAlignment="1">
      <alignment horizontal="right" vertical="top"/>
    </xf>
    <xf numFmtId="3" fontId="80" fillId="0" borderId="0" xfId="0" applyNumberFormat="1" applyFont="1" applyAlignment="1">
      <alignment horizontal="right" vertical="top"/>
    </xf>
    <xf numFmtId="3" fontId="77" fillId="2" borderId="0" xfId="0" applyNumberFormat="1" applyFont="1" applyFill="1" applyAlignment="1">
      <alignment horizontal="right" vertical="top"/>
    </xf>
    <xf numFmtId="3" fontId="77" fillId="0" borderId="0" xfId="0" applyNumberFormat="1" applyFont="1" applyFill="1" applyAlignment="1">
      <alignment vertical="top"/>
    </xf>
    <xf numFmtId="3" fontId="94" fillId="0" borderId="0" xfId="0" applyNumberFormat="1" applyFont="1" applyAlignment="1">
      <alignment vertical="top"/>
    </xf>
    <xf numFmtId="0" fontId="76" fillId="0" borderId="0" xfId="12" applyFont="1" applyAlignment="1">
      <alignment horizontal="right" vertical="top" wrapText="1"/>
    </xf>
    <xf numFmtId="3" fontId="82" fillId="3" borderId="0" xfId="0" applyNumberFormat="1" applyFont="1" applyFill="1" applyBorder="1" applyAlignment="1">
      <alignment vertical="top" wrapText="1"/>
    </xf>
    <xf numFmtId="3" fontId="82" fillId="3" borderId="0" xfId="12" applyNumberFormat="1" applyFont="1" applyFill="1" applyAlignment="1">
      <alignment horizontal="right" vertical="top"/>
    </xf>
    <xf numFmtId="3" fontId="82" fillId="3" borderId="0" xfId="0" applyNumberFormat="1" applyFont="1" applyFill="1" applyBorder="1" applyAlignment="1">
      <alignment horizontal="right" vertical="top"/>
    </xf>
    <xf numFmtId="3" fontId="80" fillId="0" borderId="0" xfId="0" applyNumberFormat="1" applyFont="1" applyFill="1" applyBorder="1" applyAlignment="1">
      <alignment vertical="top" wrapText="1"/>
    </xf>
    <xf numFmtId="3" fontId="80" fillId="0" borderId="0" xfId="0" applyNumberFormat="1" applyFont="1" applyFill="1" applyBorder="1" applyAlignment="1">
      <alignment horizontal="right" vertical="top"/>
    </xf>
    <xf numFmtId="170" fontId="82" fillId="3" borderId="0" xfId="6" applyNumberFormat="1" applyFont="1" applyFill="1" applyBorder="1" applyAlignment="1">
      <alignment horizontal="right" vertical="top"/>
    </xf>
    <xf numFmtId="170" fontId="77" fillId="0" borderId="0" xfId="6" applyNumberFormat="1" applyFont="1" applyAlignment="1">
      <alignment horizontal="right" vertical="top" wrapText="1"/>
    </xf>
    <xf numFmtId="170" fontId="77" fillId="0" borderId="0" xfId="6" applyNumberFormat="1" applyFont="1" applyAlignment="1">
      <alignment horizontal="right" vertical="top"/>
    </xf>
    <xf numFmtId="3" fontId="82" fillId="0" borderId="0" xfId="1" applyNumberFormat="1" applyFont="1" applyAlignment="1">
      <alignment vertical="top" wrapText="1"/>
    </xf>
    <xf numFmtId="3" fontId="80" fillId="0" borderId="0" xfId="12" applyNumberFormat="1" applyFont="1" applyFill="1" applyBorder="1" applyAlignment="1">
      <alignment vertical="top" wrapText="1"/>
    </xf>
    <xf numFmtId="0" fontId="76" fillId="0" borderId="0" xfId="1" applyFont="1" applyAlignment="1">
      <alignment wrapText="1"/>
    </xf>
    <xf numFmtId="3" fontId="82" fillId="0" borderId="0" xfId="1" applyNumberFormat="1" applyFont="1" applyAlignment="1">
      <alignment wrapText="1"/>
    </xf>
    <xf numFmtId="15" fontId="76" fillId="2" borderId="1" xfId="1" applyNumberFormat="1" applyFont="1" applyFill="1" applyBorder="1" applyAlignment="1">
      <alignment horizontal="right" wrapText="1"/>
    </xf>
    <xf numFmtId="3" fontId="76" fillId="2" borderId="1" xfId="1" applyNumberFormat="1" applyFont="1" applyFill="1" applyBorder="1" applyAlignment="1">
      <alignment horizontal="right"/>
    </xf>
    <xf numFmtId="1" fontId="76" fillId="2" borderId="0" xfId="1" applyNumberFormat="1" applyFont="1" applyFill="1" applyAlignment="1">
      <alignment horizontal="right"/>
    </xf>
    <xf numFmtId="0" fontId="76" fillId="2" borderId="0" xfId="1" applyFont="1" applyFill="1" applyAlignment="1">
      <alignment horizontal="right"/>
    </xf>
    <xf numFmtId="1" fontId="88" fillId="2" borderId="0" xfId="1" applyNumberFormat="1" applyFont="1" applyFill="1" applyAlignment="1">
      <alignment horizontal="right"/>
    </xf>
    <xf numFmtId="0" fontId="88" fillId="2" borderId="0" xfId="1" applyFont="1" applyFill="1" applyAlignment="1">
      <alignment horizontal="right"/>
    </xf>
    <xf numFmtId="0" fontId="107" fillId="2" borderId="0" xfId="1" applyFont="1" applyFill="1" applyAlignment="1">
      <alignment horizontal="right"/>
    </xf>
    <xf numFmtId="3" fontId="80" fillId="0" borderId="0" xfId="0" applyNumberFormat="1" applyFont="1" applyAlignment="1">
      <alignment vertical="top" wrapText="1"/>
    </xf>
    <xf numFmtId="10" fontId="82" fillId="3" borderId="0" xfId="6" applyNumberFormat="1" applyFont="1" applyFill="1" applyAlignment="1">
      <alignment horizontal="right" vertical="top" wrapText="1"/>
    </xf>
    <xf numFmtId="3" fontId="77" fillId="0" borderId="1" xfId="0" applyNumberFormat="1" applyFont="1" applyBorder="1" applyAlignment="1">
      <alignment vertical="top"/>
    </xf>
    <xf numFmtId="0" fontId="82" fillId="0" borderId="0" xfId="1" applyFont="1" applyAlignment="1">
      <alignment vertical="center"/>
    </xf>
    <xf numFmtId="0" fontId="82" fillId="0" borderId="0" xfId="1" applyFont="1" applyAlignment="1"/>
    <xf numFmtId="3" fontId="188" fillId="0" borderId="0" xfId="12" applyNumberFormat="1" applyFont="1" applyFill="1" applyBorder="1" applyAlignment="1">
      <alignment vertical="center"/>
    </xf>
    <xf numFmtId="3" fontId="88" fillId="0" borderId="0" xfId="12" applyNumberFormat="1" applyFont="1" applyFill="1" applyBorder="1" applyAlignment="1">
      <alignment vertical="center"/>
    </xf>
    <xf numFmtId="3" fontId="88" fillId="0" borderId="0" xfId="12" applyNumberFormat="1" applyFont="1" applyFill="1" applyBorder="1" applyAlignment="1">
      <alignment vertical="top"/>
    </xf>
    <xf numFmtId="3" fontId="107" fillId="3" borderId="0" xfId="12" applyNumberFormat="1" applyFont="1" applyFill="1" applyBorder="1" applyAlignment="1">
      <alignment vertical="center"/>
    </xf>
    <xf numFmtId="3" fontId="128" fillId="0" borderId="0" xfId="12" applyNumberFormat="1" applyFont="1" applyFill="1" applyBorder="1" applyAlignment="1">
      <alignment vertical="center"/>
    </xf>
    <xf numFmtId="0" fontId="82" fillId="0" borderId="0" xfId="1" applyFont="1" applyFill="1" applyAlignment="1">
      <alignment vertical="center"/>
    </xf>
    <xf numFmtId="0" fontId="107" fillId="0" borderId="0" xfId="0" applyFont="1" applyAlignment="1">
      <alignment vertical="top" wrapText="1"/>
    </xf>
    <xf numFmtId="0" fontId="94" fillId="0" borderId="0" xfId="1" applyFont="1" applyAlignment="1">
      <alignment vertical="center"/>
    </xf>
    <xf numFmtId="0" fontId="91" fillId="0" borderId="0" xfId="0" applyFont="1" applyAlignment="1">
      <alignment wrapText="1"/>
    </xf>
    <xf numFmtId="0" fontId="91" fillId="0" borderId="0" xfId="0" applyFont="1" applyAlignment="1">
      <alignment horizontal="left" wrapText="1"/>
    </xf>
    <xf numFmtId="3" fontId="78" fillId="0" borderId="1" xfId="0" quotePrefix="1" applyNumberFormat="1" applyFont="1" applyBorder="1" applyAlignment="1">
      <alignment horizontal="center" wrapText="1"/>
    </xf>
    <xf numFmtId="0" fontId="98" fillId="0" borderId="0" xfId="0" applyFont="1" applyAlignment="1">
      <alignment wrapText="1"/>
    </xf>
    <xf numFmtId="3" fontId="78" fillId="0" borderId="1" xfId="0" applyNumberFormat="1" applyFont="1" applyBorder="1" applyAlignment="1">
      <alignment horizontal="right" wrapText="1"/>
    </xf>
    <xf numFmtId="3" fontId="78" fillId="0" borderId="2" xfId="0" applyNumberFormat="1" applyFont="1" applyBorder="1" applyAlignment="1">
      <alignment horizontal="right" wrapText="1"/>
    </xf>
    <xf numFmtId="3" fontId="78" fillId="0" borderId="1" xfId="0" applyNumberFormat="1" applyFont="1" applyBorder="1" applyAlignment="1">
      <alignment horizontal="center" wrapText="1"/>
    </xf>
    <xf numFmtId="0" fontId="77" fillId="0" borderId="0" xfId="0" applyFont="1" applyAlignment="1">
      <alignment wrapText="1"/>
    </xf>
    <xf numFmtId="0" fontId="78" fillId="0" borderId="0" xfId="0" applyFont="1" applyAlignment="1">
      <alignment horizontal="left" wrapText="1"/>
    </xf>
    <xf numFmtId="0" fontId="78" fillId="0" borderId="0" xfId="0" applyFont="1" applyBorder="1" applyAlignment="1">
      <alignment wrapText="1"/>
    </xf>
    <xf numFmtId="3" fontId="77" fillId="0" borderId="0" xfId="0" applyNumberFormat="1" applyFont="1" applyAlignment="1">
      <alignment horizontal="left" vertical="top" wrapText="1"/>
    </xf>
    <xf numFmtId="3" fontId="78" fillId="0" borderId="1" xfId="0" applyNumberFormat="1" applyFont="1" applyBorder="1" applyAlignment="1">
      <alignment vertical="top" wrapText="1"/>
    </xf>
    <xf numFmtId="0" fontId="147" fillId="0" borderId="0" xfId="0" applyFont="1" applyBorder="1" applyAlignment="1">
      <alignment horizontal="left" wrapText="1"/>
    </xf>
    <xf numFmtId="0" fontId="78" fillId="0" borderId="0" xfId="0" applyFont="1" applyAlignment="1">
      <alignment wrapText="1"/>
    </xf>
    <xf numFmtId="0" fontId="147" fillId="0" borderId="1" xfId="0" applyFont="1" applyBorder="1" applyAlignment="1">
      <alignment horizontal="left" wrapText="1"/>
    </xf>
    <xf numFmtId="0" fontId="78" fillId="0" borderId="0" xfId="0" applyFont="1" applyAlignment="1">
      <alignment wrapText="1"/>
    </xf>
    <xf numFmtId="3" fontId="173" fillId="0" borderId="0" xfId="0" applyNumberFormat="1" applyFont="1" applyAlignment="1">
      <alignment vertical="top" wrapText="1"/>
    </xf>
    <xf numFmtId="4" fontId="77" fillId="0" borderId="0" xfId="0" applyNumberFormat="1" applyFont="1"/>
    <xf numFmtId="3" fontId="189" fillId="0" borderId="0" xfId="0" applyNumberFormat="1" applyFont="1"/>
    <xf numFmtId="9" fontId="77" fillId="0" borderId="0" xfId="6" applyFont="1" applyBorder="1"/>
    <xf numFmtId="14" fontId="77" fillId="0" borderId="0" xfId="0" applyNumberFormat="1" applyFont="1"/>
    <xf numFmtId="3" fontId="88" fillId="0" borderId="0" xfId="0" applyNumberFormat="1" applyFont="1" applyBorder="1" applyAlignment="1">
      <alignment horizontal="right" wrapText="1"/>
    </xf>
    <xf numFmtId="170" fontId="76" fillId="0" borderId="0" xfId="0" applyNumberFormat="1" applyFont="1"/>
    <xf numFmtId="3" fontId="82" fillId="26" borderId="0" xfId="0" applyNumberFormat="1" applyFont="1" applyFill="1"/>
    <xf numFmtId="170" fontId="82" fillId="3" borderId="0" xfId="0" applyNumberFormat="1" applyFont="1" applyFill="1"/>
    <xf numFmtId="170" fontId="82" fillId="26" borderId="0" xfId="0" applyNumberFormat="1" applyFont="1" applyFill="1"/>
    <xf numFmtId="3" fontId="80" fillId="0" borderId="0" xfId="0" applyNumberFormat="1" applyFont="1" applyFill="1"/>
    <xf numFmtId="170" fontId="80" fillId="0" borderId="0" xfId="0" applyNumberFormat="1" applyFont="1" applyFill="1"/>
    <xf numFmtId="195" fontId="77" fillId="0" borderId="0" xfId="0" applyNumberFormat="1" applyFont="1"/>
    <xf numFmtId="170" fontId="77" fillId="0" borderId="0" xfId="6" applyNumberFormat="1" applyFont="1" applyBorder="1" applyAlignment="1">
      <alignment vertical="top"/>
    </xf>
    <xf numFmtId="170" fontId="82" fillId="3" borderId="0" xfId="6" applyNumberFormat="1" applyFont="1" applyFill="1" applyAlignment="1">
      <alignment wrapText="1"/>
    </xf>
    <xf numFmtId="3" fontId="82" fillId="26" borderId="0" xfId="0" applyNumberFormat="1" applyFont="1" applyFill="1" applyAlignment="1">
      <alignment wrapText="1"/>
    </xf>
    <xf numFmtId="170" fontId="82" fillId="26" borderId="0" xfId="6" applyNumberFormat="1" applyFont="1" applyFill="1" applyAlignment="1">
      <alignment wrapText="1"/>
    </xf>
    <xf numFmtId="170" fontId="80" fillId="0" borderId="0" xfId="6" applyNumberFormat="1" applyFont="1" applyFill="1" applyAlignment="1">
      <alignment wrapText="1"/>
    </xf>
    <xf numFmtId="168" fontId="76" fillId="0" borderId="0" xfId="0" applyNumberFormat="1" applyFont="1" applyBorder="1" applyAlignment="1">
      <alignment vertical="top"/>
    </xf>
    <xf numFmtId="168" fontId="77" fillId="0" borderId="0" xfId="0" applyNumberFormat="1" applyFont="1" applyBorder="1" applyAlignment="1">
      <alignment vertical="top"/>
    </xf>
    <xf numFmtId="3" fontId="77" fillId="0" borderId="0" xfId="0" applyNumberFormat="1" applyFont="1" applyFill="1" applyBorder="1" applyAlignment="1">
      <alignment vertical="top"/>
    </xf>
    <xf numFmtId="3" fontId="77" fillId="0" borderId="0" xfId="0" applyNumberFormat="1" applyFont="1" applyFill="1"/>
    <xf numFmtId="3" fontId="76" fillId="0" borderId="0" xfId="0" applyNumberFormat="1" applyFont="1" applyFill="1"/>
    <xf numFmtId="3" fontId="77" fillId="0" borderId="0" xfId="0" applyNumberFormat="1" applyFont="1" applyAlignment="1">
      <alignment horizontal="left" vertical="top"/>
    </xf>
    <xf numFmtId="3" fontId="113" fillId="0" borderId="0" xfId="0" applyNumberFormat="1" applyFont="1"/>
    <xf numFmtId="3" fontId="92" fillId="0" borderId="0" xfId="0" applyNumberFormat="1" applyFont="1"/>
    <xf numFmtId="0" fontId="148" fillId="0" borderId="0" xfId="81" applyFont="1" applyFill="1" applyBorder="1" applyAlignment="1">
      <alignment horizontal="left" vertical="top" wrapText="1"/>
    </xf>
    <xf numFmtId="3" fontId="131" fillId="0" borderId="0" xfId="0" applyNumberFormat="1" applyFont="1" applyFill="1" applyBorder="1" applyAlignment="1">
      <alignment horizontal="left" vertical="top" wrapText="1"/>
    </xf>
    <xf numFmtId="0" fontId="131" fillId="0" borderId="0" xfId="26" applyFont="1" applyFill="1" applyBorder="1" applyAlignment="1">
      <alignment horizontal="left" vertical="top" wrapText="1"/>
    </xf>
    <xf numFmtId="0" fontId="150" fillId="0" borderId="0" xfId="0" applyFont="1" applyFill="1" applyAlignment="1">
      <alignment horizontal="left" vertical="top" wrapText="1"/>
    </xf>
    <xf numFmtId="0" fontId="131" fillId="0" borderId="0" xfId="81" applyFont="1" applyFill="1" applyBorder="1" applyAlignment="1">
      <alignment horizontal="left" vertical="top" wrapText="1"/>
    </xf>
    <xf numFmtId="0" fontId="131" fillId="0" borderId="0" xfId="0" applyFont="1" applyFill="1" applyBorder="1" applyAlignment="1">
      <alignment horizontal="left" vertical="top" wrapText="1"/>
    </xf>
    <xf numFmtId="3" fontId="192" fillId="0" borderId="0" xfId="0" applyNumberFormat="1" applyFont="1" applyFill="1" applyAlignment="1">
      <alignment horizontal="left" vertical="top" wrapText="1"/>
    </xf>
    <xf numFmtId="0" fontId="131" fillId="0" borderId="0" xfId="9" applyFont="1" applyFill="1" applyBorder="1" applyAlignment="1">
      <alignment horizontal="left" vertical="top" wrapText="1"/>
    </xf>
    <xf numFmtId="3" fontId="150" fillId="0" borderId="0" xfId="0" applyNumberFormat="1" applyFont="1" applyFill="1" applyBorder="1" applyAlignment="1">
      <alignment horizontal="left" vertical="top" wrapText="1"/>
    </xf>
    <xf numFmtId="0" fontId="150" fillId="0" borderId="0" xfId="26" applyFont="1" applyFill="1" applyBorder="1" applyAlignment="1">
      <alignment horizontal="left" vertical="top" wrapText="1"/>
    </xf>
    <xf numFmtId="3" fontId="131" fillId="0" borderId="0" xfId="81" applyNumberFormat="1" applyFont="1" applyFill="1" applyBorder="1" applyAlignment="1">
      <alignment horizontal="left" vertical="top" wrapText="1"/>
    </xf>
    <xf numFmtId="0" fontId="148" fillId="0" borderId="0" xfId="0" applyFont="1" applyFill="1" applyAlignment="1">
      <alignment vertical="top" wrapText="1"/>
    </xf>
    <xf numFmtId="3" fontId="131" fillId="0" borderId="0" xfId="0" applyNumberFormat="1" applyFont="1" applyFill="1" applyAlignment="1">
      <alignment horizontal="left" vertical="top" wrapText="1"/>
    </xf>
    <xf numFmtId="3" fontId="131" fillId="0" borderId="0" xfId="27" applyNumberFormat="1" applyFont="1" applyFill="1" applyBorder="1" applyAlignment="1">
      <alignment horizontal="left" vertical="top" wrapText="1"/>
    </xf>
    <xf numFmtId="0" fontId="147" fillId="0" borderId="0" xfId="0" applyFont="1" applyFill="1" applyBorder="1" applyAlignment="1">
      <alignment horizontal="left" wrapText="1"/>
    </xf>
    <xf numFmtId="3" fontId="144" fillId="0" borderId="0" xfId="0" applyNumberFormat="1" applyFont="1" applyAlignment="1">
      <alignment wrapText="1"/>
    </xf>
    <xf numFmtId="0" fontId="147" fillId="0" borderId="1" xfId="0" applyFont="1" applyFill="1" applyBorder="1" applyAlignment="1">
      <alignment horizontal="left" wrapText="1"/>
    </xf>
    <xf numFmtId="3" fontId="147" fillId="0" borderId="3" xfId="0" applyNumberFormat="1" applyFont="1" applyFill="1" applyBorder="1" applyAlignment="1">
      <alignment horizontal="left" wrapText="1"/>
    </xf>
    <xf numFmtId="3" fontId="147" fillId="0" borderId="0" xfId="0" applyNumberFormat="1" applyFont="1" applyFill="1" applyBorder="1" applyAlignment="1">
      <alignment horizontal="left" wrapText="1"/>
    </xf>
    <xf numFmtId="3" fontId="147" fillId="0" borderId="0" xfId="0" applyNumberFormat="1" applyFont="1" applyFill="1" applyBorder="1" applyAlignment="1">
      <alignment horizontal="center" wrapText="1"/>
    </xf>
    <xf numFmtId="3" fontId="193" fillId="0" borderId="0" xfId="0" applyNumberFormat="1" applyFont="1" applyFill="1" applyBorder="1" applyAlignment="1">
      <alignment horizontal="left" wrapText="1"/>
    </xf>
    <xf numFmtId="3" fontId="194" fillId="0" borderId="0" xfId="0" applyNumberFormat="1" applyFont="1" applyFill="1" applyBorder="1" applyAlignment="1">
      <alignment horizontal="left" vertical="top" wrapText="1"/>
    </xf>
    <xf numFmtId="0" fontId="194" fillId="0" borderId="0" xfId="26" applyFont="1" applyFill="1" applyBorder="1" applyAlignment="1">
      <alignment horizontal="left" vertical="top" wrapText="1"/>
    </xf>
    <xf numFmtId="3" fontId="150" fillId="0" borderId="0" xfId="0" applyNumberFormat="1" applyFont="1" applyFill="1" applyAlignment="1">
      <alignment horizontal="center" vertical="top" wrapText="1"/>
    </xf>
    <xf numFmtId="3" fontId="131" fillId="0" borderId="0" xfId="0" applyNumberFormat="1" applyFont="1" applyFill="1" applyAlignment="1">
      <alignment horizontal="center" vertical="top" wrapText="1"/>
    </xf>
    <xf numFmtId="0" fontId="98" fillId="0" borderId="0" xfId="0" applyFont="1" applyFill="1" applyAlignment="1">
      <alignment wrapText="1"/>
    </xf>
    <xf numFmtId="0" fontId="150" fillId="0" borderId="0" xfId="0" applyFont="1" applyFill="1" applyAlignment="1">
      <alignment vertical="top" wrapText="1"/>
    </xf>
    <xf numFmtId="3" fontId="150" fillId="0" borderId="0" xfId="0" applyNumberFormat="1" applyFont="1" applyFill="1" applyBorder="1" applyAlignment="1">
      <alignment horizontal="center" vertical="top" wrapText="1"/>
    </xf>
    <xf numFmtId="3" fontId="150" fillId="0" borderId="0" xfId="0" applyNumberFormat="1" applyFont="1" applyAlignment="1">
      <alignment horizontal="center" vertical="center" wrapText="1"/>
    </xf>
    <xf numFmtId="0" fontId="150" fillId="0" borderId="0" xfId="0" applyFont="1" applyAlignment="1">
      <alignment wrapText="1"/>
    </xf>
    <xf numFmtId="3" fontId="92" fillId="0" borderId="0" xfId="0" applyNumberFormat="1" applyFont="1" applyAlignment="1">
      <alignment horizontal="center" vertical="center" wrapText="1"/>
    </xf>
    <xf numFmtId="3" fontId="77" fillId="0" borderId="0" xfId="0" applyNumberFormat="1" applyFont="1" applyAlignment="1">
      <alignment horizontal="center" vertical="center" wrapText="1"/>
    </xf>
    <xf numFmtId="3" fontId="131" fillId="0" borderId="0" xfId="0" applyNumberFormat="1" applyFont="1"/>
    <xf numFmtId="3" fontId="131" fillId="0" borderId="0" xfId="0" applyNumberFormat="1" applyFont="1" applyBorder="1" applyAlignment="1">
      <alignment horizontal="right" wrapText="1"/>
    </xf>
    <xf numFmtId="3" fontId="131" fillId="3" borderId="0" xfId="0" applyNumberFormat="1" applyFont="1" applyFill="1" applyBorder="1" applyAlignment="1">
      <alignment horizontal="right" wrapText="1"/>
    </xf>
    <xf numFmtId="3" fontId="131" fillId="0" borderId="0" xfId="0" applyNumberFormat="1" applyFont="1" applyBorder="1" applyAlignment="1">
      <alignment vertical="top"/>
    </xf>
    <xf numFmtId="3" fontId="131" fillId="0" borderId="0" xfId="0" applyNumberFormat="1" applyFont="1" applyFill="1" applyBorder="1" applyAlignment="1">
      <alignment vertical="top"/>
    </xf>
    <xf numFmtId="3" fontId="131" fillId="0" borderId="0" xfId="0" applyNumberFormat="1" applyFont="1" applyBorder="1" applyAlignment="1">
      <alignment vertical="top" wrapText="1"/>
    </xf>
    <xf numFmtId="3" fontId="131" fillId="0" borderId="0" xfId="0" applyNumberFormat="1" applyFont="1" applyAlignment="1">
      <alignment horizontal="left" vertical="top" wrapText="1"/>
    </xf>
    <xf numFmtId="3" fontId="131" fillId="3" borderId="0" xfId="0" applyNumberFormat="1" applyFont="1" applyFill="1" applyAlignment="1">
      <alignment wrapText="1"/>
    </xf>
    <xf numFmtId="0" fontId="91" fillId="0" borderId="1" xfId="0" applyFont="1" applyBorder="1" applyAlignment="1">
      <alignment horizontal="center" wrapText="1"/>
    </xf>
    <xf numFmtId="3" fontId="78" fillId="0" borderId="1" xfId="0" applyNumberFormat="1" applyFont="1" applyBorder="1" applyAlignment="1">
      <alignment horizontal="right" wrapText="1"/>
    </xf>
    <xf numFmtId="0" fontId="78" fillId="0" borderId="1" xfId="0" applyFont="1" applyBorder="1" applyAlignment="1">
      <alignment horizontal="right" wrapText="1"/>
    </xf>
    <xf numFmtId="3" fontId="78" fillId="0" borderId="0" xfId="9" applyNumberFormat="1" applyFont="1" applyAlignment="1">
      <alignment vertical="top" wrapText="1"/>
    </xf>
    <xf numFmtId="3" fontId="77" fillId="0" borderId="0" xfId="12" applyNumberFormat="1" applyFont="1" applyAlignment="1">
      <alignment horizontal="left" vertical="top" wrapText="1"/>
    </xf>
    <xf numFmtId="0" fontId="76" fillId="0" borderId="1" xfId="0" applyFont="1" applyBorder="1" applyAlignment="1">
      <alignment wrapText="1"/>
    </xf>
    <xf numFmtId="0" fontId="78" fillId="0" borderId="1" xfId="0" applyFont="1" applyBorder="1" applyAlignment="1">
      <alignment wrapText="1"/>
    </xf>
    <xf numFmtId="3" fontId="53" fillId="0" borderId="0" xfId="0" applyNumberFormat="1" applyFont="1" applyAlignment="1">
      <alignment wrapText="1"/>
    </xf>
    <xf numFmtId="3" fontId="53" fillId="0" borderId="0" xfId="0" applyNumberFormat="1" applyFont="1"/>
    <xf numFmtId="3" fontId="197" fillId="0" borderId="0" xfId="0" applyNumberFormat="1" applyFont="1" applyAlignment="1">
      <alignment horizontal="left" wrapText="1"/>
    </xf>
    <xf numFmtId="3" fontId="197" fillId="0" borderId="0" xfId="0" applyNumberFormat="1" applyFont="1" applyAlignment="1">
      <alignment horizontal="right" wrapText="1"/>
    </xf>
    <xf numFmtId="3" fontId="195" fillId="0" borderId="0" xfId="0" applyNumberFormat="1" applyFont="1" applyAlignment="1">
      <alignment vertical="top" wrapText="1"/>
    </xf>
    <xf numFmtId="3" fontId="53" fillId="0" borderId="0" xfId="0" applyNumberFormat="1" applyFont="1" applyAlignment="1">
      <alignment vertical="top" wrapText="1"/>
    </xf>
    <xf numFmtId="168" fontId="53" fillId="0" borderId="0" xfId="0" applyNumberFormat="1" applyFont="1" applyAlignment="1">
      <alignment wrapText="1"/>
    </xf>
    <xf numFmtId="168" fontId="53" fillId="0" borderId="0" xfId="0" applyNumberFormat="1" applyFont="1"/>
    <xf numFmtId="0" fontId="196" fillId="0" borderId="0" xfId="0" applyFont="1" applyAlignment="1">
      <alignment wrapText="1"/>
    </xf>
    <xf numFmtId="196" fontId="53" fillId="0" borderId="0" xfId="0" applyNumberFormat="1" applyFont="1" applyAlignment="1">
      <alignment wrapText="1"/>
    </xf>
    <xf numFmtId="189" fontId="53" fillId="0" borderId="0" xfId="0" applyNumberFormat="1" applyFont="1" applyAlignment="1">
      <alignment wrapText="1"/>
    </xf>
    <xf numFmtId="3" fontId="77" fillId="0" borderId="0" xfId="12" applyNumberFormat="1" applyFont="1" applyAlignment="1">
      <alignment horizontal="left" vertical="top" wrapText="1"/>
    </xf>
    <xf numFmtId="3" fontId="86" fillId="0" borderId="1" xfId="12" applyNumberFormat="1" applyFont="1" applyBorder="1" applyAlignment="1">
      <alignment horizontal="center" vertical="top" wrapText="1"/>
    </xf>
    <xf numFmtId="3" fontId="77" fillId="0" borderId="0" xfId="12" applyNumberFormat="1" applyFont="1" applyAlignment="1" applyProtection="1">
      <alignment vertical="top"/>
      <protection locked="0"/>
    </xf>
    <xf numFmtId="3" fontId="82" fillId="0" borderId="0" xfId="12" applyNumberFormat="1" applyFont="1" applyAlignment="1">
      <alignment vertical="top"/>
    </xf>
    <xf numFmtId="3" fontId="82" fillId="0" borderId="0" xfId="12" applyNumberFormat="1" applyFont="1" applyAlignment="1" applyProtection="1">
      <alignment vertical="top"/>
      <protection locked="0"/>
    </xf>
    <xf numFmtId="3" fontId="104" fillId="0" borderId="1" xfId="85" applyNumberFormat="1" applyFont="1" applyBorder="1"/>
    <xf numFmtId="3" fontId="104" fillId="0" borderId="1" xfId="85" applyNumberFormat="1" applyFont="1" applyBorder="1" applyAlignment="1">
      <alignment horizontal="right" wrapText="1"/>
    </xf>
    <xf numFmtId="3" fontId="76" fillId="0" borderId="0" xfId="12" applyNumberFormat="1" applyFont="1" applyAlignment="1" applyProtection="1">
      <alignment vertical="top"/>
      <protection locked="0"/>
    </xf>
    <xf numFmtId="3" fontId="97" fillId="0" borderId="0" xfId="9" applyNumberFormat="1" applyFont="1">
      <alignment vertical="top"/>
    </xf>
    <xf numFmtId="3" fontId="106" fillId="0" borderId="0" xfId="85" applyNumberFormat="1" applyFont="1" applyAlignment="1">
      <alignment vertical="top"/>
    </xf>
    <xf numFmtId="3" fontId="106" fillId="0" borderId="0" xfId="85" applyNumberFormat="1" applyFont="1" applyAlignment="1">
      <alignment horizontal="left" vertical="top"/>
    </xf>
    <xf numFmtId="3" fontId="78" fillId="0" borderId="1" xfId="9" applyNumberFormat="1" applyFont="1" applyBorder="1" applyAlignment="1">
      <alignment horizontal="center" wrapText="1"/>
    </xf>
    <xf numFmtId="3" fontId="77" fillId="0" borderId="2" xfId="85" applyNumberFormat="1" applyFont="1" applyBorder="1" applyAlignment="1">
      <alignment vertical="top"/>
    </xf>
    <xf numFmtId="3" fontId="98" fillId="0" borderId="0" xfId="12" applyNumberFormat="1" applyFont="1" applyFill="1" applyAlignment="1">
      <alignment vertical="top"/>
    </xf>
    <xf numFmtId="3" fontId="82" fillId="0" borderId="0" xfId="12" applyNumberFormat="1" applyFont="1" applyFill="1" applyAlignment="1" applyProtection="1">
      <alignment vertical="top"/>
      <protection locked="0"/>
    </xf>
    <xf numFmtId="3" fontId="76" fillId="0" borderId="2" xfId="85" applyNumberFormat="1" applyFont="1" applyBorder="1" applyAlignment="1">
      <alignment vertical="top"/>
    </xf>
    <xf numFmtId="170" fontId="127" fillId="0" borderId="0" xfId="18" applyNumberFormat="1" applyFont="1" applyAlignment="1">
      <alignment horizontal="right" vertical="top" wrapText="1"/>
    </xf>
    <xf numFmtId="3" fontId="82" fillId="3" borderId="0" xfId="0" applyNumberFormat="1" applyFont="1" applyFill="1" applyProtection="1">
      <protection locked="0"/>
    </xf>
    <xf numFmtId="0" fontId="188" fillId="0" borderId="1" xfId="2" applyFont="1" applyBorder="1" applyAlignment="1">
      <alignment horizontal="right" vertical="top" wrapText="1"/>
    </xf>
    <xf numFmtId="9" fontId="188" fillId="0" borderId="1" xfId="18" applyFont="1" applyBorder="1" applyAlignment="1">
      <alignment horizontal="right" vertical="top" wrapText="1"/>
    </xf>
    <xf numFmtId="189" fontId="77" fillId="0" borderId="0" xfId="84" applyNumberFormat="1" applyFont="1"/>
    <xf numFmtId="189" fontId="77" fillId="0" borderId="0" xfId="0" applyNumberFormat="1" applyFont="1"/>
    <xf numFmtId="43" fontId="77" fillId="0" borderId="0" xfId="0" applyNumberFormat="1" applyFont="1"/>
    <xf numFmtId="0" fontId="78" fillId="0" borderId="1" xfId="13" applyFont="1" applyBorder="1" applyAlignment="1">
      <alignment horizontal="right" wrapText="1"/>
    </xf>
    <xf numFmtId="174" fontId="76" fillId="0" borderId="0" xfId="1" applyNumberFormat="1" applyFont="1" applyBorder="1" applyAlignment="1" applyProtection="1">
      <protection locked="0"/>
    </xf>
    <xf numFmtId="174" fontId="76" fillId="0" borderId="0" xfId="2" applyNumberFormat="1" applyFont="1" applyBorder="1" applyAlignment="1" applyProtection="1">
      <protection locked="0"/>
    </xf>
    <xf numFmtId="3" fontId="82" fillId="3" borderId="0" xfId="13" applyNumberFormat="1" applyFont="1" applyFill="1" applyAlignment="1" applyProtection="1">
      <alignment wrapText="1"/>
      <protection locked="0"/>
    </xf>
    <xf numFmtId="174" fontId="82" fillId="3" borderId="0" xfId="13" applyNumberFormat="1" applyFont="1" applyFill="1" applyAlignment="1" applyProtection="1">
      <alignment wrapText="1"/>
      <protection locked="0"/>
    </xf>
    <xf numFmtId="0" fontId="76" fillId="0" borderId="1" xfId="2" applyFont="1" applyBorder="1" applyAlignment="1">
      <alignment horizontal="right" vertical="top" wrapText="1"/>
    </xf>
    <xf numFmtId="9" fontId="76" fillId="0" borderId="1" xfId="18" applyFont="1" applyBorder="1" applyAlignment="1">
      <alignment horizontal="right" vertical="top" wrapText="1"/>
    </xf>
    <xf numFmtId="0" fontId="76" fillId="0" borderId="1" xfId="13" applyFont="1" applyBorder="1" applyAlignment="1">
      <alignment vertical="top" wrapText="1"/>
    </xf>
    <xf numFmtId="0" fontId="76" fillId="0" borderId="3" xfId="13" applyFont="1" applyBorder="1" applyAlignment="1">
      <alignment horizontal="right" wrapText="1"/>
    </xf>
    <xf numFmtId="9" fontId="76" fillId="0" borderId="1" xfId="16" applyNumberFormat="1" applyFont="1" applyBorder="1" applyAlignment="1">
      <alignment horizontal="right" wrapText="1"/>
    </xf>
    <xf numFmtId="9" fontId="76" fillId="0" borderId="1" xfId="16" applyFont="1" applyBorder="1" applyAlignment="1">
      <alignment horizontal="right" wrapText="1"/>
    </xf>
    <xf numFmtId="174" fontId="76" fillId="0" borderId="0" xfId="1" applyNumberFormat="1" applyFont="1" applyBorder="1" applyAlignment="1"/>
    <xf numFmtId="174" fontId="76" fillId="0" borderId="0" xfId="2" applyNumberFormat="1" applyFont="1" applyBorder="1" applyAlignment="1"/>
    <xf numFmtId="3" fontId="76" fillId="2" borderId="0" xfId="13" applyNumberFormat="1" applyFont="1" applyFill="1" applyAlignment="1">
      <alignment wrapText="1"/>
    </xf>
    <xf numFmtId="174" fontId="76" fillId="2" borderId="0" xfId="13" applyNumberFormat="1" applyFont="1" applyFill="1" applyAlignment="1">
      <alignment wrapText="1"/>
    </xf>
    <xf numFmtId="1" fontId="82" fillId="0" borderId="0" xfId="1" applyNumberFormat="1" applyFont="1" applyFill="1"/>
    <xf numFmtId="1" fontId="76" fillId="29" borderId="0" xfId="13" applyNumberFormat="1" applyFont="1" applyFill="1" applyAlignment="1">
      <alignment wrapText="1"/>
    </xf>
    <xf numFmtId="0" fontId="85" fillId="0" borderId="3" xfId="2" applyFont="1" applyBorder="1" applyAlignment="1">
      <alignment horizontal="right" vertical="top" wrapText="1"/>
    </xf>
    <xf numFmtId="9" fontId="85" fillId="0" borderId="3" xfId="18" applyFont="1" applyBorder="1" applyAlignment="1">
      <alignment horizontal="right" vertical="top" wrapText="1"/>
    </xf>
    <xf numFmtId="0" fontId="76" fillId="0" borderId="3" xfId="0" applyFont="1" applyBorder="1" applyAlignment="1">
      <alignment wrapText="1"/>
    </xf>
    <xf numFmtId="3" fontId="76" fillId="2" borderId="0" xfId="0" applyNumberFormat="1" applyFont="1" applyFill="1"/>
    <xf numFmtId="3" fontId="76" fillId="2" borderId="0" xfId="0" applyNumberFormat="1" applyFont="1" applyFill="1" applyProtection="1">
      <protection locked="0"/>
    </xf>
    <xf numFmtId="3" fontId="76" fillId="0" borderId="0" xfId="0" applyNumberFormat="1" applyFont="1" applyBorder="1"/>
    <xf numFmtId="3" fontId="77" fillId="0" borderId="0" xfId="0" applyNumberFormat="1" applyFont="1" applyAlignment="1" applyProtection="1">
      <alignment horizontal="right" indent="1"/>
      <protection locked="0"/>
    </xf>
    <xf numFmtId="3" fontId="80" fillId="0" borderId="0" xfId="0" applyNumberFormat="1" applyFont="1"/>
    <xf numFmtId="3" fontId="80" fillId="0" borderId="0" xfId="0" applyNumberFormat="1" applyFont="1" applyAlignment="1">
      <alignment horizontal="right" indent="1"/>
    </xf>
    <xf numFmtId="3" fontId="82" fillId="29" borderId="2" xfId="0" applyNumberFormat="1" applyFont="1" applyFill="1" applyBorder="1" applyAlignment="1">
      <alignment horizontal="right" indent="1"/>
    </xf>
    <xf numFmtId="3" fontId="77" fillId="0" borderId="0" xfId="0" applyNumberFormat="1" applyFont="1" applyAlignment="1">
      <alignment horizontal="right" indent="1"/>
    </xf>
    <xf numFmtId="3" fontId="82" fillId="29" borderId="0" xfId="0" applyNumberFormat="1" applyFont="1" applyFill="1" applyAlignment="1">
      <alignment horizontal="right" indent="1"/>
    </xf>
    <xf numFmtId="0" fontId="94" fillId="0" borderId="0" xfId="0" applyFont="1" applyAlignment="1">
      <alignment wrapText="1"/>
    </xf>
    <xf numFmtId="0" fontId="77" fillId="0" borderId="0" xfId="0" applyFont="1" applyAlignment="1">
      <alignment wrapText="1"/>
    </xf>
    <xf numFmtId="3" fontId="98" fillId="0" borderId="0" xfId="0" applyNumberFormat="1" applyFont="1" applyAlignment="1">
      <alignment wrapText="1"/>
    </xf>
    <xf numFmtId="3" fontId="78" fillId="0" borderId="0" xfId="12" applyNumberFormat="1" applyFont="1" applyAlignment="1" applyProtection="1">
      <alignment vertical="top"/>
      <protection locked="0"/>
    </xf>
    <xf numFmtId="3" fontId="95" fillId="0" borderId="0" xfId="12" quotePrefix="1" applyNumberFormat="1" applyFont="1" applyAlignment="1">
      <alignment horizontal="right"/>
    </xf>
    <xf numFmtId="3" fontId="153" fillId="0" borderId="0" xfId="9" applyNumberFormat="1" applyFont="1" applyAlignment="1">
      <alignment horizontal="left" vertical="top" wrapText="1"/>
    </xf>
    <xf numFmtId="0" fontId="77" fillId="0" borderId="0" xfId="12" applyFont="1" applyAlignment="1">
      <alignment wrapText="1"/>
    </xf>
    <xf numFmtId="3" fontId="77" fillId="0" borderId="1" xfId="0" applyNumberFormat="1" applyFont="1" applyBorder="1"/>
    <xf numFmtId="3" fontId="107" fillId="3" borderId="0" xfId="0" applyNumberFormat="1" applyFont="1" applyFill="1" applyAlignment="1" applyProtection="1">
      <protection locked="0"/>
    </xf>
    <xf numFmtId="3" fontId="82" fillId="0" borderId="0" xfId="0" applyNumberFormat="1" applyFont="1" applyFill="1" applyAlignment="1"/>
    <xf numFmtId="3" fontId="88" fillId="0" borderId="0" xfId="0" applyNumberFormat="1" applyFont="1" applyBorder="1" applyAlignment="1" applyProtection="1">
      <alignment vertical="top"/>
      <protection locked="0"/>
    </xf>
    <xf numFmtId="3" fontId="107" fillId="0" borderId="0" xfId="0" applyNumberFormat="1" applyFont="1" applyFill="1" applyAlignment="1" applyProtection="1">
      <protection locked="0"/>
    </xf>
    <xf numFmtId="3" fontId="78" fillId="0" borderId="0" xfId="0" applyNumberFormat="1" applyFont="1" applyAlignment="1"/>
    <xf numFmtId="3" fontId="161" fillId="0" borderId="0" xfId="0" applyNumberFormat="1" applyFont="1" applyBorder="1" applyAlignment="1">
      <alignment horizontal="left" vertical="top"/>
    </xf>
    <xf numFmtId="0" fontId="91" fillId="0" borderId="0" xfId="0" applyFont="1" applyBorder="1" applyAlignment="1">
      <alignment horizontal="left" vertical="top" wrapText="1"/>
    </xf>
    <xf numFmtId="3" fontId="161" fillId="0" borderId="18" xfId="0" applyNumberFormat="1" applyFont="1" applyBorder="1" applyAlignment="1">
      <alignment horizontal="right" wrapText="1"/>
    </xf>
    <xf numFmtId="3" fontId="82" fillId="3" borderId="0" xfId="0" applyNumberFormat="1" applyFont="1" applyFill="1" applyAlignment="1" applyProtection="1">
      <protection locked="0"/>
    </xf>
    <xf numFmtId="3" fontId="76" fillId="0" borderId="0" xfId="0" applyNumberFormat="1" applyFont="1" applyBorder="1" applyAlignment="1" applyProtection="1">
      <alignment vertical="top"/>
      <protection locked="0"/>
    </xf>
    <xf numFmtId="3" fontId="77" fillId="0" borderId="0" xfId="0" applyNumberFormat="1" applyFont="1" applyAlignment="1" applyProtection="1">
      <protection locked="0"/>
    </xf>
    <xf numFmtId="3" fontId="82" fillId="0" borderId="0" xfId="0" applyNumberFormat="1" applyFont="1" applyFill="1" applyAlignment="1" applyProtection="1">
      <protection locked="0"/>
    </xf>
    <xf numFmtId="3" fontId="82" fillId="3" borderId="0" xfId="0" applyNumberFormat="1" applyFont="1" applyFill="1" applyAlignment="1" applyProtection="1">
      <alignment vertical="top"/>
      <protection locked="0"/>
    </xf>
    <xf numFmtId="3" fontId="82" fillId="2" borderId="0" xfId="0" applyNumberFormat="1" applyFont="1" applyFill="1"/>
    <xf numFmtId="3" fontId="82" fillId="2" borderId="0" xfId="0" applyNumberFormat="1" applyFont="1" applyFill="1" applyProtection="1">
      <protection locked="0"/>
    </xf>
    <xf numFmtId="3" fontId="82" fillId="2" borderId="0" xfId="0" applyNumberFormat="1" applyFont="1" applyFill="1" applyAlignment="1" applyProtection="1">
      <alignment vertical="top"/>
      <protection locked="0"/>
    </xf>
    <xf numFmtId="3" fontId="77" fillId="2" borderId="0" xfId="0" applyNumberFormat="1" applyFont="1" applyFill="1"/>
    <xf numFmtId="3" fontId="190" fillId="0" borderId="0" xfId="0" applyNumberFormat="1" applyFont="1" applyFill="1" applyBorder="1" applyAlignment="1"/>
    <xf numFmtId="0" fontId="91" fillId="0" borderId="0" xfId="0" applyFont="1" applyBorder="1" applyAlignment="1">
      <alignment horizontal="right" wrapText="1"/>
    </xf>
    <xf numFmtId="3" fontId="124" fillId="0" borderId="1" xfId="0" applyNumberFormat="1" applyFont="1" applyBorder="1" applyAlignment="1">
      <alignment horizontal="right" wrapText="1"/>
    </xf>
    <xf numFmtId="3" fontId="124" fillId="0" borderId="16" xfId="0" applyNumberFormat="1" applyFont="1" applyBorder="1" applyAlignment="1">
      <alignment horizontal="right" wrapText="1"/>
    </xf>
    <xf numFmtId="0" fontId="94" fillId="0" borderId="0" xfId="0" applyFont="1" applyFill="1" applyAlignment="1">
      <alignment wrapText="1"/>
    </xf>
    <xf numFmtId="3" fontId="77" fillId="0" borderId="0" xfId="0" applyNumberFormat="1" applyFont="1" applyFill="1" applyAlignment="1"/>
    <xf numFmtId="3" fontId="76" fillId="0" borderId="0" xfId="0" applyNumberFormat="1" applyFont="1" applyAlignment="1"/>
    <xf numFmtId="3" fontId="124" fillId="0" borderId="0" xfId="0" applyNumberFormat="1" applyFont="1" applyBorder="1" applyAlignment="1">
      <alignment horizontal="left" vertical="top"/>
    </xf>
    <xf numFmtId="0" fontId="119" fillId="0" borderId="0" xfId="0" applyFont="1" applyBorder="1" applyAlignment="1">
      <alignment horizontal="left" vertical="top" wrapText="1"/>
    </xf>
    <xf numFmtId="3" fontId="124" fillId="0" borderId="18" xfId="0" applyNumberFormat="1" applyFont="1" applyBorder="1" applyAlignment="1">
      <alignment horizontal="right" wrapText="1"/>
    </xf>
    <xf numFmtId="3" fontId="76" fillId="29" borderId="0" xfId="0" applyNumberFormat="1" applyFont="1" applyFill="1"/>
    <xf numFmtId="0" fontId="119" fillId="0" borderId="1" xfId="0" applyFont="1" applyBorder="1" applyAlignment="1">
      <alignment horizontal="right" wrapText="1"/>
    </xf>
    <xf numFmtId="3" fontId="82" fillId="29" borderId="0" xfId="0" applyNumberFormat="1" applyFont="1" applyFill="1" applyBorder="1" applyAlignment="1">
      <alignment vertical="top"/>
    </xf>
    <xf numFmtId="3" fontId="77" fillId="0" borderId="0" xfId="13" applyNumberFormat="1" applyFont="1" applyAlignment="1" applyProtection="1">
      <alignment horizontal="right"/>
      <protection locked="0"/>
    </xf>
    <xf numFmtId="9" fontId="77" fillId="0" borderId="0" xfId="16" applyFont="1" applyAlignment="1" applyProtection="1">
      <alignment horizontal="right"/>
      <protection locked="0"/>
    </xf>
    <xf numFmtId="3" fontId="77" fillId="2" borderId="0" xfId="13" applyNumberFormat="1" applyFont="1" applyFill="1" applyAlignment="1" applyProtection="1">
      <alignment horizontal="right"/>
      <protection locked="0"/>
    </xf>
    <xf numFmtId="9" fontId="77" fillId="2" borderId="0" xfId="16" applyFont="1" applyFill="1" applyAlignment="1" applyProtection="1">
      <alignment horizontal="right"/>
      <protection locked="0"/>
    </xf>
    <xf numFmtId="3" fontId="82" fillId="3" borderId="0" xfId="13" applyNumberFormat="1" applyFont="1" applyFill="1" applyProtection="1">
      <protection locked="0"/>
    </xf>
    <xf numFmtId="9" fontId="82" fillId="3" borderId="0" xfId="15" applyFont="1" applyFill="1" applyProtection="1">
      <protection locked="0"/>
    </xf>
    <xf numFmtId="0" fontId="76" fillId="0" borderId="3" xfId="1" applyFont="1" applyBorder="1"/>
    <xf numFmtId="0" fontId="88" fillId="0" borderId="3" xfId="13" applyFont="1" applyBorder="1" applyAlignment="1">
      <alignment horizontal="right" wrapText="1"/>
    </xf>
    <xf numFmtId="3" fontId="77" fillId="0" borderId="0" xfId="13" applyNumberFormat="1" applyFont="1"/>
    <xf numFmtId="9" fontId="77" fillId="0" borderId="0" xfId="16" applyFont="1"/>
    <xf numFmtId="3" fontId="82" fillId="2" borderId="0" xfId="7" applyNumberFormat="1" applyFont="1" applyFill="1" applyBorder="1" applyAlignment="1">
      <alignment vertical="center"/>
    </xf>
    <xf numFmtId="9" fontId="82" fillId="2" borderId="0" xfId="15" applyFont="1" applyFill="1"/>
    <xf numFmtId="9" fontId="82" fillId="0" borderId="0" xfId="6" applyFont="1"/>
    <xf numFmtId="9" fontId="82" fillId="29" borderId="0" xfId="15" applyFont="1" applyFill="1"/>
    <xf numFmtId="0" fontId="78" fillId="0" borderId="3" xfId="0" applyFont="1" applyBorder="1" applyAlignment="1">
      <alignment vertical="top" wrapText="1"/>
    </xf>
    <xf numFmtId="0" fontId="78" fillId="0" borderId="3" xfId="13" applyFont="1" applyBorder="1" applyAlignment="1"/>
    <xf numFmtId="3" fontId="98" fillId="0" borderId="0" xfId="13" applyNumberFormat="1" applyFont="1" applyFill="1" applyBorder="1" applyAlignment="1">
      <alignment wrapText="1"/>
    </xf>
    <xf numFmtId="3" fontId="98" fillId="0" borderId="0" xfId="13" applyNumberFormat="1" applyFont="1" applyFill="1" applyBorder="1" applyAlignment="1"/>
    <xf numFmtId="3" fontId="82" fillId="3" borderId="0" xfId="13" applyNumberFormat="1" applyFont="1" applyFill="1" applyBorder="1" applyAlignment="1"/>
    <xf numFmtId="0" fontId="76" fillId="2" borderId="3" xfId="0" applyFont="1" applyFill="1" applyBorder="1" applyAlignment="1">
      <alignment vertical="top" wrapText="1"/>
    </xf>
    <xf numFmtId="0" fontId="76" fillId="0" borderId="3" xfId="13" applyFont="1" applyBorder="1" applyAlignment="1"/>
    <xf numFmtId="0" fontId="107" fillId="0" borderId="0" xfId="1" applyFont="1" applyAlignment="1"/>
    <xf numFmtId="0" fontId="144" fillId="0" borderId="1" xfId="13" applyFont="1" applyBorder="1" applyAlignment="1">
      <alignment wrapText="1"/>
    </xf>
    <xf numFmtId="9" fontId="144" fillId="0" borderId="1" xfId="16" applyFont="1" applyBorder="1" applyAlignment="1">
      <alignment horizontal="right" wrapText="1"/>
    </xf>
    <xf numFmtId="174" fontId="88" fillId="0" borderId="0" xfId="1" applyNumberFormat="1" applyFont="1" applyBorder="1" applyAlignment="1" applyProtection="1">
      <alignment vertical="top"/>
      <protection locked="0"/>
    </xf>
    <xf numFmtId="0" fontId="98" fillId="0" borderId="0" xfId="12" applyFont="1" applyAlignment="1">
      <alignment wrapText="1"/>
    </xf>
    <xf numFmtId="0" fontId="98" fillId="0" borderId="0" xfId="12" applyFont="1" applyAlignment="1"/>
    <xf numFmtId="0" fontId="98" fillId="2" borderId="0" xfId="17" applyFont="1" applyFill="1" applyAlignment="1">
      <alignment horizontal="right" vertical="top" wrapText="1"/>
    </xf>
    <xf numFmtId="0" fontId="98" fillId="2" borderId="0" xfId="17" applyFont="1" applyFill="1" applyAlignment="1">
      <alignment horizontal="left" vertical="top" wrapText="1"/>
    </xf>
    <xf numFmtId="174" fontId="188" fillId="0" borderId="0" xfId="1" applyNumberFormat="1" applyFont="1" applyBorder="1" applyAlignment="1" applyProtection="1">
      <alignment vertical="top"/>
      <protection locked="0"/>
    </xf>
    <xf numFmtId="0" fontId="98" fillId="0" borderId="0" xfId="12" applyFont="1"/>
    <xf numFmtId="174" fontId="98" fillId="0" borderId="0" xfId="1" applyNumberFormat="1" applyFont="1" applyBorder="1" applyAlignment="1" applyProtection="1">
      <alignment vertical="top"/>
      <protection locked="0"/>
    </xf>
    <xf numFmtId="0" fontId="98" fillId="0" borderId="0" xfId="17" applyFont="1" applyFill="1" applyAlignment="1">
      <alignment vertical="top" wrapText="1"/>
    </xf>
    <xf numFmtId="174" fontId="88" fillId="0" borderId="0" xfId="1" applyNumberFormat="1" applyFont="1" applyFill="1" applyBorder="1" applyAlignment="1" applyProtection="1">
      <alignment vertical="top"/>
      <protection locked="0"/>
    </xf>
    <xf numFmtId="0" fontId="107" fillId="0" borderId="0" xfId="1" applyFont="1" applyAlignment="1">
      <alignment vertical="top"/>
    </xf>
    <xf numFmtId="0" fontId="107" fillId="2" borderId="0" xfId="13" applyFont="1" applyFill="1" applyAlignment="1">
      <alignment vertical="top" wrapText="1"/>
    </xf>
    <xf numFmtId="0" fontId="107" fillId="3" borderId="0" xfId="13" applyFont="1" applyFill="1" applyAlignment="1">
      <alignment vertical="top" wrapText="1"/>
    </xf>
    <xf numFmtId="3" fontId="107" fillId="3" borderId="0" xfId="13" applyNumberFormat="1" applyFont="1" applyFill="1" applyAlignment="1" applyProtection="1">
      <alignment vertical="top" wrapText="1"/>
      <protection locked="0"/>
    </xf>
    <xf numFmtId="0" fontId="88" fillId="0" borderId="0" xfId="13" applyFont="1" applyBorder="1" applyAlignment="1">
      <alignment wrapText="1"/>
    </xf>
    <xf numFmtId="0" fontId="88" fillId="0" borderId="1" xfId="13" applyFont="1" applyBorder="1" applyAlignment="1">
      <alignment horizontal="right" wrapText="1"/>
    </xf>
    <xf numFmtId="0" fontId="88" fillId="0" borderId="3" xfId="13" applyFont="1" applyBorder="1" applyAlignment="1">
      <alignment wrapText="1"/>
    </xf>
    <xf numFmtId="9" fontId="88" fillId="0" borderId="1" xfId="16" applyFont="1" applyBorder="1" applyAlignment="1">
      <alignment horizontal="right" wrapText="1"/>
    </xf>
    <xf numFmtId="3" fontId="107" fillId="2" borderId="0" xfId="13" applyNumberFormat="1" applyFont="1" applyFill="1" applyAlignment="1" applyProtection="1">
      <alignment vertical="top" wrapText="1"/>
      <protection locked="0"/>
    </xf>
    <xf numFmtId="0" fontId="107" fillId="29" borderId="0" xfId="13" applyFont="1" applyFill="1" applyAlignment="1">
      <alignment vertical="top" wrapText="1"/>
    </xf>
    <xf numFmtId="3" fontId="107" fillId="29" borderId="0" xfId="13" applyNumberFormat="1" applyFont="1" applyFill="1" applyAlignment="1" applyProtection="1">
      <alignment vertical="top" wrapText="1"/>
      <protection locked="0"/>
    </xf>
    <xf numFmtId="0" fontId="77" fillId="0" borderId="0" xfId="0" applyFont="1" applyAlignment="1"/>
    <xf numFmtId="0" fontId="91" fillId="0" borderId="0" xfId="0" applyFont="1" applyAlignment="1">
      <alignment horizontal="left" wrapText="1"/>
    </xf>
    <xf numFmtId="3" fontId="76" fillId="0" borderId="0" xfId="0" applyNumberFormat="1" applyFont="1" applyBorder="1" applyAlignment="1">
      <alignment horizontal="center" vertical="top"/>
    </xf>
    <xf numFmtId="3" fontId="144" fillId="0" borderId="1" xfId="0" applyNumberFormat="1" applyFont="1" applyBorder="1" applyAlignment="1">
      <alignment horizontal="center" wrapText="1"/>
    </xf>
    <xf numFmtId="0" fontId="119" fillId="0" borderId="0" xfId="0" applyFont="1" applyAlignment="1">
      <alignment horizontal="left" wrapText="1"/>
    </xf>
    <xf numFmtId="9" fontId="98" fillId="0" borderId="0" xfId="18" applyFont="1" applyFill="1" applyBorder="1" applyAlignment="1" applyProtection="1">
      <alignment horizontal="right" vertical="center"/>
      <protection locked="0"/>
    </xf>
    <xf numFmtId="3" fontId="169" fillId="3" borderId="3" xfId="2" applyNumberFormat="1" applyFont="1" applyFill="1" applyBorder="1" applyAlignment="1" applyProtection="1">
      <alignment horizontal="right" vertical="center"/>
      <protection locked="0"/>
    </xf>
    <xf numFmtId="9" fontId="169" fillId="3" borderId="3" xfId="18" applyFont="1" applyFill="1" applyBorder="1" applyAlignment="1" applyProtection="1">
      <alignment horizontal="right" vertical="center"/>
      <protection locked="0"/>
    </xf>
    <xf numFmtId="10" fontId="169" fillId="3" borderId="3" xfId="18" applyNumberFormat="1" applyFont="1" applyFill="1" applyBorder="1" applyAlignment="1" applyProtection="1">
      <alignment horizontal="right" vertical="center"/>
      <protection locked="0"/>
    </xf>
    <xf numFmtId="170" fontId="169" fillId="3" borderId="3" xfId="18" applyNumberFormat="1" applyFont="1" applyFill="1" applyBorder="1" applyAlignment="1" applyProtection="1">
      <alignment horizontal="right" vertical="center"/>
      <protection locked="0"/>
    </xf>
    <xf numFmtId="169" fontId="169" fillId="3" borderId="3" xfId="2" applyNumberFormat="1" applyFont="1" applyFill="1" applyBorder="1" applyAlignment="1" applyProtection="1">
      <alignment horizontal="right" vertical="center"/>
      <protection locked="0"/>
    </xf>
    <xf numFmtId="3" fontId="128" fillId="0" borderId="0" xfId="2" applyNumberFormat="1" applyFont="1" applyFill="1" applyBorder="1" applyAlignment="1">
      <alignment horizontal="right" vertical="center"/>
    </xf>
    <xf numFmtId="9" fontId="128" fillId="0" borderId="0" xfId="18" applyFont="1" applyFill="1" applyBorder="1" applyAlignment="1">
      <alignment horizontal="right" vertical="center"/>
    </xf>
    <xf numFmtId="10" fontId="128" fillId="0" borderId="0" xfId="18" applyNumberFormat="1" applyFont="1" applyFill="1" applyBorder="1" applyAlignment="1">
      <alignment horizontal="right" vertical="center"/>
    </xf>
    <xf numFmtId="170" fontId="128" fillId="0" borderId="0" xfId="18" applyNumberFormat="1" applyFont="1" applyFill="1" applyBorder="1" applyAlignment="1">
      <alignment horizontal="right" vertical="center"/>
    </xf>
    <xf numFmtId="169" fontId="128" fillId="0" borderId="0" xfId="2" applyNumberFormat="1" applyFont="1" applyFill="1" applyBorder="1" applyAlignment="1">
      <alignment horizontal="right" vertical="center"/>
    </xf>
    <xf numFmtId="0" fontId="128" fillId="0" borderId="0" xfId="2" applyFont="1" applyBorder="1" applyAlignment="1">
      <alignment horizontal="right"/>
    </xf>
    <xf numFmtId="9" fontId="128" fillId="0" borderId="0" xfId="18" applyFont="1" applyBorder="1" applyAlignment="1">
      <alignment horizontal="right"/>
    </xf>
    <xf numFmtId="10" fontId="128" fillId="0" borderId="0" xfId="18" applyNumberFormat="1" applyFont="1" applyBorder="1" applyAlignment="1">
      <alignment horizontal="right"/>
    </xf>
    <xf numFmtId="170" fontId="128" fillId="0" borderId="0" xfId="18" applyNumberFormat="1" applyFont="1" applyBorder="1" applyAlignment="1">
      <alignment horizontal="right"/>
    </xf>
    <xf numFmtId="169" fontId="128" fillId="0" borderId="0" xfId="2" applyNumberFormat="1" applyFont="1" applyBorder="1" applyAlignment="1">
      <alignment horizontal="right"/>
    </xf>
    <xf numFmtId="3" fontId="88" fillId="0" borderId="0" xfId="2" applyNumberFormat="1" applyFont="1" applyBorder="1" applyAlignment="1" applyProtection="1">
      <alignment horizontal="right" vertical="center"/>
      <protection locked="0"/>
    </xf>
    <xf numFmtId="170" fontId="88" fillId="0" borderId="0" xfId="18" applyNumberFormat="1" applyFont="1" applyBorder="1" applyAlignment="1" applyProtection="1">
      <alignment horizontal="right" vertical="center"/>
      <protection locked="0"/>
    </xf>
    <xf numFmtId="9" fontId="77" fillId="0" borderId="0" xfId="2" applyNumberFormat="1" applyFont="1"/>
    <xf numFmtId="3" fontId="88" fillId="3" borderId="0" xfId="2" applyNumberFormat="1" applyFont="1" applyFill="1" applyBorder="1" applyAlignment="1" applyProtection="1">
      <alignment horizontal="right" vertical="center"/>
      <protection locked="0"/>
    </xf>
    <xf numFmtId="170" fontId="88" fillId="3" borderId="0" xfId="18" applyNumberFormat="1" applyFont="1" applyFill="1" applyBorder="1" applyAlignment="1" applyProtection="1">
      <alignment horizontal="right" vertical="center"/>
      <protection locked="0"/>
    </xf>
    <xf numFmtId="3" fontId="88" fillId="0" borderId="0" xfId="2" applyNumberFormat="1" applyFont="1" applyFill="1" applyBorder="1" applyAlignment="1">
      <alignment horizontal="right" vertical="center"/>
    </xf>
    <xf numFmtId="170" fontId="88" fillId="0" borderId="0" xfId="18" applyNumberFormat="1" applyFont="1" applyFill="1" applyBorder="1" applyAlignment="1">
      <alignment horizontal="right" vertical="center"/>
    </xf>
    <xf numFmtId="0" fontId="128" fillId="0" borderId="0" xfId="2" applyFont="1" applyAlignment="1">
      <alignment horizontal="right"/>
    </xf>
    <xf numFmtId="9" fontId="128" fillId="0" borderId="0" xfId="18" applyFont="1" applyAlignment="1">
      <alignment horizontal="right"/>
    </xf>
    <xf numFmtId="10" fontId="128" fillId="0" borderId="0" xfId="18" applyNumberFormat="1" applyFont="1" applyAlignment="1">
      <alignment horizontal="right"/>
    </xf>
    <xf numFmtId="0" fontId="88" fillId="0" borderId="0" xfId="2" applyFont="1" applyAlignment="1">
      <alignment horizontal="right"/>
    </xf>
    <xf numFmtId="170" fontId="88" fillId="0" borderId="0" xfId="18" applyNumberFormat="1" applyFont="1" applyAlignment="1">
      <alignment horizontal="right"/>
    </xf>
    <xf numFmtId="169" fontId="128" fillId="0" borderId="0" xfId="2" applyNumberFormat="1" applyFont="1" applyAlignment="1">
      <alignment horizontal="right"/>
    </xf>
    <xf numFmtId="170" fontId="88" fillId="0" borderId="0" xfId="2" applyNumberFormat="1" applyFont="1"/>
    <xf numFmtId="3" fontId="107" fillId="0" borderId="0" xfId="2" applyNumberFormat="1" applyFont="1" applyFill="1" applyBorder="1" applyAlignment="1" applyProtection="1">
      <alignment horizontal="right" vertical="center"/>
      <protection locked="0"/>
    </xf>
    <xf numFmtId="9" fontId="107" fillId="0" borderId="0" xfId="18" applyFont="1" applyFill="1" applyBorder="1" applyAlignment="1" applyProtection="1">
      <alignment horizontal="right" vertical="center"/>
      <protection locked="0"/>
    </xf>
    <xf numFmtId="10" fontId="107" fillId="0" borderId="0" xfId="18" applyNumberFormat="1" applyFont="1" applyFill="1" applyBorder="1" applyAlignment="1" applyProtection="1">
      <alignment horizontal="right" vertical="center"/>
      <protection locked="0"/>
    </xf>
    <xf numFmtId="3" fontId="88" fillId="0" borderId="0" xfId="2" applyNumberFormat="1" applyFont="1" applyFill="1" applyBorder="1" applyAlignment="1" applyProtection="1">
      <alignment horizontal="right" vertical="center"/>
      <protection locked="0"/>
    </xf>
    <xf numFmtId="170" fontId="88" fillId="0" borderId="0" xfId="18" applyNumberFormat="1" applyFont="1" applyFill="1" applyBorder="1" applyAlignment="1" applyProtection="1">
      <alignment horizontal="right" vertical="center"/>
      <protection locked="0"/>
    </xf>
    <xf numFmtId="169" fontId="107" fillId="0" borderId="0" xfId="2" applyNumberFormat="1" applyFont="1" applyFill="1" applyBorder="1" applyAlignment="1" applyProtection="1">
      <alignment horizontal="right" vertical="center"/>
      <protection locked="0"/>
    </xf>
    <xf numFmtId="0" fontId="77" fillId="0" borderId="0" xfId="2" applyFont="1" applyAlignment="1">
      <alignment horizontal="left"/>
    </xf>
    <xf numFmtId="3" fontId="170" fillId="0" borderId="0" xfId="2" applyNumberFormat="1" applyFont="1" applyFill="1" applyBorder="1" applyAlignment="1">
      <alignment horizontal="right" vertical="center"/>
    </xf>
    <xf numFmtId="9" fontId="170" fillId="0" borderId="0" xfId="18" applyFont="1" applyFill="1" applyBorder="1" applyAlignment="1">
      <alignment horizontal="right" vertical="center"/>
    </xf>
    <xf numFmtId="10" fontId="170" fillId="0" borderId="0" xfId="18" applyNumberFormat="1" applyFont="1" applyFill="1" applyBorder="1" applyAlignment="1">
      <alignment horizontal="right" vertical="center"/>
    </xf>
    <xf numFmtId="10" fontId="131" fillId="0" borderId="0" xfId="6" applyNumberFormat="1" applyFont="1" applyFill="1" applyBorder="1" applyAlignment="1">
      <alignment horizontal="right" vertical="center"/>
    </xf>
    <xf numFmtId="170" fontId="131" fillId="0" borderId="0" xfId="18" applyNumberFormat="1" applyFont="1" applyFill="1" applyBorder="1" applyAlignment="1">
      <alignment horizontal="right" vertical="center"/>
    </xf>
    <xf numFmtId="169" fontId="170" fillId="0" borderId="0" xfId="2" applyNumberFormat="1" applyFont="1" applyFill="1" applyBorder="1" applyAlignment="1">
      <alignment horizontal="right" vertical="center"/>
    </xf>
    <xf numFmtId="0" fontId="88" fillId="0" borderId="0" xfId="2" applyFont="1" applyBorder="1" applyAlignment="1">
      <alignment horizontal="right"/>
    </xf>
    <xf numFmtId="170" fontId="88" fillId="0" borderId="0" xfId="18" applyNumberFormat="1" applyFont="1" applyBorder="1" applyAlignment="1">
      <alignment horizontal="right"/>
    </xf>
    <xf numFmtId="3" fontId="131" fillId="0" borderId="0" xfId="2" applyNumberFormat="1" applyFont="1" applyFill="1" applyBorder="1" applyAlignment="1">
      <alignment horizontal="right" vertical="center"/>
    </xf>
    <xf numFmtId="170" fontId="128" fillId="0" borderId="0" xfId="18" applyNumberFormat="1" applyFont="1" applyAlignment="1">
      <alignment horizontal="right"/>
    </xf>
    <xf numFmtId="0" fontId="88" fillId="0" borderId="1" xfId="2" applyFont="1" applyBorder="1" applyAlignment="1">
      <alignment horizontal="right" vertical="top" wrapText="1"/>
    </xf>
    <xf numFmtId="9" fontId="88" fillId="0" borderId="1" xfId="18" applyFont="1" applyBorder="1" applyAlignment="1">
      <alignment horizontal="right" vertical="top" wrapText="1"/>
    </xf>
    <xf numFmtId="10" fontId="88" fillId="0" borderId="1" xfId="18" applyNumberFormat="1" applyFont="1" applyBorder="1" applyAlignment="1">
      <alignment horizontal="right" vertical="top" wrapText="1"/>
    </xf>
    <xf numFmtId="170" fontId="88" fillId="0" borderId="1" xfId="18" applyNumberFormat="1" applyFont="1" applyBorder="1" applyAlignment="1">
      <alignment horizontal="right" vertical="top" wrapText="1"/>
    </xf>
    <xf numFmtId="169" fontId="88" fillId="0" borderId="1" xfId="2" applyNumberFormat="1" applyFont="1" applyBorder="1" applyAlignment="1">
      <alignment horizontal="right" vertical="top" wrapText="1"/>
    </xf>
    <xf numFmtId="9" fontId="88" fillId="0" borderId="0" xfId="18" applyFont="1" applyAlignment="1">
      <alignment horizontal="right"/>
    </xf>
    <xf numFmtId="10" fontId="88" fillId="0" borderId="0" xfId="18" applyNumberFormat="1" applyFont="1" applyAlignment="1">
      <alignment horizontal="right"/>
    </xf>
    <xf numFmtId="169" fontId="88" fillId="0" borderId="0" xfId="2" applyNumberFormat="1" applyFont="1" applyAlignment="1">
      <alignment horizontal="right"/>
    </xf>
    <xf numFmtId="9" fontId="88" fillId="0" borderId="0" xfId="18" applyFont="1" applyFill="1" applyBorder="1" applyAlignment="1" applyProtection="1">
      <alignment horizontal="right" vertical="center"/>
      <protection locked="0"/>
    </xf>
    <xf numFmtId="10" fontId="88" fillId="0" borderId="0" xfId="18" applyNumberFormat="1" applyFont="1" applyFill="1" applyBorder="1" applyAlignment="1" applyProtection="1">
      <alignment horizontal="right" vertical="center"/>
      <protection locked="0"/>
    </xf>
    <xf numFmtId="169" fontId="88" fillId="0" borderId="0" xfId="2" applyNumberFormat="1" applyFont="1" applyFill="1" applyBorder="1" applyAlignment="1" applyProtection="1">
      <alignment horizontal="right" vertical="center"/>
      <protection locked="0"/>
    </xf>
    <xf numFmtId="3" fontId="98" fillId="0" borderId="0" xfId="2" applyNumberFormat="1" applyFont="1" applyFill="1" applyBorder="1" applyAlignment="1" applyProtection="1">
      <alignment horizontal="right" vertical="center"/>
      <protection locked="0"/>
    </xf>
    <xf numFmtId="3" fontId="88" fillId="29" borderId="0" xfId="2" applyNumberFormat="1" applyFont="1" applyFill="1" applyBorder="1" applyAlignment="1" applyProtection="1">
      <alignment horizontal="right" vertical="center"/>
      <protection locked="0"/>
    </xf>
    <xf numFmtId="9" fontId="88" fillId="29" borderId="0" xfId="18" applyFont="1" applyFill="1" applyBorder="1" applyAlignment="1" applyProtection="1">
      <alignment horizontal="right" vertical="center"/>
      <protection locked="0"/>
    </xf>
    <xf numFmtId="10" fontId="88" fillId="29" borderId="0" xfId="18" applyNumberFormat="1" applyFont="1" applyFill="1" applyBorder="1" applyAlignment="1" applyProtection="1">
      <alignment horizontal="right" vertical="center"/>
      <protection locked="0"/>
    </xf>
    <xf numFmtId="170" fontId="88" fillId="29" borderId="0" xfId="18" applyNumberFormat="1" applyFont="1" applyFill="1" applyBorder="1" applyAlignment="1" applyProtection="1">
      <alignment horizontal="right" vertical="center"/>
      <protection locked="0"/>
    </xf>
    <xf numFmtId="169" fontId="88" fillId="29" borderId="0" xfId="2" applyNumberFormat="1" applyFont="1" applyFill="1" applyBorder="1" applyAlignment="1" applyProtection="1">
      <alignment horizontal="right" vertical="center"/>
      <protection locked="0"/>
    </xf>
    <xf numFmtId="9" fontId="88" fillId="0" borderId="0" xfId="18" applyFont="1" applyFill="1" applyBorder="1" applyAlignment="1">
      <alignment horizontal="right" vertical="center"/>
    </xf>
    <xf numFmtId="10" fontId="88" fillId="0" borderId="0" xfId="18" applyNumberFormat="1" applyFont="1" applyFill="1" applyBorder="1" applyAlignment="1">
      <alignment horizontal="right" vertical="center"/>
    </xf>
    <xf numFmtId="169" fontId="88" fillId="0" borderId="0" xfId="2" applyNumberFormat="1" applyFont="1" applyFill="1" applyBorder="1" applyAlignment="1">
      <alignment horizontal="right" vertical="center"/>
    </xf>
    <xf numFmtId="0" fontId="88" fillId="0" borderId="0" xfId="2" applyFont="1" applyAlignment="1" applyProtection="1">
      <alignment horizontal="right"/>
      <protection locked="0"/>
    </xf>
    <xf numFmtId="9" fontId="88" fillId="0" borderId="0" xfId="18" applyFont="1" applyAlignment="1" applyProtection="1">
      <alignment horizontal="right"/>
      <protection locked="0"/>
    </xf>
    <xf numFmtId="10" fontId="88" fillId="0" borderId="0" xfId="18" applyNumberFormat="1" applyFont="1" applyAlignment="1" applyProtection="1">
      <alignment horizontal="right"/>
      <protection locked="0"/>
    </xf>
    <xf numFmtId="170" fontId="88" fillId="0" borderId="0" xfId="18" applyNumberFormat="1" applyFont="1" applyAlignment="1" applyProtection="1">
      <alignment horizontal="right"/>
      <protection locked="0"/>
    </xf>
    <xf numFmtId="169" fontId="88" fillId="0" borderId="0" xfId="2" applyNumberFormat="1" applyFont="1" applyAlignment="1" applyProtection="1">
      <alignment horizontal="right"/>
      <protection locked="0"/>
    </xf>
    <xf numFmtId="3" fontId="88" fillId="0" borderId="0" xfId="2" applyNumberFormat="1" applyFont="1" applyBorder="1" applyAlignment="1">
      <alignment horizontal="right" vertical="center"/>
    </xf>
    <xf numFmtId="9" fontId="88" fillId="0" borderId="0" xfId="18" applyFont="1" applyBorder="1" applyAlignment="1">
      <alignment horizontal="right" vertical="center"/>
    </xf>
    <xf numFmtId="10" fontId="88" fillId="0" borderId="0" xfId="18" applyNumberFormat="1" applyFont="1" applyBorder="1" applyAlignment="1">
      <alignment horizontal="right" vertical="center"/>
    </xf>
    <xf numFmtId="170" fontId="88" fillId="0" borderId="0" xfId="18" applyNumberFormat="1" applyFont="1" applyBorder="1" applyAlignment="1">
      <alignment horizontal="right" vertical="center"/>
    </xf>
    <xf numFmtId="169" fontId="88" fillId="0" borderId="0" xfId="2" applyNumberFormat="1" applyFont="1" applyBorder="1" applyAlignment="1">
      <alignment horizontal="right" vertical="center"/>
    </xf>
    <xf numFmtId="3" fontId="88" fillId="29" borderId="0" xfId="2" applyNumberFormat="1" applyFont="1" applyFill="1" applyBorder="1" applyAlignment="1">
      <alignment horizontal="right" vertical="center"/>
    </xf>
    <xf numFmtId="9" fontId="88" fillId="29" borderId="0" xfId="18" applyFont="1" applyFill="1" applyBorder="1" applyAlignment="1">
      <alignment horizontal="right" vertical="center"/>
    </xf>
    <xf numFmtId="10" fontId="88" fillId="29" borderId="0" xfId="18" applyNumberFormat="1" applyFont="1" applyFill="1" applyBorder="1" applyAlignment="1">
      <alignment horizontal="right" vertical="center"/>
    </xf>
    <xf numFmtId="170" fontId="88" fillId="29" borderId="0" xfId="18" applyNumberFormat="1" applyFont="1" applyFill="1" applyBorder="1" applyAlignment="1">
      <alignment horizontal="right" vertical="center"/>
    </xf>
    <xf numFmtId="169" fontId="88" fillId="29" borderId="0" xfId="2" applyNumberFormat="1" applyFont="1" applyFill="1" applyBorder="1" applyAlignment="1">
      <alignment horizontal="right" vertical="center"/>
    </xf>
    <xf numFmtId="10" fontId="88" fillId="0" borderId="0" xfId="2" applyNumberFormat="1" applyFont="1"/>
    <xf numFmtId="0" fontId="88" fillId="0" borderId="3" xfId="2" applyFont="1" applyBorder="1" applyAlignment="1">
      <alignment horizontal="right" vertical="top" wrapText="1"/>
    </xf>
    <xf numFmtId="9" fontId="88" fillId="0" borderId="3" xfId="18" applyFont="1" applyBorder="1" applyAlignment="1">
      <alignment horizontal="right" vertical="top" wrapText="1"/>
    </xf>
    <xf numFmtId="10" fontId="88" fillId="0" borderId="3" xfId="18" applyNumberFormat="1" applyFont="1" applyBorder="1" applyAlignment="1">
      <alignment horizontal="right" vertical="top" wrapText="1"/>
    </xf>
    <xf numFmtId="170" fontId="88" fillId="0" borderId="3" xfId="18" applyNumberFormat="1" applyFont="1" applyBorder="1" applyAlignment="1">
      <alignment horizontal="right" vertical="top" wrapText="1"/>
    </xf>
    <xf numFmtId="169" fontId="88" fillId="0" borderId="3" xfId="2" applyNumberFormat="1" applyFont="1" applyBorder="1" applyAlignment="1">
      <alignment horizontal="right" vertical="top" wrapText="1"/>
    </xf>
    <xf numFmtId="3" fontId="88" fillId="0" borderId="0" xfId="2" applyNumberFormat="1" applyFont="1" applyAlignment="1">
      <alignment horizontal="right"/>
    </xf>
    <xf numFmtId="10" fontId="76" fillId="0" borderId="3" xfId="18" applyNumberFormat="1" applyFont="1" applyBorder="1" applyAlignment="1">
      <alignment horizontal="right" vertical="top" wrapText="1"/>
    </xf>
    <xf numFmtId="170" fontId="76" fillId="0" borderId="3" xfId="18" applyNumberFormat="1" applyFont="1" applyBorder="1" applyAlignment="1">
      <alignment horizontal="right" vertical="top" wrapText="1"/>
    </xf>
    <xf numFmtId="169" fontId="76" fillId="0" borderId="3" xfId="2" applyNumberFormat="1" applyFont="1" applyBorder="1" applyAlignment="1">
      <alignment horizontal="right" vertical="top" wrapText="1"/>
    </xf>
    <xf numFmtId="3" fontId="94" fillId="0" borderId="0" xfId="2" applyNumberFormat="1" applyFont="1" applyBorder="1" applyAlignment="1">
      <alignment horizontal="right" vertical="center"/>
    </xf>
    <xf numFmtId="3" fontId="144" fillId="0" borderId="0" xfId="12" applyNumberFormat="1" applyFont="1" applyAlignment="1">
      <alignment horizontal="right"/>
    </xf>
    <xf numFmtId="3" fontId="144" fillId="0" borderId="0" xfId="12" applyNumberFormat="1" applyFont="1" applyAlignment="1">
      <alignment horizontal="right" wrapText="1"/>
    </xf>
    <xf numFmtId="3" fontId="144" fillId="0" borderId="3" xfId="12" applyNumberFormat="1" applyFont="1" applyBorder="1" applyAlignment="1">
      <alignment horizontal="right" wrapText="1"/>
    </xf>
    <xf numFmtId="3" fontId="78" fillId="0" borderId="0" xfId="12" applyNumberFormat="1" applyFont="1" applyBorder="1" applyAlignment="1">
      <alignment vertical="top"/>
    </xf>
    <xf numFmtId="3" fontId="77" fillId="0" borderId="0" xfId="12" applyNumberFormat="1" applyFont="1" applyAlignment="1"/>
    <xf numFmtId="3" fontId="76" fillId="0" borderId="0" xfId="12" applyNumberFormat="1" applyFont="1" applyAlignment="1"/>
    <xf numFmtId="3" fontId="76" fillId="0" borderId="1" xfId="12" applyNumberFormat="1" applyFont="1" applyBorder="1" applyAlignment="1">
      <alignment horizontal="center" wrapText="1"/>
    </xf>
    <xf numFmtId="3" fontId="76" fillId="0" borderId="3" xfId="12" applyNumberFormat="1" applyFont="1" applyBorder="1" applyAlignment="1">
      <alignment horizontal="center" wrapText="1"/>
    </xf>
    <xf numFmtId="3" fontId="76" fillId="0" borderId="0" xfId="12" applyNumberFormat="1" applyFont="1" applyAlignment="1">
      <alignment horizontal="right"/>
    </xf>
    <xf numFmtId="3" fontId="88" fillId="0" borderId="0" xfId="12" applyNumberFormat="1" applyFont="1" applyAlignment="1">
      <alignment horizontal="right"/>
    </xf>
    <xf numFmtId="3" fontId="88" fillId="0" borderId="0" xfId="12" applyNumberFormat="1" applyFont="1" applyAlignment="1">
      <alignment horizontal="right" wrapText="1"/>
    </xf>
    <xf numFmtId="3" fontId="88" fillId="0" borderId="3" xfId="12" applyNumberFormat="1" applyFont="1" applyBorder="1" applyAlignment="1">
      <alignment horizontal="right" wrapText="1"/>
    </xf>
    <xf numFmtId="3" fontId="76" fillId="0" borderId="0" xfId="12" applyNumberFormat="1" applyFont="1" applyBorder="1" applyAlignment="1">
      <alignment vertical="top"/>
    </xf>
    <xf numFmtId="3" fontId="78" fillId="0" borderId="0" xfId="12" applyNumberFormat="1" applyFont="1" applyAlignment="1">
      <alignment horizontal="right"/>
    </xf>
    <xf numFmtId="3" fontId="77" fillId="0" borderId="2" xfId="12" applyNumberFormat="1" applyFont="1" applyBorder="1" applyAlignment="1">
      <alignment vertical="top"/>
    </xf>
    <xf numFmtId="3" fontId="77" fillId="0" borderId="0" xfId="12" applyNumberFormat="1" applyFont="1" applyBorder="1" applyAlignment="1">
      <alignment vertical="top"/>
    </xf>
    <xf numFmtId="3" fontId="144" fillId="0" borderId="0" xfId="12" applyNumberFormat="1" applyFont="1" applyBorder="1" applyAlignment="1">
      <alignment horizontal="center"/>
    </xf>
    <xf numFmtId="3" fontId="144" fillId="0" borderId="0" xfId="12" applyNumberFormat="1" applyFont="1" applyAlignment="1">
      <alignment horizontal="left" wrapText="1"/>
    </xf>
    <xf numFmtId="3" fontId="144" fillId="0" borderId="0" xfId="12" applyNumberFormat="1" applyFont="1" applyAlignment="1">
      <alignment horizontal="center" wrapText="1"/>
    </xf>
    <xf numFmtId="3" fontId="144" fillId="0" borderId="1" xfId="12" applyNumberFormat="1" applyFont="1" applyBorder="1" applyAlignment="1">
      <alignment horizontal="center" wrapText="1"/>
    </xf>
    <xf numFmtId="3" fontId="88" fillId="0" borderId="2" xfId="12" applyNumberFormat="1" applyFont="1" applyBorder="1" applyAlignment="1">
      <alignment horizontal="center" vertical="top"/>
    </xf>
    <xf numFmtId="3" fontId="98" fillId="0" borderId="2" xfId="12" applyNumberFormat="1" applyFont="1" applyBorder="1" applyAlignment="1">
      <alignment horizontal="left" vertical="top"/>
    </xf>
    <xf numFmtId="3" fontId="98" fillId="0" borderId="2" xfId="12" applyNumberFormat="1" applyFont="1" applyBorder="1" applyAlignment="1">
      <alignment horizontal="center" vertical="top"/>
    </xf>
    <xf numFmtId="3" fontId="98" fillId="0" borderId="0" xfId="12" applyNumberFormat="1" applyFont="1" applyBorder="1" applyAlignment="1">
      <alignment horizontal="center" vertical="top"/>
    </xf>
    <xf numFmtId="3" fontId="98" fillId="0" borderId="0" xfId="12" applyNumberFormat="1" applyFont="1" applyAlignment="1">
      <alignment horizontal="center"/>
    </xf>
    <xf numFmtId="3" fontId="98" fillId="0" borderId="0" xfId="12" applyNumberFormat="1" applyFont="1" applyAlignment="1">
      <alignment horizontal="center" vertical="top"/>
    </xf>
    <xf numFmtId="3" fontId="98" fillId="0" borderId="0" xfId="12" applyNumberFormat="1" applyFont="1" applyAlignment="1">
      <alignment horizontal="left" vertical="top"/>
    </xf>
    <xf numFmtId="3" fontId="107" fillId="3" borderId="0" xfId="12" applyNumberFormat="1" applyFont="1" applyFill="1" applyAlignment="1">
      <alignment horizontal="left" vertical="top"/>
    </xf>
    <xf numFmtId="3" fontId="107" fillId="3" borderId="0" xfId="12" applyNumberFormat="1" applyFont="1" applyFill="1" applyAlignment="1">
      <alignment horizontal="center" vertical="top"/>
    </xf>
    <xf numFmtId="3" fontId="98" fillId="0" borderId="0" xfId="12" applyNumberFormat="1" applyFont="1" applyAlignment="1"/>
    <xf numFmtId="3" fontId="98" fillId="0" borderId="0" xfId="12" applyNumberFormat="1" applyFont="1" applyAlignment="1">
      <alignment horizontal="left"/>
    </xf>
    <xf numFmtId="3" fontId="88" fillId="0" borderId="0" xfId="12" applyNumberFormat="1" applyFont="1" applyBorder="1" applyAlignment="1">
      <alignment horizontal="left"/>
    </xf>
    <xf numFmtId="3" fontId="88" fillId="0" borderId="0" xfId="12" applyNumberFormat="1" applyFont="1" applyAlignment="1">
      <alignment horizontal="left" wrapText="1"/>
    </xf>
    <xf numFmtId="3" fontId="88" fillId="0" borderId="1" xfId="12" applyNumberFormat="1" applyFont="1" applyBorder="1" applyAlignment="1">
      <alignment horizontal="center" wrapText="1"/>
    </xf>
    <xf numFmtId="3" fontId="88" fillId="0" borderId="2" xfId="12" applyNumberFormat="1" applyFont="1" applyBorder="1" applyAlignment="1">
      <alignment horizontal="left" vertical="top"/>
    </xf>
    <xf numFmtId="3" fontId="88" fillId="0" borderId="2" xfId="12" applyNumberFormat="1" applyFont="1" applyFill="1" applyBorder="1" applyAlignment="1">
      <alignment horizontal="left" vertical="top" wrapText="1"/>
    </xf>
    <xf numFmtId="3" fontId="98" fillId="0" borderId="0" xfId="12" applyNumberFormat="1" applyFont="1" applyBorder="1" applyAlignment="1">
      <alignment horizontal="left" vertical="top"/>
    </xf>
    <xf numFmtId="3" fontId="88" fillId="0" borderId="0" xfId="12" applyNumberFormat="1" applyFont="1" applyFill="1" applyAlignment="1">
      <alignment horizontal="left" vertical="top" wrapText="1"/>
    </xf>
    <xf numFmtId="3" fontId="107" fillId="29" borderId="0" xfId="12" applyNumberFormat="1" applyFont="1" applyFill="1" applyAlignment="1">
      <alignment horizontal="left" vertical="top"/>
    </xf>
    <xf numFmtId="3" fontId="107" fillId="29" borderId="0" xfId="12" applyNumberFormat="1" applyFont="1" applyFill="1" applyAlignment="1">
      <alignment horizontal="center" vertical="top"/>
    </xf>
    <xf numFmtId="3" fontId="76" fillId="0" borderId="0" xfId="0" applyNumberFormat="1" applyFont="1" applyBorder="1" applyAlignment="1">
      <alignment horizontal="center"/>
    </xf>
    <xf numFmtId="3" fontId="82" fillId="3" borderId="0" xfId="0" applyNumberFormat="1" applyFont="1" applyFill="1" applyBorder="1" applyAlignment="1">
      <alignment horizontal="center"/>
    </xf>
    <xf numFmtId="3" fontId="77" fillId="0" borderId="0" xfId="0" applyNumberFormat="1" applyFont="1" applyBorder="1" applyAlignment="1">
      <alignment horizontal="center" vertical="top"/>
    </xf>
    <xf numFmtId="3" fontId="85" fillId="2" borderId="0" xfId="0" applyNumberFormat="1" applyFont="1" applyFill="1" applyBorder="1" applyAlignment="1">
      <alignment horizontal="center"/>
    </xf>
    <xf numFmtId="9" fontId="77" fillId="2" borderId="0" xfId="6" applyFont="1" applyFill="1"/>
    <xf numFmtId="9" fontId="82" fillId="3" borderId="0" xfId="0" applyNumberFormat="1" applyFont="1" applyFill="1" applyBorder="1" applyAlignment="1">
      <alignment horizontal="center"/>
    </xf>
    <xf numFmtId="9" fontId="83" fillId="0" borderId="0" xfId="0" applyNumberFormat="1" applyFont="1" applyFill="1" applyBorder="1" applyAlignment="1">
      <alignment horizontal="center"/>
    </xf>
    <xf numFmtId="3" fontId="83" fillId="0" borderId="0" xfId="0" applyNumberFormat="1" applyFont="1" applyFill="1" applyBorder="1" applyAlignment="1">
      <alignment horizontal="center"/>
    </xf>
    <xf numFmtId="3" fontId="88" fillId="0" borderId="1" xfId="0" applyNumberFormat="1" applyFont="1" applyBorder="1" applyAlignment="1">
      <alignment horizontal="center" wrapText="1"/>
    </xf>
    <xf numFmtId="3" fontId="82" fillId="29" borderId="0" xfId="0" applyNumberFormat="1" applyFont="1" applyFill="1" applyBorder="1" applyAlignment="1">
      <alignment horizontal="center"/>
    </xf>
    <xf numFmtId="9" fontId="82" fillId="29" borderId="0" xfId="0" applyNumberFormat="1" applyFont="1" applyFill="1" applyBorder="1" applyAlignment="1">
      <alignment horizontal="center"/>
    </xf>
    <xf numFmtId="3" fontId="144" fillId="0" borderId="0" xfId="1" applyNumberFormat="1" applyFont="1"/>
    <xf numFmtId="1" fontId="144" fillId="0" borderId="1" xfId="1" quotePrefix="1" applyNumberFormat="1" applyFont="1" applyBorder="1" applyAlignment="1">
      <alignment horizontal="right" wrapText="1"/>
    </xf>
    <xf numFmtId="1" fontId="144" fillId="0" borderId="1" xfId="15" quotePrefix="1" applyNumberFormat="1" applyFont="1" applyBorder="1" applyAlignment="1">
      <alignment horizontal="right" wrapText="1"/>
    </xf>
    <xf numFmtId="1" fontId="144" fillId="0" borderId="1" xfId="1" applyNumberFormat="1" applyFont="1" applyBorder="1" applyAlignment="1">
      <alignment horizontal="right" wrapText="1"/>
    </xf>
    <xf numFmtId="3" fontId="144" fillId="0" borderId="0" xfId="1" applyNumberFormat="1" applyFont="1" applyAlignment="1">
      <alignment horizontal="right" vertical="top"/>
    </xf>
    <xf numFmtId="3" fontId="144" fillId="0" borderId="0" xfId="1" applyNumberFormat="1" applyFont="1" applyAlignment="1">
      <alignment vertical="top"/>
    </xf>
    <xf numFmtId="179" fontId="107" fillId="0" borderId="0" xfId="29" applyNumberFormat="1" applyFont="1"/>
    <xf numFmtId="9" fontId="107" fillId="0" borderId="0" xfId="6" applyNumberFormat="1" applyFont="1"/>
    <xf numFmtId="170" fontId="94" fillId="0" borderId="0" xfId="15" applyNumberFormat="1" applyFont="1"/>
    <xf numFmtId="166" fontId="94" fillId="0" borderId="0" xfId="79" applyFont="1"/>
    <xf numFmtId="3" fontId="107" fillId="3" borderId="0" xfId="1" applyNumberFormat="1" applyFont="1" applyFill="1" applyAlignment="1">
      <alignment horizontal="right" vertical="top"/>
    </xf>
    <xf numFmtId="179" fontId="107" fillId="3" borderId="0" xfId="29" applyNumberFormat="1" applyFont="1" applyFill="1" applyBorder="1" applyAlignment="1">
      <alignment vertical="top" wrapText="1"/>
    </xf>
    <xf numFmtId="2" fontId="107" fillId="3" borderId="0" xfId="15" applyNumberFormat="1" applyFont="1" applyFill="1" applyAlignment="1">
      <alignment horizontal="right" vertical="top"/>
    </xf>
    <xf numFmtId="3" fontId="128" fillId="2" borderId="0" xfId="1" applyNumberFormat="1" applyFont="1" applyFill="1" applyAlignment="1">
      <alignment horizontal="right" vertical="top"/>
    </xf>
    <xf numFmtId="3" fontId="128" fillId="2" borderId="0" xfId="1" applyNumberFormat="1" applyFont="1" applyFill="1" applyAlignment="1">
      <alignment horizontal="right" vertical="top" wrapText="1"/>
    </xf>
    <xf numFmtId="179" fontId="128" fillId="2" borderId="0" xfId="29" applyNumberFormat="1" applyFont="1" applyFill="1" applyAlignment="1">
      <alignment horizontal="right" vertical="top"/>
    </xf>
    <xf numFmtId="9" fontId="128" fillId="2" borderId="0" xfId="15" applyFont="1" applyFill="1" applyAlignment="1">
      <alignment horizontal="right" vertical="top"/>
    </xf>
    <xf numFmtId="3" fontId="128" fillId="0" borderId="0" xfId="1" applyNumberFormat="1" applyFont="1" applyAlignment="1">
      <alignment vertical="top"/>
    </xf>
    <xf numFmtId="179" fontId="128" fillId="0" borderId="0" xfId="29" applyNumberFormat="1" applyFont="1" applyAlignment="1">
      <alignment vertical="top"/>
    </xf>
    <xf numFmtId="1" fontId="92" fillId="0" borderId="0" xfId="1" applyNumberFormat="1" applyFont="1"/>
    <xf numFmtId="179" fontId="107" fillId="3" borderId="0" xfId="29" applyNumberFormat="1" applyFont="1" applyFill="1" applyAlignment="1">
      <alignment horizontal="right" vertical="top"/>
    </xf>
    <xf numFmtId="9" fontId="107" fillId="3" borderId="0" xfId="15" applyFont="1" applyFill="1" applyAlignment="1">
      <alignment horizontal="right" vertical="top"/>
    </xf>
    <xf numFmtId="3" fontId="128" fillId="0" borderId="0" xfId="1" applyNumberFormat="1" applyFont="1" applyFill="1" applyAlignment="1">
      <alignment horizontal="right" vertical="top"/>
    </xf>
    <xf numFmtId="179" fontId="128" fillId="0" borderId="0" xfId="29" applyNumberFormat="1" applyFont="1" applyFill="1" applyAlignment="1">
      <alignment horizontal="right" vertical="top"/>
    </xf>
    <xf numFmtId="9" fontId="128" fillId="0" borderId="0" xfId="15" applyFont="1" applyFill="1" applyAlignment="1">
      <alignment horizontal="right" vertical="top"/>
    </xf>
    <xf numFmtId="179" fontId="107" fillId="3" borderId="3" xfId="29" applyNumberFormat="1" applyFont="1" applyFill="1" applyBorder="1" applyAlignment="1">
      <alignment vertical="top" wrapText="1"/>
    </xf>
    <xf numFmtId="3" fontId="77" fillId="0" borderId="0" xfId="1" applyNumberFormat="1" applyFont="1"/>
    <xf numFmtId="1" fontId="144" fillId="0" borderId="1" xfId="15" quotePrefix="1" applyNumberFormat="1" applyFont="1" applyBorder="1" applyAlignment="1">
      <alignment horizontal="left"/>
    </xf>
    <xf numFmtId="10" fontId="107" fillId="0" borderId="0" xfId="6" applyNumberFormat="1" applyFont="1"/>
    <xf numFmtId="0" fontId="78" fillId="0" borderId="0" xfId="88" applyFont="1" applyAlignment="1">
      <alignment vertical="top"/>
    </xf>
    <xf numFmtId="0" fontId="77" fillId="0" borderId="0" xfId="88" applyFont="1" applyBorder="1" applyAlignment="1">
      <alignment vertical="top"/>
    </xf>
    <xf numFmtId="0" fontId="77" fillId="0" borderId="0" xfId="88" applyFont="1" applyAlignment="1">
      <alignment vertical="top"/>
    </xf>
    <xf numFmtId="0" fontId="92" fillId="0" borderId="0" xfId="0" applyFont="1" applyFill="1"/>
    <xf numFmtId="0" fontId="77" fillId="0" borderId="0" xfId="88" applyFont="1" applyBorder="1" applyAlignment="1">
      <alignment horizontal="center" vertical="top" wrapText="1"/>
    </xf>
    <xf numFmtId="0" fontId="94" fillId="0" borderId="0" xfId="88" applyFont="1" applyAlignment="1">
      <alignment vertical="top"/>
    </xf>
    <xf numFmtId="0" fontId="78" fillId="0" borderId="0" xfId="88" applyFont="1" applyBorder="1" applyAlignment="1">
      <alignment horizontal="center" vertical="top" wrapText="1"/>
    </xf>
    <xf numFmtId="0" fontId="100" fillId="0" borderId="0" xfId="0" applyFont="1" applyAlignment="1">
      <alignment vertical="top"/>
    </xf>
    <xf numFmtId="0" fontId="82" fillId="0" borderId="0" xfId="0" applyFont="1" applyFill="1"/>
    <xf numFmtId="0" fontId="82" fillId="0" borderId="0" xfId="0" applyFont="1" applyAlignment="1"/>
    <xf numFmtId="0" fontId="76" fillId="0" borderId="0" xfId="0" applyFont="1" applyAlignment="1">
      <alignment vertical="top" wrapText="1"/>
    </xf>
    <xf numFmtId="0" fontId="107" fillId="0" borderId="2" xfId="3" applyFont="1" applyFill="1" applyBorder="1" applyAlignment="1">
      <alignment horizontal="left" vertical="top" wrapText="1"/>
    </xf>
    <xf numFmtId="0" fontId="107" fillId="0" borderId="2" xfId="3" applyFont="1" applyFill="1" applyBorder="1" applyAlignment="1">
      <alignment horizontal="left" vertical="top"/>
    </xf>
    <xf numFmtId="0" fontId="107" fillId="0" borderId="0" xfId="3" applyFont="1" applyFill="1" applyBorder="1" applyAlignment="1">
      <alignment horizontal="left" vertical="top"/>
    </xf>
    <xf numFmtId="0" fontId="76" fillId="2" borderId="0" xfId="9" applyFont="1" applyFill="1" applyBorder="1" applyAlignment="1" applyProtection="1">
      <alignment horizontal="justify" vertical="top" wrapText="1"/>
      <protection locked="0"/>
    </xf>
    <xf numFmtId="0" fontId="94" fillId="0" borderId="0" xfId="0" applyFont="1" applyAlignment="1">
      <alignment horizontal="justify" vertical="top"/>
    </xf>
    <xf numFmtId="0" fontId="94" fillId="2" borderId="0" xfId="0" applyFont="1" applyFill="1" applyAlignment="1">
      <alignment horizontal="justify" vertical="top"/>
    </xf>
    <xf numFmtId="0" fontId="98" fillId="0" borderId="2" xfId="0" applyFont="1" applyBorder="1" applyAlignment="1">
      <alignment horizontal="left" vertical="top" wrapText="1"/>
    </xf>
    <xf numFmtId="0" fontId="98" fillId="0" borderId="0" xfId="0" applyFont="1" applyBorder="1" applyAlignment="1">
      <alignment horizontal="left" vertical="top" wrapText="1"/>
    </xf>
    <xf numFmtId="3" fontId="30" fillId="2" borderId="0" xfId="7" applyNumberFormat="1" applyFont="1" applyFill="1" applyBorder="1" applyAlignment="1" applyProtection="1">
      <alignment horizontal="left" vertical="top" wrapText="1"/>
    </xf>
    <xf numFmtId="3" fontId="111" fillId="0" borderId="0" xfId="7" applyNumberFormat="1" applyFont="1" applyAlignment="1" applyProtection="1">
      <alignment horizontal="left" vertical="top" wrapText="1"/>
      <protection locked="0"/>
    </xf>
    <xf numFmtId="0" fontId="101" fillId="0" borderId="0" xfId="0" applyFont="1" applyProtection="1">
      <protection locked="0"/>
    </xf>
    <xf numFmtId="3" fontId="82" fillId="0" borderId="0" xfId="7" applyNumberFormat="1" applyFont="1" applyAlignment="1" applyProtection="1">
      <alignment horizontal="left" vertical="top" wrapText="1"/>
      <protection locked="0"/>
    </xf>
    <xf numFmtId="0" fontId="92" fillId="0" borderId="0" xfId="0" applyFont="1" applyAlignment="1" applyProtection="1">
      <alignment horizontal="left" vertical="top"/>
      <protection locked="0"/>
    </xf>
    <xf numFmtId="3" fontId="78" fillId="2" borderId="0" xfId="0" applyNumberFormat="1" applyFont="1" applyFill="1" applyBorder="1" applyAlignment="1">
      <alignment horizontal="left" vertical="top" wrapText="1"/>
    </xf>
    <xf numFmtId="0" fontId="91" fillId="0" borderId="0" xfId="0" applyFont="1" applyAlignment="1">
      <alignment wrapText="1"/>
    </xf>
    <xf numFmtId="0" fontId="82" fillId="0" borderId="0" xfId="0" applyFont="1" applyAlignment="1">
      <alignment horizontal="left" wrapText="1"/>
    </xf>
    <xf numFmtId="175" fontId="76" fillId="2" borderId="0" xfId="0" applyNumberFormat="1" applyFont="1" applyFill="1" applyBorder="1" applyAlignment="1">
      <alignment vertical="top" wrapText="1"/>
    </xf>
    <xf numFmtId="3" fontId="83" fillId="2" borderId="0" xfId="7" applyNumberFormat="1" applyFont="1" applyFill="1" applyBorder="1" applyAlignment="1">
      <alignment horizontal="left" vertical="top" wrapText="1"/>
    </xf>
    <xf numFmtId="0" fontId="80" fillId="0" borderId="0" xfId="7" applyFont="1" applyAlignment="1">
      <alignment vertical="top" wrapText="1"/>
    </xf>
    <xf numFmtId="0" fontId="88" fillId="2" borderId="0" xfId="9" applyFont="1" applyFill="1" applyBorder="1" applyAlignment="1" applyProtection="1">
      <alignment horizontal="left" vertical="center" wrapText="1"/>
      <protection locked="0"/>
    </xf>
    <xf numFmtId="0" fontId="76" fillId="2" borderId="0" xfId="9" applyFont="1" applyFill="1" applyBorder="1" applyAlignment="1" applyProtection="1">
      <alignment horizontal="left" vertical="top" wrapText="1"/>
    </xf>
    <xf numFmtId="0" fontId="82" fillId="2" borderId="0" xfId="9" applyFont="1" applyFill="1" applyBorder="1" applyAlignment="1" applyProtection="1">
      <alignment horizontal="left" vertical="top" wrapText="1"/>
    </xf>
    <xf numFmtId="0" fontId="78" fillId="0" borderId="1" xfId="1" applyFont="1" applyBorder="1" applyAlignment="1" applyProtection="1">
      <alignment horizontal="center"/>
    </xf>
    <xf numFmtId="0" fontId="91" fillId="0" borderId="1" xfId="0" applyFont="1" applyBorder="1" applyAlignment="1" applyProtection="1">
      <alignment horizontal="center"/>
    </xf>
    <xf numFmtId="0" fontId="78" fillId="0" borderId="1" xfId="1" applyFont="1" applyBorder="1" applyAlignment="1" applyProtection="1">
      <alignment horizontal="center" wrapText="1"/>
    </xf>
    <xf numFmtId="0" fontId="91" fillId="0" borderId="1" xfId="0" applyFont="1" applyBorder="1" applyAlignment="1" applyProtection="1">
      <alignment horizontal="center" wrapText="1"/>
    </xf>
    <xf numFmtId="0" fontId="80" fillId="0" borderId="0" xfId="1" applyFont="1" applyAlignment="1" applyProtection="1">
      <alignment horizontal="left" vertical="top" wrapText="1"/>
      <protection locked="0"/>
    </xf>
    <xf numFmtId="0" fontId="80" fillId="2" borderId="0" xfId="7" applyFont="1" applyFill="1" applyAlignment="1">
      <alignment vertical="top" wrapText="1"/>
    </xf>
    <xf numFmtId="0" fontId="76" fillId="0" borderId="0" xfId="13" applyFont="1" applyFill="1" applyBorder="1" applyAlignment="1">
      <alignment horizontal="left" vertical="top" wrapText="1"/>
    </xf>
    <xf numFmtId="0" fontId="82" fillId="0" borderId="0" xfId="1" applyFont="1" applyAlignment="1">
      <alignment horizontal="left" wrapText="1"/>
    </xf>
    <xf numFmtId="0" fontId="76" fillId="0" borderId="0" xfId="13" applyFont="1" applyBorder="1" applyAlignment="1">
      <alignment horizontal="left" vertical="top" wrapText="1"/>
    </xf>
    <xf numFmtId="0" fontId="119" fillId="0" borderId="0" xfId="0" applyFont="1" applyAlignment="1">
      <alignment vertical="top" wrapText="1"/>
    </xf>
    <xf numFmtId="0" fontId="120" fillId="0" borderId="1" xfId="1" applyFont="1" applyBorder="1" applyAlignment="1">
      <alignment horizontal="center"/>
    </xf>
    <xf numFmtId="0" fontId="124" fillId="0" borderId="1" xfId="1" applyFont="1" applyBorder="1" applyAlignment="1">
      <alignment horizontal="center"/>
    </xf>
    <xf numFmtId="0" fontId="77" fillId="0" borderId="0" xfId="1" applyFont="1" applyAlignment="1">
      <alignment horizontal="left" vertical="top" wrapText="1"/>
    </xf>
    <xf numFmtId="3" fontId="83" fillId="2" borderId="0" xfId="0" applyNumberFormat="1" applyFont="1" applyFill="1" applyBorder="1" applyAlignment="1">
      <alignment vertical="top" wrapText="1"/>
    </xf>
    <xf numFmtId="0" fontId="94" fillId="0" borderId="0" xfId="0" applyFont="1" applyAlignment="1"/>
    <xf numFmtId="0" fontId="77" fillId="0" borderId="0" xfId="0" applyFont="1" applyAlignment="1"/>
    <xf numFmtId="0" fontId="86" fillId="0" borderId="0" xfId="2" applyFont="1" applyBorder="1" applyAlignment="1">
      <alignment horizontal="left" vertical="center" wrapText="1"/>
    </xf>
    <xf numFmtId="3" fontId="76" fillId="2" borderId="0" xfId="2" applyNumberFormat="1" applyFont="1" applyFill="1" applyBorder="1" applyAlignment="1">
      <alignment horizontal="justify" vertical="top" wrapText="1"/>
    </xf>
    <xf numFmtId="0" fontId="142" fillId="0" borderId="0" xfId="2" applyFont="1" applyBorder="1" applyAlignment="1">
      <alignment horizontal="center" wrapText="1"/>
    </xf>
    <xf numFmtId="0" fontId="76" fillId="0" borderId="1" xfId="2" applyFont="1" applyBorder="1" applyAlignment="1">
      <alignment horizontal="center" wrapText="1"/>
    </xf>
    <xf numFmtId="3" fontId="80" fillId="2" borderId="1" xfId="12" applyNumberFormat="1" applyFont="1" applyFill="1" applyBorder="1" applyAlignment="1" applyProtection="1">
      <alignment horizontal="left" vertical="top" wrapText="1"/>
      <protection locked="0"/>
    </xf>
    <xf numFmtId="3" fontId="80" fillId="2" borderId="0" xfId="12" applyNumberFormat="1" applyFont="1" applyFill="1" applyBorder="1" applyAlignment="1">
      <alignment vertical="top" wrapText="1"/>
    </xf>
    <xf numFmtId="0" fontId="77" fillId="0" borderId="0" xfId="12" applyFont="1" applyAlignment="1">
      <alignment wrapText="1"/>
    </xf>
    <xf numFmtId="0" fontId="78" fillId="0" borderId="3" xfId="12" applyFont="1" applyBorder="1" applyAlignment="1">
      <alignment horizontal="right" wrapText="1"/>
    </xf>
    <xf numFmtId="0" fontId="78" fillId="0" borderId="2" xfId="12" applyFont="1" applyBorder="1" applyAlignment="1">
      <alignment horizontal="right" wrapText="1"/>
    </xf>
    <xf numFmtId="0" fontId="78" fillId="0" borderId="1" xfId="12" applyFont="1" applyBorder="1" applyAlignment="1">
      <alignment horizontal="right" wrapText="1"/>
    </xf>
    <xf numFmtId="3" fontId="87" fillId="2" borderId="0" xfId="12" applyNumberFormat="1" applyFont="1" applyFill="1" applyBorder="1" applyAlignment="1">
      <alignment vertical="top" wrapText="1"/>
    </xf>
    <xf numFmtId="0" fontId="87" fillId="0" borderId="0" xfId="12" applyFont="1" applyAlignment="1">
      <alignment wrapText="1"/>
    </xf>
    <xf numFmtId="0" fontId="78" fillId="0" borderId="2" xfId="12" applyFont="1" applyBorder="1" applyAlignment="1">
      <alignment horizontal="center" wrapText="1"/>
    </xf>
    <xf numFmtId="0" fontId="78" fillId="0" borderId="1" xfId="12" applyFont="1" applyBorder="1" applyAlignment="1">
      <alignment horizontal="center" wrapText="1"/>
    </xf>
    <xf numFmtId="0" fontId="76" fillId="0" borderId="3" xfId="12" applyFont="1" applyBorder="1" applyAlignment="1">
      <alignment horizontal="right" wrapText="1"/>
    </xf>
    <xf numFmtId="0" fontId="76" fillId="0" borderId="2" xfId="12" applyFont="1" applyBorder="1" applyAlignment="1">
      <alignment horizontal="right" wrapText="1"/>
    </xf>
    <xf numFmtId="0" fontId="76" fillId="0" borderId="1" xfId="12" applyFont="1" applyBorder="1" applyAlignment="1">
      <alignment horizontal="right" wrapText="1"/>
    </xf>
    <xf numFmtId="0" fontId="88" fillId="0" borderId="0" xfId="12" applyFont="1" applyAlignment="1">
      <alignment horizontal="right" wrapText="1"/>
    </xf>
    <xf numFmtId="0" fontId="88" fillId="0" borderId="1" xfId="12" applyFont="1" applyBorder="1" applyAlignment="1">
      <alignment horizontal="right" wrapText="1"/>
    </xf>
    <xf numFmtId="0" fontId="76" fillId="0" borderId="2" xfId="12" applyFont="1" applyBorder="1" applyAlignment="1">
      <alignment horizontal="center" wrapText="1"/>
    </xf>
    <xf numFmtId="0" fontId="76" fillId="0" borderId="1" xfId="12" applyFont="1" applyBorder="1" applyAlignment="1">
      <alignment horizontal="center" wrapText="1"/>
    </xf>
    <xf numFmtId="3" fontId="80" fillId="2" borderId="0" xfId="0" applyNumberFormat="1" applyFont="1" applyFill="1" applyBorder="1" applyAlignment="1" applyProtection="1">
      <alignment vertical="top" wrapText="1"/>
      <protection locked="0"/>
    </xf>
    <xf numFmtId="0" fontId="94" fillId="0" borderId="0" xfId="0" applyFont="1" applyAlignment="1" applyProtection="1">
      <protection locked="0"/>
    </xf>
    <xf numFmtId="0" fontId="144" fillId="0" borderId="1" xfId="0" applyFont="1" applyBorder="1" applyAlignment="1">
      <alignment horizontal="right" wrapText="1"/>
    </xf>
    <xf numFmtId="0" fontId="144" fillId="0" borderId="0" xfId="0" applyFont="1" applyBorder="1" applyAlignment="1">
      <alignment horizontal="right" wrapText="1"/>
    </xf>
    <xf numFmtId="0" fontId="144" fillId="0" borderId="2" xfId="0" applyFont="1" applyBorder="1" applyAlignment="1">
      <alignment horizontal="center" wrapText="1"/>
    </xf>
    <xf numFmtId="0" fontId="144" fillId="0" borderId="1" xfId="0" applyFont="1" applyBorder="1" applyAlignment="1">
      <alignment horizontal="center" wrapText="1"/>
    </xf>
    <xf numFmtId="0" fontId="88" fillId="0" borderId="1" xfId="0" applyFont="1" applyBorder="1" applyAlignment="1">
      <alignment horizontal="right" wrapText="1"/>
    </xf>
    <xf numFmtId="0" fontId="88" fillId="0" borderId="0" xfId="12" applyFont="1" applyBorder="1" applyAlignment="1">
      <alignment horizontal="right" wrapText="1"/>
    </xf>
    <xf numFmtId="0" fontId="88" fillId="0" borderId="2" xfId="12" applyFont="1" applyBorder="1" applyAlignment="1">
      <alignment horizontal="center" wrapText="1"/>
    </xf>
    <xf numFmtId="0" fontId="88" fillId="0" borderId="1" xfId="12" applyFont="1" applyBorder="1" applyAlignment="1">
      <alignment horizontal="center" wrapText="1"/>
    </xf>
    <xf numFmtId="3" fontId="78" fillId="2" borderId="0" xfId="12" applyNumberFormat="1" applyFont="1" applyFill="1" applyBorder="1" applyAlignment="1" applyProtection="1">
      <alignment vertical="top" wrapText="1"/>
      <protection locked="0"/>
    </xf>
    <xf numFmtId="0" fontId="91" fillId="0" borderId="0" xfId="0" applyFont="1" applyAlignment="1" applyProtection="1">
      <alignment vertical="top" wrapText="1"/>
      <protection locked="0"/>
    </xf>
    <xf numFmtId="0" fontId="144" fillId="0" borderId="1" xfId="12" applyFont="1" applyBorder="1" applyAlignment="1">
      <alignment horizontal="right" wrapText="1"/>
    </xf>
    <xf numFmtId="0" fontId="144" fillId="0" borderId="0" xfId="12" applyFont="1" applyBorder="1" applyAlignment="1">
      <alignment horizontal="right" wrapText="1"/>
    </xf>
    <xf numFmtId="0" fontId="144" fillId="0" borderId="2" xfId="12" applyFont="1" applyBorder="1" applyAlignment="1">
      <alignment horizontal="center" wrapText="1"/>
    </xf>
    <xf numFmtId="0" fontId="144" fillId="0" borderId="1" xfId="12" applyFont="1" applyBorder="1" applyAlignment="1">
      <alignment horizontal="center" wrapText="1"/>
    </xf>
    <xf numFmtId="3" fontId="94" fillId="2" borderId="0" xfId="12" applyNumberFormat="1" applyFont="1" applyFill="1" applyBorder="1" applyAlignment="1">
      <alignment vertical="top" wrapText="1"/>
    </xf>
    <xf numFmtId="0" fontId="80" fillId="0" borderId="1" xfId="0" applyFont="1" applyBorder="1" applyAlignment="1" applyProtection="1">
      <alignment horizontal="left" vertical="top" wrapText="1"/>
      <protection locked="0"/>
    </xf>
    <xf numFmtId="0" fontId="83" fillId="0" borderId="0" xfId="0" applyFont="1" applyAlignment="1">
      <alignment vertical="top" wrapText="1"/>
    </xf>
    <xf numFmtId="0" fontId="92" fillId="0" borderId="0" xfId="0" applyFont="1" applyAlignment="1">
      <alignment vertical="top" wrapText="1"/>
    </xf>
    <xf numFmtId="0" fontId="76" fillId="0" borderId="0" xfId="0" applyFont="1" applyBorder="1" applyAlignment="1">
      <alignment horizontal="left" vertical="top" wrapText="1"/>
    </xf>
    <xf numFmtId="2" fontId="80" fillId="0" borderId="0" xfId="7" applyNumberFormat="1" applyFont="1" applyBorder="1" applyAlignment="1" applyProtection="1">
      <alignment vertical="top" wrapText="1"/>
      <protection locked="0"/>
    </xf>
    <xf numFmtId="0" fontId="94" fillId="0" borderId="0" xfId="0" applyFont="1" applyAlignment="1" applyProtection="1">
      <alignment wrapText="1"/>
      <protection locked="0"/>
    </xf>
    <xf numFmtId="0" fontId="49" fillId="0" borderId="0" xfId="0" applyFont="1" applyAlignment="1" applyProtection="1">
      <alignment wrapText="1"/>
      <protection locked="0"/>
    </xf>
    <xf numFmtId="2" fontId="99" fillId="0" borderId="1" xfId="13" applyNumberFormat="1" applyFont="1" applyBorder="1" applyAlignment="1" applyProtection="1">
      <alignment horizontal="left" vertical="top" wrapText="1"/>
      <protection locked="0"/>
    </xf>
    <xf numFmtId="0" fontId="144" fillId="0" borderId="3" xfId="13" applyFont="1" applyBorder="1" applyAlignment="1">
      <alignment horizontal="center" wrapText="1"/>
    </xf>
    <xf numFmtId="0" fontId="88" fillId="0" borderId="3" xfId="13" applyFont="1" applyBorder="1" applyAlignment="1">
      <alignment horizontal="center" wrapText="1"/>
    </xf>
    <xf numFmtId="0" fontId="127" fillId="0" borderId="0" xfId="13" applyFont="1" applyBorder="1" applyAlignment="1" applyProtection="1">
      <alignment horizontal="left" vertical="top" wrapText="1"/>
      <protection locked="0"/>
    </xf>
    <xf numFmtId="0" fontId="88" fillId="0" borderId="1" xfId="13" applyFont="1" applyBorder="1" applyAlignment="1">
      <alignment horizontal="center" wrapText="1"/>
    </xf>
    <xf numFmtId="0" fontId="80" fillId="0" borderId="1" xfId="13" applyFont="1" applyBorder="1" applyAlignment="1" applyProtection="1">
      <alignment horizontal="left" vertical="top" wrapText="1"/>
      <protection locked="0"/>
    </xf>
    <xf numFmtId="0" fontId="83" fillId="0" borderId="1" xfId="13" applyFont="1" applyBorder="1" applyAlignment="1" applyProtection="1">
      <alignment horizontal="left" vertical="top" wrapText="1"/>
      <protection locked="0"/>
    </xf>
    <xf numFmtId="0" fontId="80" fillId="0" borderId="0" xfId="2" applyFont="1" applyAlignment="1">
      <alignment horizontal="left" vertical="top" wrapText="1"/>
    </xf>
    <xf numFmtId="0" fontId="82" fillId="0" borderId="0" xfId="2" applyFont="1" applyAlignment="1">
      <alignment horizontal="left" vertical="top" wrapText="1"/>
    </xf>
    <xf numFmtId="0" fontId="83" fillId="0" borderId="0" xfId="2" applyFont="1" applyAlignment="1" applyProtection="1">
      <alignment horizontal="left" vertical="top" wrapText="1"/>
      <protection locked="0"/>
    </xf>
    <xf numFmtId="0" fontId="82" fillId="0" borderId="0" xfId="2" applyFont="1" applyAlignment="1" applyProtection="1">
      <alignment horizontal="left" vertical="top" wrapText="1"/>
      <protection locked="0"/>
    </xf>
    <xf numFmtId="3" fontId="188" fillId="0" borderId="0" xfId="12" applyNumberFormat="1" applyFont="1" applyFill="1" applyBorder="1" applyAlignment="1">
      <alignment wrapText="1"/>
    </xf>
    <xf numFmtId="0" fontId="78" fillId="0" borderId="0" xfId="2" applyFont="1" applyAlignment="1" applyProtection="1">
      <alignment horizontal="left" vertical="top" wrapText="1"/>
      <protection locked="0"/>
    </xf>
    <xf numFmtId="3" fontId="83" fillId="0" borderId="0" xfId="19" applyNumberFormat="1" applyFont="1" applyAlignment="1" applyProtection="1">
      <alignment vertical="top" wrapText="1"/>
      <protection locked="0"/>
    </xf>
    <xf numFmtId="0" fontId="94" fillId="0" borderId="0" xfId="0" applyFont="1" applyAlignment="1" applyProtection="1">
      <alignment vertical="top" wrapText="1"/>
      <protection locked="0"/>
    </xf>
    <xf numFmtId="3" fontId="83" fillId="0" borderId="0" xfId="7" applyNumberFormat="1" applyFont="1" applyAlignment="1" applyProtection="1">
      <alignment horizontal="left" vertical="top" wrapText="1"/>
      <protection locked="0"/>
    </xf>
    <xf numFmtId="0" fontId="77" fillId="0" borderId="0" xfId="7" applyFont="1" applyAlignment="1" applyProtection="1">
      <alignment wrapText="1"/>
      <protection locked="0"/>
    </xf>
    <xf numFmtId="2" fontId="78" fillId="0" borderId="1" xfId="12" applyNumberFormat="1" applyFont="1" applyFill="1" applyBorder="1" applyAlignment="1">
      <alignment horizontal="center" wrapText="1"/>
    </xf>
    <xf numFmtId="2" fontId="78" fillId="0" borderId="1" xfId="12" applyNumberFormat="1" applyFont="1" applyFill="1" applyBorder="1" applyAlignment="1">
      <alignment horizontal="center"/>
    </xf>
    <xf numFmtId="1" fontId="76" fillId="0" borderId="0" xfId="0" applyNumberFormat="1" applyFont="1" applyFill="1" applyBorder="1" applyAlignment="1">
      <alignment vertical="center" wrapText="1"/>
    </xf>
    <xf numFmtId="0" fontId="87" fillId="0" borderId="0" xfId="0" applyFont="1" applyAlignment="1">
      <alignment vertical="center" wrapText="1"/>
    </xf>
    <xf numFmtId="3" fontId="78" fillId="0" borderId="1" xfId="7" applyNumberFormat="1" applyFont="1" applyBorder="1" applyAlignment="1" applyProtection="1">
      <alignment horizontal="left" wrapText="1"/>
    </xf>
    <xf numFmtId="2" fontId="86" fillId="0" borderId="3" xfId="12" applyNumberFormat="1" applyFont="1" applyFill="1" applyBorder="1" applyAlignment="1">
      <alignment horizontal="center" wrapText="1"/>
    </xf>
    <xf numFmtId="2" fontId="86" fillId="0" borderId="3" xfId="12" applyNumberFormat="1" applyFont="1" applyFill="1" applyBorder="1" applyAlignment="1">
      <alignment horizontal="center"/>
    </xf>
    <xf numFmtId="2" fontId="78" fillId="0" borderId="3" xfId="12" applyNumberFormat="1" applyFont="1" applyFill="1" applyBorder="1" applyAlignment="1">
      <alignment horizontal="center" wrapText="1"/>
    </xf>
    <xf numFmtId="2" fontId="78" fillId="0" borderId="3" xfId="12" applyNumberFormat="1" applyFont="1" applyFill="1" applyBorder="1" applyAlignment="1">
      <alignment horizontal="center"/>
    </xf>
    <xf numFmtId="3" fontId="88" fillId="2" borderId="0" xfId="12" applyNumberFormat="1" applyFont="1" applyFill="1" applyAlignment="1">
      <alignment horizontal="left" wrapText="1"/>
    </xf>
    <xf numFmtId="0" fontId="88" fillId="0" borderId="0" xfId="0" applyFont="1" applyAlignment="1"/>
    <xf numFmtId="3" fontId="78" fillId="2" borderId="0" xfId="1" applyNumberFormat="1" applyFont="1" applyFill="1" applyBorder="1" applyAlignment="1" applyProtection="1">
      <alignment vertical="top" wrapText="1"/>
      <protection locked="0"/>
    </xf>
    <xf numFmtId="0" fontId="91" fillId="0" borderId="0" xfId="0" applyFont="1" applyAlignment="1" applyProtection="1">
      <protection locked="0"/>
    </xf>
    <xf numFmtId="0" fontId="98" fillId="0" borderId="0" xfId="2" applyFont="1" applyFill="1" applyBorder="1" applyAlignment="1" applyProtection="1">
      <alignment horizontal="left" vertical="top" wrapText="1"/>
    </xf>
    <xf numFmtId="0" fontId="98" fillId="0" borderId="0" xfId="2" applyFont="1" applyBorder="1" applyAlignment="1" applyProtection="1">
      <alignment horizontal="left" vertical="top" wrapText="1"/>
    </xf>
    <xf numFmtId="3" fontId="78" fillId="0" borderId="0" xfId="1" applyNumberFormat="1" applyFont="1" applyFill="1" applyBorder="1" applyAlignment="1">
      <alignment vertical="top" wrapText="1"/>
    </xf>
    <xf numFmtId="0" fontId="94" fillId="0" borderId="0" xfId="0" applyFont="1" applyFill="1" applyAlignment="1"/>
    <xf numFmtId="0" fontId="98" fillId="0" borderId="0" xfId="1" applyFont="1" applyAlignment="1">
      <alignment horizontal="left" vertical="top" wrapText="1"/>
    </xf>
    <xf numFmtId="0" fontId="78" fillId="0" borderId="0" xfId="2" applyFont="1" applyFill="1" applyBorder="1" applyAlignment="1">
      <alignment vertical="top" wrapText="1"/>
    </xf>
    <xf numFmtId="0" fontId="94" fillId="0" borderId="0" xfId="0" applyFont="1" applyFill="1" applyAlignment="1">
      <alignment vertical="top"/>
    </xf>
    <xf numFmtId="0" fontId="98" fillId="0" borderId="0" xfId="2" applyFont="1" applyFill="1" applyBorder="1" applyAlignment="1">
      <alignment horizontal="left" vertical="top" wrapText="1"/>
    </xf>
    <xf numFmtId="0" fontId="98" fillId="0" borderId="0" xfId="2" applyFont="1" applyBorder="1" applyAlignment="1">
      <alignment horizontal="left" vertical="top" wrapText="1"/>
    </xf>
    <xf numFmtId="3" fontId="80" fillId="0" borderId="0" xfId="1" applyNumberFormat="1" applyFont="1" applyFill="1" applyBorder="1" applyAlignment="1">
      <alignment vertical="top" wrapText="1"/>
    </xf>
    <xf numFmtId="0" fontId="94" fillId="0" borderId="0" xfId="0" applyFont="1" applyAlignment="1">
      <alignment wrapText="1"/>
    </xf>
    <xf numFmtId="0" fontId="82" fillId="2" borderId="0" xfId="1" applyFont="1" applyFill="1" applyAlignment="1">
      <alignment horizontal="left" vertical="top" wrapText="1"/>
    </xf>
    <xf numFmtId="0" fontId="77" fillId="2" borderId="0" xfId="1" applyFont="1" applyFill="1" applyAlignment="1">
      <alignment horizontal="left" vertical="top" wrapText="1"/>
    </xf>
    <xf numFmtId="0" fontId="98" fillId="0" borderId="0" xfId="1" applyFont="1" applyBorder="1" applyAlignment="1">
      <alignment horizontal="left" vertical="top" wrapText="1"/>
    </xf>
    <xf numFmtId="0" fontId="98" fillId="0" borderId="0" xfId="1" applyFont="1" applyAlignment="1">
      <alignment horizontal="left" vertical="top"/>
    </xf>
    <xf numFmtId="3" fontId="80" fillId="0" borderId="0" xfId="9" applyNumberFormat="1" applyFont="1" applyFill="1" applyAlignment="1">
      <alignment vertical="top" wrapText="1"/>
    </xf>
    <xf numFmtId="3" fontId="36" fillId="0" borderId="3" xfId="0" applyNumberFormat="1" applyFont="1" applyBorder="1" applyAlignment="1">
      <alignment horizontal="center" wrapText="1"/>
    </xf>
    <xf numFmtId="0" fontId="62" fillId="0" borderId="0" xfId="0" applyFont="1" applyAlignment="1">
      <alignment vertical="center" wrapText="1"/>
    </xf>
    <xf numFmtId="3" fontId="35" fillId="0" borderId="0" xfId="9" applyNumberFormat="1" applyFont="1" applyAlignment="1">
      <alignment horizontal="left" vertical="top" wrapText="1"/>
    </xf>
    <xf numFmtId="3" fontId="78" fillId="0" borderId="0" xfId="9" applyNumberFormat="1" applyFont="1" applyAlignment="1">
      <alignment horizontal="left" vertical="top" wrapText="1"/>
    </xf>
    <xf numFmtId="3" fontId="86" fillId="0" borderId="1" xfId="0" applyNumberFormat="1" applyFont="1" applyBorder="1" applyAlignment="1">
      <alignment horizontal="center" wrapText="1"/>
    </xf>
    <xf numFmtId="3" fontId="78" fillId="0" borderId="3" xfId="0" applyNumberFormat="1" applyFont="1" applyBorder="1" applyAlignment="1">
      <alignment horizontal="center" wrapText="1"/>
    </xf>
    <xf numFmtId="0" fontId="62" fillId="0" borderId="0" xfId="0" applyFont="1" applyAlignment="1">
      <alignment wrapText="1"/>
    </xf>
    <xf numFmtId="3" fontId="36" fillId="0" borderId="1" xfId="0" applyNumberFormat="1" applyFont="1" applyBorder="1" applyAlignment="1">
      <alignment horizontal="center" wrapText="1"/>
    </xf>
    <xf numFmtId="0" fontId="91" fillId="0" borderId="0" xfId="0" applyFont="1" applyAlignment="1">
      <alignment horizontal="left" wrapText="1"/>
    </xf>
    <xf numFmtId="3" fontId="78" fillId="0" borderId="1" xfId="0" quotePrefix="1" applyNumberFormat="1" applyFont="1" applyBorder="1" applyAlignment="1">
      <alignment horizontal="center" wrapText="1"/>
    </xf>
    <xf numFmtId="0" fontId="91" fillId="0" borderId="1" xfId="0" applyFont="1" applyBorder="1" applyAlignment="1">
      <alignment horizontal="center" wrapText="1"/>
    </xf>
    <xf numFmtId="3" fontId="88" fillId="0" borderId="0" xfId="0" applyNumberFormat="1" applyFont="1" applyAlignment="1">
      <alignment vertical="top" wrapText="1"/>
    </xf>
    <xf numFmtId="3" fontId="98" fillId="0" borderId="0" xfId="0" applyNumberFormat="1" applyFont="1" applyAlignment="1">
      <alignment vertical="top" wrapText="1"/>
    </xf>
    <xf numFmtId="3" fontId="76" fillId="0" borderId="1" xfId="0" quotePrefix="1" applyNumberFormat="1" applyFont="1" applyBorder="1" applyAlignment="1">
      <alignment horizontal="center" wrapText="1"/>
    </xf>
    <xf numFmtId="3" fontId="119" fillId="0" borderId="1" xfId="0" applyNumberFormat="1" applyFont="1" applyBorder="1" applyAlignment="1">
      <alignment horizontal="center" wrapText="1"/>
    </xf>
    <xf numFmtId="0" fontId="98" fillId="0" borderId="0" xfId="0" applyFont="1" applyAlignment="1">
      <alignment vertical="top" wrapText="1"/>
    </xf>
    <xf numFmtId="3" fontId="144" fillId="0" borderId="0" xfId="9" applyNumberFormat="1" applyFont="1" applyAlignment="1">
      <alignment horizontal="left" vertical="top" wrapText="1"/>
    </xf>
    <xf numFmtId="0" fontId="77" fillId="0" borderId="0" xfId="0" applyFont="1" applyAlignment="1">
      <alignment horizontal="justify" vertical="center" wrapText="1"/>
    </xf>
    <xf numFmtId="0" fontId="78" fillId="0" borderId="3" xfId="0" applyFont="1" applyBorder="1" applyAlignment="1">
      <alignment horizontal="center" vertical="center" wrapText="1"/>
    </xf>
    <xf numFmtId="0" fontId="78" fillId="0" borderId="24" xfId="0" applyFont="1" applyBorder="1" applyAlignment="1">
      <alignment horizontal="center" vertical="center" wrapText="1"/>
    </xf>
    <xf numFmtId="0" fontId="78" fillId="0" borderId="21" xfId="0" applyFont="1" applyBorder="1" applyAlignment="1">
      <alignment horizontal="center" vertical="center" wrapText="1"/>
    </xf>
    <xf numFmtId="0" fontId="78" fillId="0" borderId="17" xfId="0" applyFont="1" applyBorder="1" applyAlignment="1">
      <alignment horizontal="center" vertical="center" wrapText="1"/>
    </xf>
    <xf numFmtId="0" fontId="78" fillId="0" borderId="2" xfId="0" applyFont="1" applyBorder="1" applyAlignment="1">
      <alignment horizontal="center" vertical="center" wrapText="1"/>
    </xf>
    <xf numFmtId="0" fontId="78" fillId="0" borderId="23" xfId="0" applyFont="1" applyBorder="1" applyAlignment="1">
      <alignment horizontal="center" vertical="center" wrapText="1"/>
    </xf>
    <xf numFmtId="0" fontId="78" fillId="0" borderId="19" xfId="0" applyFont="1" applyBorder="1" applyAlignment="1">
      <alignment horizontal="center" vertical="center" wrapText="1"/>
    </xf>
    <xf numFmtId="0" fontId="78" fillId="0" borderId="18" xfId="0" applyFont="1" applyBorder="1" applyAlignment="1">
      <alignment horizontal="center" vertical="center" wrapText="1"/>
    </xf>
    <xf numFmtId="0" fontId="90" fillId="0" borderId="0" xfId="0" applyFont="1" applyBorder="1" applyAlignment="1">
      <alignment horizontal="justify" vertical="center" wrapText="1"/>
    </xf>
    <xf numFmtId="0" fontId="90" fillId="0" borderId="0" xfId="0" applyFont="1" applyAlignment="1">
      <alignment horizontal="justify" vertical="center" wrapText="1"/>
    </xf>
    <xf numFmtId="0" fontId="113" fillId="0" borderId="0" xfId="0" applyFont="1" applyAlignment="1">
      <alignment horizontal="justify" vertical="center" wrapText="1"/>
    </xf>
    <xf numFmtId="0" fontId="144" fillId="0" borderId="23" xfId="0" applyFont="1" applyBorder="1" applyAlignment="1">
      <alignment horizontal="center" vertical="center" wrapText="1"/>
    </xf>
    <xf numFmtId="0" fontId="144" fillId="0" borderId="20" xfId="0" applyFont="1" applyBorder="1" applyAlignment="1">
      <alignment horizontal="center" vertical="center" wrapText="1"/>
    </xf>
    <xf numFmtId="0" fontId="144" fillId="0" borderId="19" xfId="0" applyFont="1" applyBorder="1" applyAlignment="1">
      <alignment horizontal="center" vertical="center" wrapText="1"/>
    </xf>
    <xf numFmtId="0" fontId="144" fillId="0" borderId="17" xfId="0" applyFont="1" applyBorder="1" applyAlignment="1">
      <alignment horizontal="center" vertical="center" wrapText="1"/>
    </xf>
    <xf numFmtId="0" fontId="144" fillId="0" borderId="14" xfId="0" applyFont="1" applyBorder="1" applyAlignment="1">
      <alignment horizontal="center" vertical="center" wrapText="1"/>
    </xf>
    <xf numFmtId="0" fontId="144" fillId="0" borderId="18" xfId="0" applyFont="1" applyBorder="1" applyAlignment="1">
      <alignment horizontal="center" vertical="center" wrapText="1"/>
    </xf>
    <xf numFmtId="0" fontId="98" fillId="0" borderId="18" xfId="0" applyFont="1" applyBorder="1" applyAlignment="1">
      <alignment horizontal="center" vertical="center" wrapText="1"/>
    </xf>
    <xf numFmtId="0" fontId="77" fillId="0" borderId="0" xfId="0" applyFont="1" applyBorder="1" applyAlignment="1">
      <alignment horizontal="left" vertical="center" wrapText="1"/>
    </xf>
    <xf numFmtId="0" fontId="144" fillId="0" borderId="3" xfId="0" applyFont="1" applyBorder="1" applyAlignment="1">
      <alignment horizontal="center" vertical="center" wrapText="1"/>
    </xf>
    <xf numFmtId="0" fontId="144" fillId="0" borderId="2" xfId="0" applyFont="1" applyBorder="1" applyAlignment="1">
      <alignment horizontal="center" vertical="center" wrapText="1"/>
    </xf>
    <xf numFmtId="0" fontId="123" fillId="0" borderId="0" xfId="0" applyFont="1" applyBorder="1" applyAlignment="1">
      <alignment vertical="center" wrapText="1"/>
    </xf>
    <xf numFmtId="0" fontId="181" fillId="0" borderId="0" xfId="0" applyFont="1" applyBorder="1" applyAlignment="1">
      <alignment vertical="top" wrapText="1"/>
    </xf>
    <xf numFmtId="0" fontId="144" fillId="2" borderId="0" xfId="0" applyFont="1" applyFill="1" applyBorder="1" applyAlignment="1">
      <alignment horizontal="center" vertical="center" wrapText="1"/>
    </xf>
    <xf numFmtId="0" fontId="144" fillId="2" borderId="20" xfId="0" applyFont="1" applyFill="1" applyBorder="1" applyAlignment="1">
      <alignment horizontal="center" vertical="center" wrapText="1"/>
    </xf>
    <xf numFmtId="0" fontId="144" fillId="2" borderId="19" xfId="0" applyFont="1" applyFill="1" applyBorder="1" applyAlignment="1">
      <alignment horizontal="center" vertical="center" wrapText="1"/>
    </xf>
    <xf numFmtId="0" fontId="77" fillId="0" borderId="0" xfId="0" applyFont="1" applyAlignment="1">
      <alignment horizontal="left" vertical="center" wrapText="1"/>
    </xf>
    <xf numFmtId="0" fontId="181" fillId="0" borderId="17" xfId="0" applyFont="1" applyBorder="1" applyAlignment="1">
      <alignment horizontal="center" vertical="center" wrapText="1"/>
    </xf>
    <xf numFmtId="0" fontId="181" fillId="0" borderId="18" xfId="0" applyFont="1" applyBorder="1" applyAlignment="1">
      <alignment horizontal="center" vertical="center" wrapText="1"/>
    </xf>
    <xf numFmtId="0" fontId="184" fillId="0" borderId="0" xfId="0" applyFont="1" applyBorder="1" applyAlignment="1">
      <alignment horizontal="left" vertical="center" wrapText="1"/>
    </xf>
    <xf numFmtId="0" fontId="185" fillId="0" borderId="0" xfId="0" applyFont="1" applyAlignment="1">
      <alignment horizontal="left" vertical="center" wrapText="1"/>
    </xf>
    <xf numFmtId="0" fontId="181" fillId="0" borderId="3" xfId="0" applyFont="1" applyBorder="1" applyAlignment="1">
      <alignment horizontal="center" vertical="center" wrapText="1"/>
    </xf>
    <xf numFmtId="0" fontId="181" fillId="0" borderId="22" xfId="0" applyFont="1" applyBorder="1" applyAlignment="1">
      <alignment horizontal="center" vertical="center" wrapText="1"/>
    </xf>
    <xf numFmtId="0" fontId="181" fillId="0" borderId="16" xfId="0" applyFont="1" applyBorder="1" applyAlignment="1">
      <alignment horizontal="center" vertical="center" wrapText="1"/>
    </xf>
    <xf numFmtId="0" fontId="181" fillId="0" borderId="2" xfId="0" applyFont="1" applyBorder="1" applyAlignment="1">
      <alignment horizontal="center" vertical="center" wrapText="1"/>
    </xf>
    <xf numFmtId="0" fontId="181" fillId="0" borderId="24" xfId="0" applyFont="1" applyBorder="1" applyAlignment="1">
      <alignment horizontal="center" vertical="center" wrapText="1"/>
    </xf>
    <xf numFmtId="0" fontId="181" fillId="0" borderId="23" xfId="0" applyFont="1" applyBorder="1" applyAlignment="1">
      <alignment horizontal="center" vertical="center" wrapText="1"/>
    </xf>
    <xf numFmtId="0" fontId="181" fillId="0" borderId="20" xfId="0" applyFont="1" applyBorder="1" applyAlignment="1">
      <alignment horizontal="center" vertical="center" wrapText="1"/>
    </xf>
    <xf numFmtId="0" fontId="181" fillId="0" borderId="19" xfId="0" applyFont="1" applyBorder="1" applyAlignment="1">
      <alignment horizontal="center" vertical="center" wrapText="1"/>
    </xf>
    <xf numFmtId="0" fontId="78" fillId="2" borderId="1" xfId="0" applyFont="1" applyFill="1" applyBorder="1"/>
    <xf numFmtId="0" fontId="113" fillId="2" borderId="0" xfId="0" applyFont="1" applyFill="1" applyBorder="1" applyAlignment="1">
      <alignment vertical="center"/>
    </xf>
    <xf numFmtId="0" fontId="77" fillId="2" borderId="0" xfId="0" applyFont="1" applyFill="1" applyBorder="1"/>
    <xf numFmtId="0" fontId="78" fillId="2" borderId="2" xfId="0" applyFont="1" applyFill="1" applyBorder="1" applyAlignment="1">
      <alignment horizontal="center" vertical="center" wrapText="1"/>
    </xf>
    <xf numFmtId="0" fontId="78" fillId="2" borderId="1" xfId="0" applyFont="1" applyFill="1" applyBorder="1" applyAlignment="1">
      <alignment horizontal="center" vertical="center" wrapText="1"/>
    </xf>
    <xf numFmtId="0" fontId="77" fillId="2" borderId="0" xfId="0" applyFont="1" applyFill="1" applyBorder="1" applyAlignment="1">
      <alignment vertical="center" wrapText="1"/>
    </xf>
    <xf numFmtId="0" fontId="77" fillId="2" borderId="0" xfId="0" applyFont="1" applyFill="1" applyBorder="1" applyAlignment="1">
      <alignment horizontal="left" vertical="center" wrapText="1" indent="2"/>
    </xf>
    <xf numFmtId="0" fontId="77" fillId="2" borderId="0" xfId="0" applyFont="1" applyFill="1" applyAlignment="1">
      <alignment horizontal="left" vertical="center" wrapText="1"/>
    </xf>
    <xf numFmtId="0" fontId="166" fillId="2" borderId="0" xfId="0" applyFont="1" applyFill="1" applyAlignment="1">
      <alignment horizontal="left" vertical="center" wrapText="1"/>
    </xf>
    <xf numFmtId="3" fontId="78" fillId="2" borderId="0" xfId="9" applyNumberFormat="1" applyFont="1" applyFill="1" applyAlignment="1">
      <alignment horizontal="left" vertical="top" wrapText="1"/>
    </xf>
    <xf numFmtId="0" fontId="113" fillId="2" borderId="0" xfId="0" applyFont="1" applyFill="1" applyAlignment="1">
      <alignment horizontal="left" vertical="center" wrapText="1"/>
    </xf>
    <xf numFmtId="0" fontId="113" fillId="2" borderId="0" xfId="0" applyFont="1" applyFill="1" applyBorder="1" applyAlignment="1">
      <alignment horizontal="left" vertical="center" wrapText="1"/>
    </xf>
    <xf numFmtId="0" fontId="128" fillId="0" borderId="0" xfId="1" applyFont="1" applyAlignment="1">
      <alignment vertical="top" wrapText="1"/>
    </xf>
    <xf numFmtId="0" fontId="98" fillId="0" borderId="0" xfId="0" applyFont="1" applyAlignment="1">
      <alignment wrapText="1"/>
    </xf>
    <xf numFmtId="0" fontId="87" fillId="2" borderId="0" xfId="23" applyNumberFormat="1" applyFont="1" applyFill="1" applyBorder="1" applyAlignment="1">
      <alignment vertical="top" wrapText="1"/>
    </xf>
    <xf numFmtId="0" fontId="87" fillId="0" borderId="0" xfId="23" applyFont="1" applyBorder="1" applyAlignment="1">
      <alignment vertical="top" wrapText="1"/>
    </xf>
    <xf numFmtId="0" fontId="76" fillId="2" borderId="0" xfId="4" applyFont="1" applyFill="1" applyBorder="1" applyAlignment="1">
      <alignment horizontal="left" wrapText="1"/>
    </xf>
    <xf numFmtId="3" fontId="80" fillId="0" borderId="0" xfId="1" applyNumberFormat="1" applyFont="1" applyFill="1" applyBorder="1" applyAlignment="1">
      <alignment horizontal="left" vertical="top" wrapText="1"/>
    </xf>
    <xf numFmtId="3" fontId="161" fillId="2" borderId="1" xfId="1" applyNumberFormat="1" applyFont="1" applyFill="1" applyBorder="1" applyAlignment="1">
      <alignment horizontal="center" wrapText="1"/>
    </xf>
    <xf numFmtId="2" fontId="80" fillId="0" borderId="0" xfId="0" applyNumberFormat="1" applyFont="1" applyAlignment="1" applyProtection="1">
      <alignment vertical="top" wrapText="1"/>
      <protection locked="0"/>
    </xf>
    <xf numFmtId="0" fontId="77" fillId="0" borderId="0" xfId="0" applyFont="1" applyAlignment="1" applyProtection="1">
      <alignment vertical="top" wrapText="1"/>
      <protection locked="0"/>
    </xf>
    <xf numFmtId="0" fontId="3" fillId="0" borderId="0" xfId="0" applyFont="1" applyAlignment="1" applyProtection="1">
      <alignment vertical="top" wrapText="1"/>
      <protection locked="0"/>
    </xf>
    <xf numFmtId="0" fontId="38" fillId="0" borderId="0" xfId="0" applyFont="1" applyProtection="1">
      <protection locked="0"/>
    </xf>
    <xf numFmtId="0" fontId="80" fillId="0" borderId="0" xfId="0" applyFont="1" applyAlignment="1" applyProtection="1">
      <alignment vertical="top" wrapText="1"/>
      <protection locked="0"/>
    </xf>
    <xf numFmtId="0" fontId="92" fillId="0" borderId="0" xfId="0" applyFont="1" applyAlignment="1" applyProtection="1">
      <alignment wrapText="1"/>
      <protection locked="0"/>
    </xf>
    <xf numFmtId="0" fontId="78" fillId="0" borderId="0" xfId="13" applyFont="1" applyBorder="1" applyAlignment="1">
      <alignment horizontal="left" vertical="top" wrapText="1"/>
    </xf>
    <xf numFmtId="0" fontId="78" fillId="0" borderId="1" xfId="13" applyFont="1" applyBorder="1" applyAlignment="1">
      <alignment horizontal="center" wrapText="1"/>
    </xf>
    <xf numFmtId="0" fontId="76" fillId="0" borderId="3" xfId="13" applyFont="1" applyBorder="1" applyAlignment="1">
      <alignment horizontal="center" wrapText="1"/>
    </xf>
    <xf numFmtId="3" fontId="80" fillId="0" borderId="0" xfId="19" applyNumberFormat="1" applyFont="1" applyFill="1" applyAlignment="1" applyProtection="1">
      <alignment vertical="top" wrapText="1"/>
    </xf>
    <xf numFmtId="0" fontId="94" fillId="0" borderId="0" xfId="0" applyFont="1" applyFill="1" applyAlignment="1" applyProtection="1">
      <alignment wrapText="1"/>
    </xf>
    <xf numFmtId="3" fontId="80" fillId="0" borderId="0" xfId="9" applyNumberFormat="1" applyFont="1" applyAlignment="1" applyProtection="1">
      <alignment vertical="top" wrapText="1"/>
      <protection locked="0"/>
    </xf>
    <xf numFmtId="0" fontId="80" fillId="0" borderId="0" xfId="0" applyFont="1" applyAlignment="1" applyProtection="1">
      <alignment wrapText="1"/>
      <protection locked="0"/>
    </xf>
    <xf numFmtId="3" fontId="78" fillId="0" borderId="1" xfId="0" applyNumberFormat="1" applyFont="1" applyBorder="1" applyAlignment="1">
      <alignment horizontal="right" wrapText="1"/>
    </xf>
    <xf numFmtId="0" fontId="78" fillId="0" borderId="1" xfId="0" applyFont="1" applyBorder="1" applyAlignment="1">
      <alignment horizontal="right" wrapText="1"/>
    </xf>
    <xf numFmtId="3" fontId="78" fillId="0" borderId="3" xfId="0" applyNumberFormat="1" applyFont="1" applyBorder="1" applyAlignment="1">
      <alignment horizontal="right" wrapText="1"/>
    </xf>
    <xf numFmtId="0" fontId="78" fillId="0" borderId="3" xfId="0" applyFont="1" applyBorder="1" applyAlignment="1">
      <alignment horizontal="right" wrapText="1"/>
    </xf>
    <xf numFmtId="3" fontId="78" fillId="0" borderId="2" xfId="0" applyNumberFormat="1" applyFont="1" applyBorder="1" applyAlignment="1">
      <alignment horizontal="right" wrapText="1"/>
    </xf>
    <xf numFmtId="3" fontId="77" fillId="0" borderId="0" xfId="0" applyNumberFormat="1" applyFont="1" applyAlignment="1">
      <alignment horizontal="center" wrapText="1"/>
    </xf>
    <xf numFmtId="3" fontId="76" fillId="0" borderId="1" xfId="0" applyNumberFormat="1" applyFont="1" applyBorder="1" applyAlignment="1">
      <alignment horizontal="right" wrapText="1"/>
    </xf>
    <xf numFmtId="0" fontId="76" fillId="0" borderId="1" xfId="0" applyFont="1" applyBorder="1" applyAlignment="1">
      <alignment horizontal="right" wrapText="1"/>
    </xf>
    <xf numFmtId="3" fontId="76" fillId="0" borderId="3" xfId="0" applyNumberFormat="1" applyFont="1" applyBorder="1" applyAlignment="1">
      <alignment horizontal="right" wrapText="1"/>
    </xf>
    <xf numFmtId="0" fontId="76" fillId="0" borderId="3" xfId="0" applyFont="1" applyBorder="1" applyAlignment="1">
      <alignment horizontal="right" wrapText="1"/>
    </xf>
    <xf numFmtId="3" fontId="76" fillId="0" borderId="2" xfId="0" applyNumberFormat="1" applyFont="1" applyBorder="1" applyAlignment="1">
      <alignment horizontal="right" wrapText="1"/>
    </xf>
    <xf numFmtId="3" fontId="37" fillId="0" borderId="0" xfId="9" applyNumberFormat="1" applyFont="1" applyAlignment="1" applyProtection="1">
      <alignment vertical="top" wrapText="1"/>
      <protection locked="0"/>
    </xf>
    <xf numFmtId="3" fontId="80" fillId="0" borderId="0" xfId="0" applyNumberFormat="1" applyFont="1" applyAlignment="1" applyProtection="1">
      <alignment vertical="top" wrapText="1"/>
      <protection locked="0"/>
    </xf>
    <xf numFmtId="3" fontId="37" fillId="0" borderId="0" xfId="0" applyNumberFormat="1" applyFont="1" applyAlignment="1" applyProtection="1">
      <alignment vertical="top" wrapText="1"/>
      <protection locked="0"/>
    </xf>
    <xf numFmtId="3" fontId="78" fillId="0" borderId="3" xfId="0" applyNumberFormat="1" applyFont="1" applyBorder="1" applyAlignment="1">
      <alignment horizontal="center" vertical="top" wrapText="1"/>
    </xf>
    <xf numFmtId="3" fontId="36" fillId="0" borderId="3" xfId="0" applyNumberFormat="1" applyFont="1" applyBorder="1" applyAlignment="1">
      <alignment horizontal="center" vertical="top" wrapText="1"/>
    </xf>
    <xf numFmtId="3" fontId="78" fillId="0" borderId="2" xfId="0" applyNumberFormat="1" applyFont="1" applyBorder="1" applyAlignment="1">
      <alignment horizontal="center" vertical="top" wrapText="1"/>
    </xf>
    <xf numFmtId="3" fontId="78" fillId="0" borderId="1" xfId="0" applyNumberFormat="1" applyFont="1" applyBorder="1" applyAlignment="1">
      <alignment horizontal="center" vertical="top" wrapText="1"/>
    </xf>
    <xf numFmtId="3" fontId="36" fillId="0" borderId="2" xfId="0" applyNumberFormat="1" applyFont="1" applyBorder="1" applyAlignment="1">
      <alignment horizontal="center" vertical="top" wrapText="1"/>
    </xf>
    <xf numFmtId="3" fontId="36" fillId="0" borderId="1" xfId="0" applyNumberFormat="1" applyFont="1" applyBorder="1" applyAlignment="1">
      <alignment horizontal="center" vertical="top" wrapText="1"/>
    </xf>
    <xf numFmtId="3" fontId="78" fillId="0" borderId="0" xfId="9" applyNumberFormat="1" applyFont="1" applyAlignment="1">
      <alignment vertical="top" wrapText="1"/>
    </xf>
    <xf numFmtId="0" fontId="48" fillId="0" borderId="0" xfId="1" applyFont="1" applyFill="1" applyAlignment="1">
      <alignment horizontal="left" vertical="top" wrapText="1"/>
    </xf>
    <xf numFmtId="0" fontId="82" fillId="0" borderId="0" xfId="1" applyFont="1" applyFill="1" applyAlignment="1">
      <alignment horizontal="left" vertical="top" wrapText="1"/>
    </xf>
    <xf numFmtId="3" fontId="98" fillId="0" borderId="0" xfId="12" applyNumberFormat="1" applyFont="1" applyAlignment="1">
      <alignment horizontal="left" wrapText="1"/>
    </xf>
    <xf numFmtId="3" fontId="76" fillId="0" borderId="3" xfId="12" applyNumberFormat="1" applyFont="1" applyBorder="1" applyAlignment="1">
      <alignment horizontal="center" wrapText="1"/>
    </xf>
    <xf numFmtId="0" fontId="94" fillId="0" borderId="3" xfId="0" applyFont="1" applyBorder="1" applyAlignment="1">
      <alignment horizontal="center" wrapText="1"/>
    </xf>
    <xf numFmtId="3" fontId="80" fillId="0" borderId="0" xfId="9" applyNumberFormat="1" applyFont="1" applyFill="1" applyAlignment="1">
      <alignment horizontal="left" vertical="top" wrapText="1"/>
    </xf>
    <xf numFmtId="3" fontId="78" fillId="0" borderId="1" xfId="12" applyNumberFormat="1" applyFont="1" applyBorder="1" applyAlignment="1">
      <alignment horizontal="center" wrapText="1"/>
    </xf>
    <xf numFmtId="0" fontId="94" fillId="0" borderId="1" xfId="0" applyFont="1" applyBorder="1" applyAlignment="1">
      <alignment wrapText="1"/>
    </xf>
    <xf numFmtId="3" fontId="76" fillId="0" borderId="1" xfId="12" applyNumberFormat="1" applyFont="1" applyBorder="1" applyAlignment="1">
      <alignment horizontal="center" wrapText="1"/>
    </xf>
    <xf numFmtId="0" fontId="94" fillId="0" borderId="1" xfId="0" applyFont="1" applyBorder="1" applyAlignment="1">
      <alignment horizontal="center" wrapText="1"/>
    </xf>
    <xf numFmtId="3" fontId="78" fillId="0" borderId="0" xfId="9" applyNumberFormat="1" applyFont="1" applyFill="1" applyAlignment="1">
      <alignment horizontal="left" vertical="top" wrapText="1"/>
    </xf>
    <xf numFmtId="0" fontId="91" fillId="0" borderId="0" xfId="0" applyFont="1" applyAlignment="1">
      <alignment horizontal="left" vertical="top" wrapText="1"/>
    </xf>
    <xf numFmtId="3" fontId="78" fillId="0" borderId="3" xfId="12" applyNumberFormat="1" applyFont="1" applyBorder="1" applyAlignment="1">
      <alignment horizontal="center" wrapText="1"/>
    </xf>
    <xf numFmtId="3" fontId="77" fillId="0" borderId="0" xfId="12" applyNumberFormat="1" applyFont="1" applyBorder="1" applyAlignment="1">
      <alignment horizontal="left" vertical="top" wrapText="1"/>
    </xf>
    <xf numFmtId="3" fontId="77" fillId="0" borderId="0" xfId="12" applyNumberFormat="1" applyFont="1" applyAlignment="1">
      <alignment horizontal="left" vertical="top" wrapText="1"/>
    </xf>
    <xf numFmtId="3" fontId="37" fillId="0" borderId="0" xfId="9" applyNumberFormat="1" applyFont="1" applyAlignment="1">
      <alignment vertical="top" wrapText="1"/>
    </xf>
    <xf numFmtId="3" fontId="80" fillId="0" borderId="0" xfId="9" applyNumberFormat="1" applyFont="1" applyAlignment="1">
      <alignment vertical="top" wrapText="1"/>
    </xf>
    <xf numFmtId="3" fontId="50" fillId="0" borderId="0" xfId="0" applyNumberFormat="1" applyFont="1" applyAlignment="1">
      <alignment horizontal="left" vertical="top" wrapText="1"/>
    </xf>
    <xf numFmtId="3" fontId="55" fillId="0" borderId="0" xfId="9" applyNumberFormat="1" applyFont="1" applyAlignment="1">
      <alignment horizontal="left" vertical="top" wrapText="1"/>
    </xf>
    <xf numFmtId="3" fontId="178" fillId="0" borderId="0" xfId="9" applyNumberFormat="1" applyFont="1" applyAlignment="1">
      <alignment horizontal="left" vertical="top" wrapText="1"/>
    </xf>
    <xf numFmtId="3" fontId="35" fillId="0" borderId="0" xfId="9" applyNumberFormat="1" applyFont="1" applyBorder="1" applyAlignment="1">
      <alignment horizontal="center" wrapText="1"/>
    </xf>
    <xf numFmtId="3" fontId="35" fillId="0" borderId="1" xfId="9" applyNumberFormat="1" applyFont="1" applyBorder="1" applyAlignment="1">
      <alignment horizontal="center" wrapText="1"/>
    </xf>
    <xf numFmtId="3" fontId="54" fillId="0" borderId="0" xfId="9" applyNumberFormat="1" applyFont="1" applyAlignment="1">
      <alignment horizontal="left" vertical="top" wrapText="1"/>
    </xf>
    <xf numFmtId="3" fontId="85" fillId="0" borderId="0" xfId="9" applyNumberFormat="1" applyFont="1" applyAlignment="1">
      <alignment horizontal="left" vertical="top" wrapText="1"/>
    </xf>
    <xf numFmtId="3" fontId="35" fillId="0" borderId="0" xfId="0" applyNumberFormat="1" applyFont="1" applyBorder="1" applyAlignment="1">
      <alignment horizontal="center" wrapText="1"/>
    </xf>
    <xf numFmtId="3" fontId="35" fillId="0" borderId="1" xfId="0" applyNumberFormat="1" applyFont="1" applyBorder="1" applyAlignment="1">
      <alignment horizontal="center" wrapText="1"/>
    </xf>
    <xf numFmtId="3" fontId="37" fillId="0" borderId="0" xfId="9" applyNumberFormat="1" applyFont="1" applyFill="1" applyAlignment="1">
      <alignment horizontal="left" vertical="top" wrapText="1"/>
    </xf>
    <xf numFmtId="3" fontId="86" fillId="0" borderId="0" xfId="9" applyNumberFormat="1" applyFont="1" applyAlignment="1" applyProtection="1">
      <alignment horizontal="left" vertical="top" wrapText="1"/>
      <protection locked="0"/>
    </xf>
    <xf numFmtId="3" fontId="36" fillId="0" borderId="1" xfId="12" applyNumberFormat="1" applyFont="1" applyBorder="1" applyAlignment="1">
      <alignment horizontal="center" wrapText="1"/>
    </xf>
    <xf numFmtId="0" fontId="36" fillId="0" borderId="1" xfId="12" applyFont="1" applyBorder="1" applyAlignment="1">
      <alignment horizontal="center" wrapText="1"/>
    </xf>
    <xf numFmtId="3" fontId="3" fillId="0" borderId="0" xfId="12" applyNumberFormat="1" applyFont="1" applyAlignment="1">
      <alignment horizontal="left" vertical="top" wrapText="1"/>
    </xf>
    <xf numFmtId="3" fontId="35" fillId="0" borderId="1" xfId="12" applyNumberFormat="1" applyFont="1" applyBorder="1" applyAlignment="1">
      <alignment horizontal="center" wrapText="1"/>
    </xf>
    <xf numFmtId="3" fontId="50" fillId="0" borderId="0" xfId="12" applyNumberFormat="1" applyFont="1" applyAlignment="1">
      <alignment horizontal="left" vertical="top" wrapText="1"/>
    </xf>
    <xf numFmtId="3" fontId="37" fillId="0" borderId="0" xfId="9" applyNumberFormat="1" applyFont="1" applyAlignment="1">
      <alignment horizontal="left" vertical="top" wrapText="1"/>
    </xf>
    <xf numFmtId="3" fontId="80" fillId="0" borderId="0" xfId="9" applyNumberFormat="1" applyFont="1" applyAlignment="1">
      <alignment horizontal="left" vertical="top" wrapText="1"/>
    </xf>
    <xf numFmtId="3" fontId="34" fillId="0" borderId="0" xfId="9" applyNumberFormat="1" applyFont="1" applyFill="1" applyAlignment="1">
      <alignment horizontal="left" vertical="top" wrapText="1"/>
    </xf>
    <xf numFmtId="3" fontId="83" fillId="0" borderId="0" xfId="9" applyNumberFormat="1" applyFont="1" applyFill="1" applyAlignment="1">
      <alignment horizontal="left" vertical="top" wrapText="1"/>
    </xf>
    <xf numFmtId="3" fontId="78" fillId="0" borderId="1" xfId="0" applyNumberFormat="1" applyFont="1" applyBorder="1" applyAlignment="1">
      <alignment horizontal="center" wrapText="1"/>
    </xf>
    <xf numFmtId="3" fontId="161" fillId="0" borderId="0" xfId="0" applyNumberFormat="1" applyFont="1" applyBorder="1" applyAlignment="1">
      <alignment horizontal="left" vertical="top" wrapText="1"/>
    </xf>
    <xf numFmtId="0" fontId="91" fillId="0" borderId="0" xfId="0" applyFont="1" applyBorder="1" applyAlignment="1">
      <alignment horizontal="left" vertical="top" wrapText="1"/>
    </xf>
    <xf numFmtId="3" fontId="80" fillId="0" borderId="0" xfId="9" applyNumberFormat="1" applyFont="1" applyFill="1" applyAlignment="1" applyProtection="1">
      <alignment horizontal="left" vertical="top" wrapText="1"/>
      <protection locked="0"/>
    </xf>
    <xf numFmtId="3" fontId="144" fillId="0" borderId="0" xfId="0" applyNumberFormat="1" applyFont="1" applyBorder="1" applyAlignment="1">
      <alignment horizontal="center" wrapText="1"/>
    </xf>
    <xf numFmtId="3" fontId="144" fillId="0" borderId="0" xfId="0" applyNumberFormat="1" applyFont="1" applyBorder="1" applyAlignment="1">
      <alignment horizontal="right" wrapText="1"/>
    </xf>
    <xf numFmtId="3" fontId="161" fillId="0" borderId="17" xfId="0" applyNumberFormat="1" applyFont="1" applyBorder="1" applyAlignment="1">
      <alignment horizontal="left" vertical="top" wrapText="1"/>
    </xf>
    <xf numFmtId="3" fontId="161" fillId="0" borderId="2" xfId="0" applyNumberFormat="1" applyFont="1" applyBorder="1" applyAlignment="1">
      <alignment horizontal="left" vertical="top" wrapText="1"/>
    </xf>
    <xf numFmtId="3" fontId="161" fillId="0" borderId="16" xfId="0" applyNumberFormat="1" applyFont="1" applyBorder="1" applyAlignment="1">
      <alignment horizontal="right" wrapText="1"/>
    </xf>
    <xf numFmtId="3" fontId="161" fillId="0" borderId="3" xfId="0" applyNumberFormat="1" applyFont="1" applyBorder="1" applyAlignment="1">
      <alignment horizontal="right" wrapText="1"/>
    </xf>
    <xf numFmtId="3" fontId="161" fillId="0" borderId="1" xfId="0" applyNumberFormat="1" applyFont="1" applyBorder="1" applyAlignment="1">
      <alignment horizontal="right" wrapText="1"/>
    </xf>
    <xf numFmtId="3" fontId="82" fillId="3" borderId="2" xfId="0" applyNumberFormat="1" applyFont="1" applyFill="1" applyBorder="1" applyAlignment="1" applyProtection="1">
      <alignment horizontal="center" vertical="top"/>
      <protection locked="0"/>
    </xf>
    <xf numFmtId="3" fontId="77" fillId="0" borderId="0" xfId="0" applyNumberFormat="1" applyFont="1" applyAlignment="1">
      <alignment horizontal="center"/>
    </xf>
    <xf numFmtId="3" fontId="76" fillId="0" borderId="0" xfId="0" applyNumberFormat="1" applyFont="1" applyBorder="1" applyAlignment="1">
      <alignment horizontal="center" vertical="top"/>
    </xf>
    <xf numFmtId="3" fontId="124" fillId="0" borderId="0" xfId="0" applyNumberFormat="1" applyFont="1" applyBorder="1" applyAlignment="1">
      <alignment horizontal="right" wrapText="1"/>
    </xf>
    <xf numFmtId="0" fontId="119" fillId="0" borderId="0" xfId="0" applyFont="1" applyBorder="1" applyAlignment="1">
      <alignment horizontal="right" wrapText="1"/>
    </xf>
    <xf numFmtId="3" fontId="82" fillId="29" borderId="2" xfId="0" applyNumberFormat="1" applyFont="1" applyFill="1" applyBorder="1" applyAlignment="1">
      <alignment horizontal="center" vertical="top"/>
    </xf>
    <xf numFmtId="3" fontId="124" fillId="0" borderId="0" xfId="0" applyNumberFormat="1" applyFont="1" applyBorder="1" applyAlignment="1">
      <alignment horizontal="left" vertical="top" wrapText="1"/>
    </xf>
    <xf numFmtId="0" fontId="119" fillId="0" borderId="0" xfId="0" applyFont="1" applyBorder="1" applyAlignment="1">
      <alignment horizontal="left" vertical="top" wrapText="1"/>
    </xf>
    <xf numFmtId="3" fontId="124" fillId="0" borderId="17" xfId="0" applyNumberFormat="1" applyFont="1" applyBorder="1" applyAlignment="1">
      <alignment horizontal="left" vertical="top" wrapText="1"/>
    </xf>
    <xf numFmtId="3" fontId="124" fillId="0" borderId="2" xfId="0" applyNumberFormat="1" applyFont="1" applyBorder="1" applyAlignment="1">
      <alignment horizontal="left" vertical="top" wrapText="1"/>
    </xf>
    <xf numFmtId="3" fontId="124" fillId="0" borderId="16" xfId="0" applyNumberFormat="1" applyFont="1" applyBorder="1" applyAlignment="1">
      <alignment horizontal="right" wrapText="1"/>
    </xf>
    <xf numFmtId="3" fontId="124" fillId="0" borderId="3" xfId="0" applyNumberFormat="1" applyFont="1" applyBorder="1" applyAlignment="1">
      <alignment horizontal="right" wrapText="1"/>
    </xf>
    <xf numFmtId="3" fontId="124" fillId="0" borderId="1" xfId="0" applyNumberFormat="1" applyFont="1" applyBorder="1" applyAlignment="1">
      <alignment horizontal="right" wrapText="1"/>
    </xf>
    <xf numFmtId="3" fontId="144" fillId="0" borderId="1" xfId="0" applyNumberFormat="1" applyFont="1" applyBorder="1" applyAlignment="1">
      <alignment horizontal="center" wrapText="1"/>
    </xf>
    <xf numFmtId="0" fontId="91" fillId="0" borderId="1" xfId="0" applyFont="1" applyBorder="1" applyAlignment="1">
      <alignment wrapText="1"/>
    </xf>
    <xf numFmtId="3" fontId="88" fillId="0" borderId="1" xfId="0" applyNumberFormat="1" applyFont="1" applyBorder="1" applyAlignment="1">
      <alignment horizontal="center" wrapText="1"/>
    </xf>
    <xf numFmtId="0" fontId="119" fillId="0" borderId="1" xfId="0" applyFont="1" applyBorder="1" applyAlignment="1">
      <alignment wrapText="1"/>
    </xf>
    <xf numFmtId="3" fontId="62" fillId="0" borderId="0" xfId="0" applyNumberFormat="1" applyFont="1" applyAlignment="1">
      <alignment wrapText="1"/>
    </xf>
    <xf numFmtId="3" fontId="3" fillId="0" borderId="0" xfId="0" applyNumberFormat="1" applyFont="1" applyAlignment="1">
      <alignment wrapText="1"/>
    </xf>
    <xf numFmtId="0" fontId="3" fillId="0" borderId="0" xfId="0" applyFont="1" applyAlignment="1">
      <alignment wrapText="1"/>
    </xf>
    <xf numFmtId="3" fontId="46" fillId="0" borderId="1" xfId="0" applyNumberFormat="1" applyFont="1" applyBorder="1" applyAlignment="1">
      <alignment horizontal="center" wrapText="1"/>
    </xf>
    <xf numFmtId="0" fontId="41" fillId="0" borderId="1" xfId="0" applyFont="1" applyBorder="1" applyAlignment="1">
      <alignment wrapText="1"/>
    </xf>
    <xf numFmtId="3" fontId="37" fillId="0" borderId="0" xfId="0" applyNumberFormat="1" applyFont="1" applyAlignment="1">
      <alignment horizontal="left" vertical="top" wrapText="1"/>
    </xf>
    <xf numFmtId="3" fontId="80" fillId="0" borderId="0" xfId="0" applyNumberFormat="1" applyFont="1" applyAlignment="1">
      <alignment horizontal="left" vertical="top" wrapText="1"/>
    </xf>
    <xf numFmtId="0" fontId="49" fillId="0" borderId="0" xfId="0" applyFont="1" applyAlignment="1">
      <alignment horizontal="left" wrapText="1"/>
    </xf>
    <xf numFmtId="0" fontId="94" fillId="0" borderId="0" xfId="0" applyFont="1" applyAlignment="1">
      <alignment horizontal="left" wrapText="1"/>
    </xf>
    <xf numFmtId="0" fontId="77" fillId="0" borderId="0" xfId="0" applyFont="1" applyAlignment="1">
      <alignment horizontal="left" wrapText="1"/>
    </xf>
    <xf numFmtId="3" fontId="62" fillId="0" borderId="0" xfId="0" quotePrefix="1" applyNumberFormat="1" applyFont="1" applyAlignment="1">
      <alignment horizontal="left" wrapText="1"/>
    </xf>
    <xf numFmtId="3" fontId="34" fillId="0" borderId="0" xfId="9" applyNumberFormat="1" applyFont="1" applyFill="1" applyBorder="1" applyAlignment="1">
      <alignment horizontal="left" vertical="top" wrapText="1"/>
    </xf>
    <xf numFmtId="0" fontId="94" fillId="0" borderId="0" xfId="0" applyFont="1" applyBorder="1" applyAlignment="1">
      <alignment horizontal="left" wrapText="1"/>
    </xf>
    <xf numFmtId="0" fontId="49" fillId="0" borderId="0" xfId="0" applyFont="1" applyBorder="1" applyAlignment="1">
      <alignment horizontal="left" wrapText="1"/>
    </xf>
    <xf numFmtId="0" fontId="49" fillId="0" borderId="0" xfId="0" applyFont="1" applyAlignment="1">
      <alignment wrapText="1"/>
    </xf>
    <xf numFmtId="3" fontId="3" fillId="0" borderId="0" xfId="0" applyNumberFormat="1" applyFont="1" applyAlignment="1">
      <alignment horizontal="left" wrapText="1"/>
    </xf>
    <xf numFmtId="3" fontId="34" fillId="0" borderId="0" xfId="9" applyNumberFormat="1" applyFont="1" applyAlignment="1">
      <alignment vertical="top" wrapText="1"/>
    </xf>
    <xf numFmtId="0" fontId="77" fillId="0" borderId="0" xfId="0" applyFont="1" applyAlignment="1">
      <alignment wrapText="1"/>
    </xf>
    <xf numFmtId="3" fontId="195" fillId="0" borderId="0" xfId="9" applyNumberFormat="1" applyFont="1" applyAlignment="1">
      <alignment horizontal="left" vertical="top" wrapText="1"/>
    </xf>
    <xf numFmtId="0" fontId="196" fillId="0" borderId="0" xfId="0" applyFont="1" applyAlignment="1">
      <alignment horizontal="left" wrapText="1"/>
    </xf>
    <xf numFmtId="0" fontId="196" fillId="0" borderId="0" xfId="0" applyFont="1" applyAlignment="1">
      <alignment wrapText="1"/>
    </xf>
    <xf numFmtId="0" fontId="82" fillId="0" borderId="0" xfId="0" applyFont="1" applyFill="1"/>
    <xf numFmtId="0" fontId="107" fillId="0" borderId="0" xfId="0" applyFont="1" applyAlignment="1">
      <alignment horizontal="left" vertical="top" wrapText="1"/>
    </xf>
    <xf numFmtId="3" fontId="78" fillId="2" borderId="0" xfId="12" applyNumberFormat="1" applyFont="1" applyFill="1" applyBorder="1" applyAlignment="1">
      <alignment vertical="top" wrapText="1"/>
    </xf>
    <xf numFmtId="0" fontId="91" fillId="0" borderId="0" xfId="0" applyFont="1" applyAlignment="1">
      <alignment vertical="top" wrapText="1"/>
    </xf>
    <xf numFmtId="0" fontId="144" fillId="0" borderId="3" xfId="12" applyFont="1" applyBorder="1" applyAlignment="1">
      <alignment horizontal="center" wrapText="1"/>
    </xf>
    <xf numFmtId="3" fontId="78" fillId="2" borderId="0" xfId="12" applyNumberFormat="1" applyFont="1" applyFill="1" applyAlignment="1">
      <alignment vertical="center" wrapText="1"/>
    </xf>
    <xf numFmtId="0" fontId="78" fillId="0" borderId="0" xfId="0" applyFont="1" applyAlignment="1">
      <alignment vertical="center" wrapText="1"/>
    </xf>
    <xf numFmtId="0" fontId="107" fillId="2" borderId="0" xfId="1" applyFont="1" applyFill="1" applyAlignment="1">
      <alignment horizontal="left" vertical="top" wrapText="1"/>
    </xf>
    <xf numFmtId="0" fontId="88" fillId="0" borderId="0" xfId="1" applyFont="1" applyAlignment="1">
      <alignment horizontal="left" vertical="top" wrapText="1"/>
    </xf>
    <xf numFmtId="3" fontId="78" fillId="2" borderId="0" xfId="12" applyNumberFormat="1" applyFont="1" applyFill="1" applyBorder="1" applyAlignment="1">
      <alignment horizontal="left" vertical="top" wrapText="1"/>
    </xf>
    <xf numFmtId="3" fontId="88" fillId="0" borderId="0" xfId="12" applyNumberFormat="1" applyFont="1" applyFill="1" applyBorder="1" applyAlignment="1">
      <alignment horizontal="left" vertical="top" wrapText="1"/>
    </xf>
    <xf numFmtId="0" fontId="88" fillId="0" borderId="0" xfId="1" applyFont="1" applyAlignment="1">
      <alignment horizontal="left" wrapText="1"/>
    </xf>
    <xf numFmtId="3" fontId="78" fillId="0" borderId="0" xfId="0" applyNumberFormat="1" applyFont="1" applyBorder="1" applyAlignment="1">
      <alignment vertical="top" wrapText="1"/>
    </xf>
    <xf numFmtId="0" fontId="91" fillId="0" borderId="0" xfId="0" applyFont="1" applyBorder="1" applyAlignment="1">
      <alignment vertical="top" wrapText="1"/>
    </xf>
    <xf numFmtId="3" fontId="78" fillId="0" borderId="2" xfId="0" applyNumberFormat="1" applyFont="1" applyBorder="1" applyAlignment="1">
      <alignment vertical="top" wrapText="1"/>
    </xf>
    <xf numFmtId="0" fontId="91" fillId="0" borderId="2" xfId="0" applyFont="1" applyBorder="1" applyAlignment="1">
      <alignment vertical="top" wrapText="1"/>
    </xf>
    <xf numFmtId="0" fontId="78" fillId="0" borderId="0" xfId="0" applyFont="1" applyBorder="1" applyAlignment="1">
      <alignment vertical="top" wrapText="1"/>
    </xf>
    <xf numFmtId="0" fontId="78" fillId="0" borderId="0" xfId="0" applyFont="1" applyAlignment="1">
      <alignment horizontal="left" wrapText="1"/>
    </xf>
    <xf numFmtId="3" fontId="78" fillId="0" borderId="0" xfId="0" applyNumberFormat="1" applyFont="1" applyBorder="1" applyAlignment="1">
      <alignment wrapText="1"/>
    </xf>
    <xf numFmtId="0" fontId="78" fillId="0" borderId="0" xfId="0" applyFont="1" applyBorder="1" applyAlignment="1">
      <alignment wrapText="1"/>
    </xf>
    <xf numFmtId="3" fontId="77" fillId="0" borderId="0" xfId="0" applyNumberFormat="1" applyFont="1" applyAlignment="1">
      <alignment horizontal="left" vertical="top" wrapText="1"/>
    </xf>
    <xf numFmtId="0" fontId="94" fillId="0" borderId="0" xfId="0" applyFont="1" applyAlignment="1">
      <alignment horizontal="left" vertical="top" wrapText="1"/>
    </xf>
    <xf numFmtId="3" fontId="78" fillId="0" borderId="1" xfId="0" applyNumberFormat="1" applyFont="1" applyBorder="1" applyAlignment="1">
      <alignment vertical="top" wrapText="1"/>
    </xf>
    <xf numFmtId="0" fontId="78" fillId="0" borderId="1" xfId="0" applyFont="1" applyBorder="1" applyAlignment="1">
      <alignment vertical="top" wrapText="1"/>
    </xf>
    <xf numFmtId="1" fontId="36" fillId="0" borderId="1" xfId="0" quotePrefix="1" applyNumberFormat="1" applyFont="1" applyBorder="1" applyAlignment="1">
      <alignment horizontal="center" wrapText="1"/>
    </xf>
    <xf numFmtId="1" fontId="36" fillId="0" borderId="1" xfId="0" applyNumberFormat="1" applyFont="1" applyBorder="1" applyAlignment="1">
      <alignment wrapText="1"/>
    </xf>
    <xf numFmtId="1" fontId="78" fillId="0" borderId="1" xfId="0" quotePrefix="1" applyNumberFormat="1" applyFont="1" applyBorder="1" applyAlignment="1">
      <alignment horizontal="center" wrapText="1"/>
    </xf>
    <xf numFmtId="1" fontId="78" fillId="0" borderId="1" xfId="0" applyNumberFormat="1" applyFont="1" applyBorder="1" applyAlignment="1">
      <alignment wrapText="1"/>
    </xf>
    <xf numFmtId="1" fontId="76" fillId="0" borderId="1" xfId="0" quotePrefix="1" applyNumberFormat="1" applyFont="1" applyBorder="1" applyAlignment="1">
      <alignment horizontal="center" wrapText="1"/>
    </xf>
    <xf numFmtId="1" fontId="76" fillId="0" borderId="1" xfId="0" applyNumberFormat="1" applyFont="1" applyBorder="1" applyAlignment="1">
      <alignment wrapText="1"/>
    </xf>
    <xf numFmtId="1" fontId="35" fillId="0" borderId="1" xfId="0" applyNumberFormat="1" applyFont="1" applyBorder="1" applyAlignment="1">
      <alignment wrapText="1"/>
    </xf>
    <xf numFmtId="1" fontId="35" fillId="0" borderId="1" xfId="0" quotePrefix="1" applyNumberFormat="1" applyFont="1" applyBorder="1" applyAlignment="1">
      <alignment horizontal="center" wrapText="1"/>
    </xf>
    <xf numFmtId="0" fontId="36" fillId="0" borderId="1" xfId="0" quotePrefix="1" applyFont="1" applyBorder="1" applyAlignment="1">
      <alignment horizontal="center" wrapText="1"/>
    </xf>
    <xf numFmtId="0" fontId="36" fillId="0" borderId="1" xfId="0" applyFont="1" applyBorder="1" applyAlignment="1">
      <alignment wrapText="1"/>
    </xf>
    <xf numFmtId="0" fontId="86" fillId="0" borderId="1" xfId="0" quotePrefix="1" applyFont="1" applyBorder="1" applyAlignment="1">
      <alignment horizontal="center" wrapText="1"/>
    </xf>
    <xf numFmtId="0" fontId="86" fillId="0" borderId="1" xfId="0" applyFont="1" applyBorder="1" applyAlignment="1">
      <alignment wrapText="1"/>
    </xf>
    <xf numFmtId="0" fontId="76" fillId="0" borderId="1" xfId="0" quotePrefix="1" applyFont="1" applyBorder="1" applyAlignment="1">
      <alignment horizontal="center" wrapText="1"/>
    </xf>
    <xf numFmtId="0" fontId="76" fillId="0" borderId="1" xfId="0" applyFont="1" applyBorder="1" applyAlignment="1">
      <alignment wrapText="1"/>
    </xf>
    <xf numFmtId="0" fontId="80" fillId="0" borderId="1" xfId="0" quotePrefix="1" applyFont="1" applyBorder="1" applyAlignment="1">
      <alignment horizontal="center" wrapText="1"/>
    </xf>
    <xf numFmtId="0" fontId="3" fillId="0" borderId="1" xfId="0" applyFont="1" applyBorder="1" applyAlignment="1">
      <alignment wrapText="1"/>
    </xf>
    <xf numFmtId="0" fontId="37" fillId="0" borderId="1" xfId="0" quotePrefix="1" applyFont="1" applyBorder="1" applyAlignment="1">
      <alignment horizontal="center" wrapText="1"/>
    </xf>
    <xf numFmtId="3" fontId="35" fillId="0" borderId="0" xfId="25" applyNumberFormat="1" applyFont="1" applyFill="1" applyAlignment="1">
      <alignment horizontal="left" vertical="top" wrapText="1"/>
    </xf>
    <xf numFmtId="3" fontId="78" fillId="0" borderId="0" xfId="25" applyNumberFormat="1" applyFont="1" applyFill="1" applyAlignment="1">
      <alignment horizontal="left" vertical="top" wrapText="1"/>
    </xf>
    <xf numFmtId="3" fontId="3" fillId="0" borderId="0" xfId="25" applyNumberFormat="1" applyFont="1" applyFill="1" applyAlignment="1">
      <alignment vertical="top" wrapText="1"/>
    </xf>
    <xf numFmtId="3" fontId="77" fillId="0" borderId="0" xfId="25" applyNumberFormat="1" applyFont="1" applyFill="1" applyAlignment="1">
      <alignment vertical="top"/>
    </xf>
    <xf numFmtId="0" fontId="62" fillId="0" borderId="0" xfId="1" applyFont="1" applyBorder="1" applyAlignment="1">
      <alignment horizontal="left" vertical="top" wrapText="1"/>
    </xf>
    <xf numFmtId="3" fontId="144" fillId="0" borderId="0" xfId="1" applyNumberFormat="1" applyFont="1" applyBorder="1" applyAlignment="1">
      <alignment vertical="top" wrapText="1"/>
    </xf>
    <xf numFmtId="0" fontId="144" fillId="0" borderId="0" xfId="1" applyFont="1" applyBorder="1" applyAlignment="1">
      <alignment vertical="top" wrapText="1"/>
    </xf>
    <xf numFmtId="0" fontId="144" fillId="0" borderId="0" xfId="1" applyFont="1" applyAlignment="1">
      <alignment vertical="top" wrapText="1"/>
    </xf>
    <xf numFmtId="0" fontId="94" fillId="0" borderId="0" xfId="1" applyFont="1" applyAlignment="1">
      <alignment horizontal="left" wrapText="1"/>
    </xf>
    <xf numFmtId="0" fontId="94" fillId="0" borderId="0" xfId="1" applyFont="1" applyAlignment="1">
      <alignment wrapText="1"/>
    </xf>
    <xf numFmtId="0" fontId="91" fillId="0" borderId="0" xfId="1" applyFont="1" applyAlignment="1">
      <alignment horizontal="left" wrapText="1"/>
    </xf>
    <xf numFmtId="0" fontId="91" fillId="0" borderId="0" xfId="1" applyFont="1" applyAlignment="1">
      <alignment wrapText="1"/>
    </xf>
    <xf numFmtId="0" fontId="78" fillId="0" borderId="0" xfId="1" applyFont="1" applyAlignment="1">
      <alignment horizontal="left" wrapText="1"/>
    </xf>
    <xf numFmtId="0" fontId="91" fillId="0" borderId="0" xfId="1" applyFont="1" applyBorder="1" applyAlignment="1">
      <alignment horizontal="left" wrapText="1"/>
    </xf>
    <xf numFmtId="0" fontId="91" fillId="0" borderId="0" xfId="1" applyFont="1" applyBorder="1" applyAlignment="1">
      <alignment wrapText="1"/>
    </xf>
    <xf numFmtId="3" fontId="78" fillId="0" borderId="1" xfId="1" quotePrefix="1" applyNumberFormat="1" applyFont="1" applyBorder="1" applyAlignment="1">
      <alignment horizontal="center" wrapText="1"/>
    </xf>
    <xf numFmtId="0" fontId="144" fillId="0" borderId="1" xfId="1" applyFont="1" applyBorder="1" applyAlignment="1">
      <alignment horizontal="center" wrapText="1"/>
    </xf>
    <xf numFmtId="3" fontId="144" fillId="0" borderId="1" xfId="1" quotePrefix="1" applyNumberFormat="1" applyFont="1" applyBorder="1" applyAlignment="1">
      <alignment horizontal="center" wrapText="1"/>
    </xf>
    <xf numFmtId="0" fontId="144" fillId="0" borderId="1" xfId="1" applyFont="1" applyBorder="1" applyAlignment="1">
      <alignment wrapText="1"/>
    </xf>
    <xf numFmtId="3" fontId="144" fillId="0" borderId="2" xfId="1" applyNumberFormat="1" applyFont="1" applyBorder="1" applyAlignment="1">
      <alignment vertical="top"/>
    </xf>
    <xf numFmtId="0" fontId="144" fillId="0" borderId="2" xfId="1" applyFont="1" applyBorder="1" applyAlignment="1">
      <alignment vertical="top"/>
    </xf>
    <xf numFmtId="0" fontId="91" fillId="0" borderId="2" xfId="0" applyFont="1" applyBorder="1" applyAlignment="1">
      <alignment vertical="top"/>
    </xf>
    <xf numFmtId="0" fontId="147" fillId="0" borderId="0" xfId="0" applyFont="1" applyBorder="1" applyAlignment="1">
      <alignment horizontal="left" wrapText="1"/>
    </xf>
    <xf numFmtId="3" fontId="78" fillId="2" borderId="0" xfId="0" applyNumberFormat="1" applyFont="1" applyFill="1" applyBorder="1" applyAlignment="1">
      <alignment vertical="top" wrapText="1"/>
    </xf>
    <xf numFmtId="0" fontId="78" fillId="0" borderId="0" xfId="0" applyFont="1" applyAlignment="1">
      <alignment wrapText="1"/>
    </xf>
    <xf numFmtId="0" fontId="78" fillId="0" borderId="1" xfId="0" applyFont="1" applyBorder="1" applyAlignment="1">
      <alignment horizontal="left" wrapText="1"/>
    </xf>
    <xf numFmtId="3" fontId="147" fillId="2" borderId="0" xfId="0" applyNumberFormat="1" applyFont="1" applyFill="1" applyBorder="1" applyAlignment="1">
      <alignment horizontal="left" wrapText="1"/>
    </xf>
    <xf numFmtId="3" fontId="147" fillId="2" borderId="1" xfId="0" applyNumberFormat="1" applyFont="1" applyFill="1" applyBorder="1" applyAlignment="1">
      <alignment horizontal="left" wrapText="1"/>
    </xf>
    <xf numFmtId="3" fontId="147" fillId="2" borderId="1" xfId="0" applyNumberFormat="1" applyFont="1" applyFill="1" applyBorder="1" applyAlignment="1">
      <alignment horizontal="center" wrapText="1"/>
    </xf>
    <xf numFmtId="0" fontId="147" fillId="0" borderId="1" xfId="0" applyFont="1" applyBorder="1" applyAlignment="1">
      <alignment horizontal="center" wrapText="1"/>
    </xf>
    <xf numFmtId="0" fontId="147" fillId="0" borderId="1" xfId="0" applyFont="1" applyBorder="1" applyAlignment="1">
      <alignment horizontal="left" wrapText="1"/>
    </xf>
    <xf numFmtId="3" fontId="147" fillId="0" borderId="0" xfId="0" applyNumberFormat="1" applyFont="1" applyFill="1" applyBorder="1" applyAlignment="1">
      <alignment horizontal="left" wrapText="1"/>
    </xf>
    <xf numFmtId="3" fontId="147" fillId="0" borderId="1" xfId="0" applyNumberFormat="1" applyFont="1" applyFill="1" applyBorder="1" applyAlignment="1">
      <alignment horizontal="left" wrapText="1"/>
    </xf>
    <xf numFmtId="3" fontId="147" fillId="0" borderId="1" xfId="0" applyNumberFormat="1" applyFont="1" applyFill="1" applyBorder="1" applyAlignment="1">
      <alignment horizontal="center" wrapText="1"/>
    </xf>
    <xf numFmtId="0" fontId="147" fillId="0" borderId="1" xfId="0" applyFont="1" applyFill="1" applyBorder="1" applyAlignment="1">
      <alignment horizontal="center" wrapText="1"/>
    </xf>
    <xf numFmtId="3" fontId="78" fillId="0" borderId="0" xfId="0" applyNumberFormat="1" applyFont="1" applyAlignment="1">
      <alignment horizontal="left" vertical="top" wrapText="1"/>
    </xf>
    <xf numFmtId="3" fontId="82" fillId="3" borderId="0" xfId="0" applyNumberFormat="1" applyFont="1" applyFill="1" applyAlignment="1">
      <alignment horizontal="left"/>
    </xf>
    <xf numFmtId="3" fontId="190" fillId="0" borderId="0" xfId="0" applyNumberFormat="1" applyFont="1" applyAlignment="1">
      <alignment horizontal="left" vertical="top" wrapText="1"/>
    </xf>
    <xf numFmtId="0" fontId="191" fillId="0" borderId="0" xfId="0" applyFont="1" applyAlignment="1">
      <alignment vertical="top" wrapText="1"/>
    </xf>
    <xf numFmtId="0" fontId="94" fillId="0" borderId="0" xfId="0" applyFont="1" applyAlignment="1">
      <alignment vertical="top" wrapText="1"/>
    </xf>
    <xf numFmtId="3" fontId="88" fillId="0" borderId="0" xfId="0" applyNumberFormat="1" applyFont="1" applyBorder="1" applyAlignment="1">
      <alignment horizontal="left" wrapText="1"/>
    </xf>
    <xf numFmtId="3" fontId="98" fillId="0" borderId="0" xfId="0" quotePrefix="1" applyNumberFormat="1" applyFont="1" applyAlignment="1">
      <alignment horizontal="left" wrapText="1"/>
    </xf>
    <xf numFmtId="3" fontId="86" fillId="0" borderId="0" xfId="9" applyNumberFormat="1" applyFont="1" applyFill="1" applyAlignment="1">
      <alignment horizontal="left" vertical="top" wrapText="1"/>
    </xf>
    <xf numFmtId="3" fontId="76" fillId="0" borderId="0" xfId="0" applyNumberFormat="1" applyFont="1" applyAlignment="1">
      <alignment horizontal="left" vertical="top" wrapText="1"/>
    </xf>
    <xf numFmtId="0" fontId="78" fillId="0" borderId="1" xfId="0" applyFont="1" applyBorder="1" applyAlignment="1">
      <alignment wrapText="1"/>
    </xf>
    <xf numFmtId="3" fontId="98" fillId="0" borderId="0" xfId="0" applyNumberFormat="1" applyFont="1" applyAlignment="1">
      <alignment wrapText="1"/>
    </xf>
    <xf numFmtId="3" fontId="76" fillId="0" borderId="0" xfId="9" applyNumberFormat="1" applyFont="1" applyFill="1" applyAlignment="1">
      <alignment horizontal="left" vertical="top" wrapText="1"/>
    </xf>
    <xf numFmtId="3" fontId="98" fillId="0" borderId="0" xfId="0" quotePrefix="1" applyNumberFormat="1" applyFont="1" applyBorder="1" applyAlignment="1">
      <alignment horizontal="left" wrapText="1"/>
    </xf>
    <xf numFmtId="3" fontId="77" fillId="0" borderId="0" xfId="0" quotePrefix="1" applyNumberFormat="1" applyFont="1" applyAlignment="1">
      <alignment horizontal="left" wrapText="1"/>
    </xf>
    <xf numFmtId="0" fontId="119" fillId="0" borderId="0" xfId="0" applyFont="1" applyAlignment="1">
      <alignment horizontal="left" wrapText="1"/>
    </xf>
    <xf numFmtId="0" fontId="119" fillId="0" borderId="0" xfId="0" applyFont="1" applyAlignment="1">
      <alignment wrapText="1"/>
    </xf>
    <xf numFmtId="0" fontId="78" fillId="0" borderId="1" xfId="0" applyFont="1" applyBorder="1" applyAlignment="1">
      <alignment horizontal="center" wrapText="1"/>
    </xf>
    <xf numFmtId="3" fontId="88" fillId="0" borderId="0" xfId="0" quotePrefix="1" applyNumberFormat="1" applyFont="1" applyAlignment="1">
      <alignment horizontal="left" wrapText="1"/>
    </xf>
    <xf numFmtId="3" fontId="98" fillId="0" borderId="0" xfId="0" applyNumberFormat="1" applyFont="1" applyBorder="1" applyAlignment="1">
      <alignment horizontal="left" wrapText="1"/>
    </xf>
    <xf numFmtId="3" fontId="77" fillId="0" borderId="0" xfId="0" applyNumberFormat="1" applyFont="1" applyBorder="1" applyAlignment="1">
      <alignment horizontal="left" wrapText="1"/>
    </xf>
    <xf numFmtId="3" fontId="77" fillId="0" borderId="0" xfId="0" applyNumberFormat="1" applyFont="1" applyAlignment="1">
      <alignment horizontal="left" wrapText="1"/>
    </xf>
    <xf numFmtId="0" fontId="92" fillId="0" borderId="0" xfId="0" applyFont="1" applyAlignment="1">
      <alignment wrapText="1"/>
    </xf>
    <xf numFmtId="3" fontId="76" fillId="0" borderId="0" xfId="7" applyNumberFormat="1" applyFont="1" applyFill="1" applyBorder="1" applyAlignment="1" applyProtection="1">
      <alignment horizontal="left" vertical="top" wrapText="1"/>
    </xf>
  </cellXfs>
  <cellStyles count="89">
    <cellStyle name="=C:\WINNT35\SYSTEM32\COMMAND.COM" xfId="4" xr:uid="{00000000-0005-0000-0000-000000000000}"/>
    <cellStyle name="=C:\WINNT35\SYSTEM32\COMMAND.COM 2" xfId="9" xr:uid="{00000000-0005-0000-0000-000001000000}"/>
    <cellStyle name="=C:\WINNT35\SYSTEM32\COMMAND.COM 2 2" xfId="24" xr:uid="{00000000-0005-0000-0000-000002000000}"/>
    <cellStyle name="=C:\WINNT35\SYSTEM32\COMMAND.COM 2 2 2" xfId="25" xr:uid="{00000000-0005-0000-0000-000003000000}"/>
    <cellStyle name="Comma" xfId="29" builtinId="3"/>
    <cellStyle name="Comma 10 2 2" xfId="27" xr:uid="{00000000-0005-0000-0000-000004000000}"/>
    <cellStyle name="Comma 2" xfId="28" xr:uid="{4C3EAF23-8736-4789-B7F1-AA1BB303711F}"/>
    <cellStyle name="Comma 2 2" xfId="78" xr:uid="{7D0FD44E-01E4-4B92-9143-F584D3C57178}"/>
    <cellStyle name="Comma 3" xfId="8" xr:uid="{00000000-0005-0000-0000-000005000000}"/>
    <cellStyle name="Comma 396" xfId="72" xr:uid="{E59E11B8-2CE9-4932-B767-C6C71E9D9F2C}"/>
    <cellStyle name="Comma 4" xfId="68" xr:uid="{DC599F45-E267-4C77-AC2F-BDA068CC7DC3}"/>
    <cellStyle name="Comma 4 2" xfId="75" xr:uid="{A9648EB5-8A7D-4DCF-82DC-D917F6C39446}"/>
    <cellStyle name="Comma 4 3" xfId="84" xr:uid="{23DF4046-83E8-486C-8EE7-5143F31E5267}"/>
    <cellStyle name="Comma 5" xfId="74" xr:uid="{2991973E-ACC6-452B-8012-CD3202BF0467}"/>
    <cellStyle name="Comma 5 2" xfId="79" xr:uid="{7C8C8448-3FF7-4F88-9BDA-FBF81DB47085}"/>
    <cellStyle name="Comma 6" xfId="82" xr:uid="{C7DFAB9E-0179-412D-A186-A5F3FAA570D6}"/>
    <cellStyle name="Currency 2" xfId="77" xr:uid="{C67ECB13-3118-4D8B-90B0-3C816D27DA03}"/>
    <cellStyle name="Hyperlink" xfId="87" builtinId="8"/>
    <cellStyle name="Normal" xfId="0" builtinId="0" customBuiltin="1"/>
    <cellStyle name="Normal 10 13" xfId="23" xr:uid="{00000000-0005-0000-0000-000007000000}"/>
    <cellStyle name="Normal 12 2" xfId="17" xr:uid="{00000000-0005-0000-0000-000008000000}"/>
    <cellStyle name="Normal 19" xfId="86" xr:uid="{2885701C-C80F-4C1F-A7BA-9AC3D4C81F87}"/>
    <cellStyle name="Normal 2" xfId="3" xr:uid="{00000000-0005-0000-0000-000009000000}"/>
    <cellStyle name="Normal 2 10 2" xfId="12" xr:uid="{00000000-0005-0000-0000-00000A000000}"/>
    <cellStyle name="Normal 2 10 3" xfId="13" xr:uid="{00000000-0005-0000-0000-00000B000000}"/>
    <cellStyle name="Normal 2 2" xfId="7" xr:uid="{00000000-0005-0000-0000-00000C000000}"/>
    <cellStyle name="Normal 2 2 2 4" xfId="1" xr:uid="{00000000-0005-0000-0000-00000D000000}"/>
    <cellStyle name="Normal 2 3" xfId="85" xr:uid="{2872B227-B2F9-429B-B736-FE6413B6569F}"/>
    <cellStyle name="Normal 2 3 2" xfId="19" xr:uid="{00000000-0005-0000-0000-00000E000000}"/>
    <cellStyle name="Normal 3" xfId="2" xr:uid="{00000000-0005-0000-0000-00000F000000}"/>
    <cellStyle name="Normal 4" xfId="88" xr:uid="{4BA43B01-6CC9-4B3D-8FC6-3885DE8867FE}"/>
    <cellStyle name="Normal 5 28" xfId="26" xr:uid="{00000000-0005-0000-0000-000010000000}"/>
    <cellStyle name="Normal 562 2" xfId="80" xr:uid="{8EE116A5-9525-4B8D-955D-AB93B708C48B}"/>
    <cellStyle name="Normal 578" xfId="69" xr:uid="{942EB478-1A3E-45FD-AE24-643BE12A0701}"/>
    <cellStyle name="Normal 579" xfId="70" xr:uid="{513A75F2-6168-40EC-BF5B-90835063DB4C}"/>
    <cellStyle name="Normal 580" xfId="71" xr:uid="{B8631609-11C2-4F9F-9A8D-8FA9AC1296FC}"/>
    <cellStyle name="Normal 582" xfId="73" xr:uid="{0993DEAA-A74D-4944-B325-91F8AD838E7C}"/>
    <cellStyle name="Normal 61" xfId="11" xr:uid="{00000000-0005-0000-0000-000011000000}"/>
    <cellStyle name="Normal_2-Magnus-080204 Nordea table 2" xfId="81" xr:uid="{B43D508A-1C5E-44F3-B186-D55D7962B17E}"/>
    <cellStyle name="Percent" xfId="6" builtinId="5"/>
    <cellStyle name="Percent 10" xfId="10" xr:uid="{00000000-0005-0000-0000-000013000000}"/>
    <cellStyle name="Percent 10 2" xfId="21" xr:uid="{00000000-0005-0000-0000-000014000000}"/>
    <cellStyle name="Percent 2 2 2" xfId="15" xr:uid="{00000000-0005-0000-0000-000015000000}"/>
    <cellStyle name="Percent 3" xfId="18" xr:uid="{00000000-0005-0000-0000-000016000000}"/>
    <cellStyle name="Percent 3 3" xfId="16" xr:uid="{00000000-0005-0000-0000-000017000000}"/>
    <cellStyle name="Percent 361" xfId="5" xr:uid="{00000000-0005-0000-0000-000018000000}"/>
    <cellStyle name="Percent 4" xfId="20" xr:uid="{00000000-0005-0000-0000-000019000000}"/>
    <cellStyle name="SAPBorder" xfId="49" xr:uid="{B4096A15-EFD7-40FF-AFD7-DAC523DC69CF}"/>
    <cellStyle name="SAPDataCell" xfId="31" xr:uid="{12899128-3BB0-4D00-A2C6-E86D6ABD6A3A}"/>
    <cellStyle name="SAPDataRemoved" xfId="76" xr:uid="{9B99598D-3C22-4B62-A8D5-C9E12681F5D9}"/>
    <cellStyle name="SAPDataTotalCell" xfId="32" xr:uid="{76DDC588-3EE6-4288-9D2A-8435E1D557C1}"/>
    <cellStyle name="SAPDimensionCell" xfId="30" xr:uid="{B77C8A7D-6065-4FC7-A72E-9FAEC71B9773}"/>
    <cellStyle name="SAPEditableDataCell" xfId="34" xr:uid="{A4F746B7-79B1-4ECE-BDD5-2B57F21DA076}"/>
    <cellStyle name="SAPEditableDataTotalCell" xfId="37" xr:uid="{EEFAA468-BFDF-4309-A024-C049B6D6C91D}"/>
    <cellStyle name="SAPEmphasized" xfId="57" xr:uid="{68E0B7FF-4913-459B-88B1-7A61828E0A3D}"/>
    <cellStyle name="SAPEmphasizedEditableDataCell" xfId="59" xr:uid="{5B9A93EF-C0B4-49CF-A093-4080895BBE0F}"/>
    <cellStyle name="SAPEmphasizedEditableDataTotalCell" xfId="60" xr:uid="{6C4C831C-F81E-4AB5-BB8D-235A0002D267}"/>
    <cellStyle name="SAPEmphasizedLockedDataCell" xfId="63" xr:uid="{402ADF61-25B3-44E4-B93A-B55F9679AC12}"/>
    <cellStyle name="SAPEmphasizedLockedDataTotalCell" xfId="64" xr:uid="{F6C46130-D896-430C-8A2D-3231EE835911}"/>
    <cellStyle name="SAPEmphasizedReadonlyDataCell" xfId="61" xr:uid="{2DFB92D4-80FA-48D2-923C-0BBC4E58D799}"/>
    <cellStyle name="SAPEmphasizedReadonlyDataTotalCell" xfId="62" xr:uid="{6046D9BC-2F0E-4E10-9297-8B42CF347C4D}"/>
    <cellStyle name="SAPEmphasizedTotal" xfId="58" xr:uid="{BC9849BA-E2B5-47CE-A9C8-1704EA2E1F44}"/>
    <cellStyle name="SAPError" xfId="67" xr:uid="{1966C5C7-07C9-4B0B-B088-FADD5FFEBF00}"/>
    <cellStyle name="SAPExceptionLevel1" xfId="40" xr:uid="{C3822929-8AC7-4B9E-8588-FEC1C876CE50}"/>
    <cellStyle name="SAPExceptionLevel2" xfId="41" xr:uid="{071D6329-8684-4B1C-A63D-321709B79303}"/>
    <cellStyle name="SAPExceptionLevel3" xfId="42" xr:uid="{5B9D7C7F-32C9-4BF9-AA79-A24D6C7832E1}"/>
    <cellStyle name="SAPExceptionLevel4" xfId="43" xr:uid="{D2B5D275-C1CE-4A10-A3F4-5F2003CDDE13}"/>
    <cellStyle name="SAPExceptionLevel5" xfId="44" xr:uid="{0C4DCF3D-A045-446E-9051-945539E8113C}"/>
    <cellStyle name="SAPExceptionLevel6" xfId="45" xr:uid="{13A1D794-9863-4038-83C9-FA74051D9D12}"/>
    <cellStyle name="SAPExceptionLevel7" xfId="46" xr:uid="{29C344ED-0C79-4DD6-950A-C47657B8A686}"/>
    <cellStyle name="SAPExceptionLevel8" xfId="47" xr:uid="{485A0A6B-7EEB-4F5C-BB14-069256124336}"/>
    <cellStyle name="SAPExceptionLevel9" xfId="48" xr:uid="{350F25E4-EC4C-4F41-8016-FF6210455D94}"/>
    <cellStyle name="SAPFormula" xfId="66" xr:uid="{D0896D7C-112C-43F7-B79A-48340B295736}"/>
    <cellStyle name="SAPGroupingFillCell" xfId="33" xr:uid="{29BEFB77-3DB8-4204-B2A9-C2D1ACD89B4D}"/>
    <cellStyle name="SAPHierarchyCell0" xfId="52" xr:uid="{31D9B302-29A8-4F6A-B05F-7CC991F2093B}"/>
    <cellStyle name="SAPHierarchyCell1" xfId="53" xr:uid="{AEEC8491-C03A-4291-8A59-C8CD5DAF22D7}"/>
    <cellStyle name="SAPHierarchyCell2" xfId="54" xr:uid="{6DDD0CB0-9A06-4F72-9FF6-B47260199F64}"/>
    <cellStyle name="SAPHierarchyCell3" xfId="55" xr:uid="{15A5A2B2-0CE4-4695-8D8E-D7CC9DEDF06B}"/>
    <cellStyle name="SAPHierarchyCell4" xfId="56" xr:uid="{D5DB36A1-7038-43F2-9F55-3EB61D771186}"/>
    <cellStyle name="SAPLockedDataCell" xfId="36" xr:uid="{3D92220E-6CAB-4A68-B11E-01E8E5753AC1}"/>
    <cellStyle name="SAPLockedDataTotalCell" xfId="39" xr:uid="{7C9BC54C-EF4E-4ED8-904E-69D1967D1605}"/>
    <cellStyle name="SAPMemberCell" xfId="50" xr:uid="{3BDA5211-B3B3-4DB9-8B12-7BF4D90FAFA5}"/>
    <cellStyle name="SAPMemberTotalCell" xfId="51" xr:uid="{4D32CF52-108C-4B22-A0BB-BD41FDE61C08}"/>
    <cellStyle name="SAPMessageText" xfId="65" xr:uid="{57BC9057-844A-4403-90C3-0C5C39403EB0}"/>
    <cellStyle name="SAPReadonlyDataCell" xfId="35" xr:uid="{BB0DF6E7-274D-428D-9608-5B5312AA2B64}"/>
    <cellStyle name="SAPReadonlyDataTotalCell" xfId="38" xr:uid="{BB22DD2E-23FE-4DFD-A532-077878A84439}"/>
    <cellStyle name="Tusental 2" xfId="14" xr:uid="{00000000-0005-0000-0000-00001B000000}"/>
    <cellStyle name="Tusental 3" xfId="22" xr:uid="{00000000-0005-0000-0000-00001C000000}"/>
    <cellStyle name="Tusental 3 2" xfId="83" xr:uid="{D1286DAB-CAA5-455C-AC66-7A82CD74B810}"/>
  </cellStyles>
  <dxfs count="14">
    <dxf>
      <font>
        <color rgb="FFFF0000"/>
      </font>
      <fill>
        <patternFill>
          <bgColor theme="7"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74EA2"/>
      <color rgb="FFFF00FF"/>
      <color rgb="FFFF0066"/>
      <color rgb="FF074EC8"/>
      <color rgb="FFCCFF33"/>
      <color rgb="FF99CCFF"/>
      <color rgb="FFFF9999"/>
      <color rgb="FFFFF0F0"/>
      <color rgb="FFFDECE4"/>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7.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2.xml"/><Relationship Id="rId126"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8.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3.xml"/><Relationship Id="rId12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6.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4.xml"/><Relationship Id="rId125"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REA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27864146470060924"/>
          <c:y val="0.14155752865955445"/>
          <c:w val="0.45585488399067109"/>
          <c:h val="0.67750982609904931"/>
        </c:manualLayout>
      </c:layout>
      <c:doughnutChart>
        <c:varyColors val="1"/>
        <c:ser>
          <c:idx val="0"/>
          <c:order val="0"/>
          <c:tx>
            <c:strRef>
              <c:f>'Key metric (2)'!$B$12</c:f>
              <c:strCache>
                <c:ptCount val="1"/>
                <c:pt idx="0">
                  <c:v>2019</c:v>
                </c:pt>
              </c:strCache>
            </c:strRef>
          </c:tx>
          <c:dPt>
            <c:idx val="0"/>
            <c:bubble3D val="0"/>
            <c:explosion val="7"/>
            <c:spPr>
              <a:solidFill>
                <a:schemeClr val="accent1"/>
              </a:solidFill>
              <a:ln w="38100" cmpd="sng">
                <a:solidFill>
                  <a:schemeClr val="bg1"/>
                </a:solidFill>
              </a:ln>
              <a:effectLst/>
            </c:spPr>
            <c:extLst>
              <c:ext xmlns:c16="http://schemas.microsoft.com/office/drawing/2014/chart" uri="{C3380CC4-5D6E-409C-BE32-E72D297353CC}">
                <c16:uniqueId val="{00000001-8023-483E-8E6C-8840B00F8507}"/>
              </c:ext>
            </c:extLst>
          </c:dPt>
          <c:dPt>
            <c:idx val="1"/>
            <c:bubble3D val="0"/>
            <c:spPr>
              <a:solidFill>
                <a:schemeClr val="accent1">
                  <a:lumMod val="40000"/>
                  <a:lumOff val="60000"/>
                </a:schemeClr>
              </a:solidFill>
              <a:ln w="38100" cmpd="sng">
                <a:solidFill>
                  <a:schemeClr val="bg1"/>
                </a:solidFill>
              </a:ln>
              <a:effectLst/>
            </c:spPr>
            <c:extLst>
              <c:ext xmlns:c16="http://schemas.microsoft.com/office/drawing/2014/chart" uri="{C3380CC4-5D6E-409C-BE32-E72D297353CC}">
                <c16:uniqueId val="{00000003-8023-483E-8E6C-8840B00F8507}"/>
              </c:ext>
            </c:extLst>
          </c:dPt>
          <c:dPt>
            <c:idx val="2"/>
            <c:bubble3D val="0"/>
            <c:spPr>
              <a:solidFill>
                <a:schemeClr val="accent1">
                  <a:lumMod val="20000"/>
                  <a:lumOff val="80000"/>
                </a:schemeClr>
              </a:solidFill>
              <a:ln w="38100" cmpd="sng">
                <a:solidFill>
                  <a:schemeClr val="bg1"/>
                </a:solidFill>
              </a:ln>
              <a:effectLst/>
            </c:spPr>
            <c:extLst>
              <c:ext xmlns:c16="http://schemas.microsoft.com/office/drawing/2014/chart" uri="{C3380CC4-5D6E-409C-BE32-E72D297353CC}">
                <c16:uniqueId val="{00000005-8023-483E-8E6C-8840B00F850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extLst>
                <c:ext xmlns:c16="http://schemas.microsoft.com/office/drawing/2014/chart" uri="{C3380CC4-5D6E-409C-BE32-E72D297353CC}">
                  <c16:uniqueId val="{00000001-8023-483E-8E6C-8840B00F85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'Key metric (2)'!$A$13:$A$15</c:f>
              <c:strCache>
                <c:ptCount val="3"/>
                <c:pt idx="0">
                  <c:v>Credit risk</c:v>
                </c:pt>
                <c:pt idx="1">
                  <c:v>Market risk</c:v>
                </c:pt>
                <c:pt idx="2">
                  <c:v>Operational risk</c:v>
                </c:pt>
              </c:strCache>
            </c:strRef>
          </c:cat>
          <c:val>
            <c:numRef>
              <c:f>'Key metric (2)'!$B$13:$B$15</c:f>
              <c:numCache>
                <c:formatCode>0.0</c:formatCode>
                <c:ptCount val="3"/>
                <c:pt idx="0">
                  <c:v>129.58293724763502</c:v>
                </c:pt>
                <c:pt idx="1">
                  <c:v>4.9341614858818668</c:v>
                </c:pt>
                <c:pt idx="2">
                  <c:v>15.697675125000002</c:v>
                </c:pt>
              </c:numCache>
            </c:numRef>
          </c:val>
          <c:extLst>
            <c:ext xmlns:c16="http://schemas.microsoft.com/office/drawing/2014/chart" uri="{C3380CC4-5D6E-409C-BE32-E72D297353CC}">
              <c16:uniqueId val="{00000006-8023-483E-8E6C-8840B00F8507}"/>
            </c:ext>
          </c:extLst>
        </c:ser>
        <c:ser>
          <c:idx val="1"/>
          <c:order val="1"/>
          <c:tx>
            <c:strRef>
              <c:f>'Key metric (2)'!$E$14:$E$15</c:f>
              <c:strCache>
                <c:ptCount val="2"/>
                <c:pt idx="0">
                  <c:v>AT1</c:v>
                </c:pt>
                <c:pt idx="1">
                  <c:v>AT2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8-8023-483E-8E6C-8840B00F85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8023-483E-8E6C-8840B00F85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8023-483E-8E6C-8840B00F8507}"/>
              </c:ext>
            </c:extLst>
          </c:dPt>
          <c:cat>
            <c:strRef>
              <c:f>'Key metric (2)'!$A$13:$A$15</c:f>
              <c:strCache>
                <c:ptCount val="3"/>
                <c:pt idx="0">
                  <c:v>Credit risk</c:v>
                </c:pt>
                <c:pt idx="1">
                  <c:v>Market risk</c:v>
                </c:pt>
                <c:pt idx="2">
                  <c:v>Operational risk</c:v>
                </c:pt>
              </c:strCache>
            </c:strRef>
          </c:cat>
          <c:val>
            <c:numRef>
              <c:f>'Key metric (2)'!$C$13:$C$15</c:f>
              <c:numCache>
                <c:formatCode>General</c:formatCode>
                <c:ptCount val="3"/>
              </c:numCache>
            </c:numRef>
          </c:val>
          <c:extLst>
            <c:ext xmlns:c16="http://schemas.microsoft.com/office/drawing/2014/chart" uri="{C3380CC4-5D6E-409C-BE32-E72D297353CC}">
              <c16:uniqueId val="{0000000D-8023-483E-8E6C-8840B00F8507}"/>
            </c:ext>
          </c:extLst>
        </c:ser>
        <c:dLbls>
          <c:showLegendKey val="0"/>
          <c:showVal val="0"/>
          <c:showCatName val="0"/>
          <c:showSerName val="0"/>
          <c:showPercent val="0"/>
          <c:showBubbleSize val="0"/>
          <c:showLeaderLines val="1"/>
        </c:dLbls>
        <c:firstSliceAng val="0"/>
        <c:holeSize val="37"/>
      </c:doughnutChart>
      <c:spPr>
        <a:noFill/>
        <a:ln w="76200">
          <a:noFill/>
        </a:ln>
        <a:effectLst>
          <a:glow rad="1536700">
            <a:schemeClr val="accent1">
              <a:alpha val="40000"/>
            </a:schemeClr>
          </a:glow>
        </a:effectLst>
      </c:spPr>
    </c:plotArea>
    <c:legend>
      <c:legendPos val="b"/>
      <c:layout>
        <c:manualLayout>
          <c:xMode val="edge"/>
          <c:yMode val="edge"/>
          <c:x val="0.11282283663182896"/>
          <c:y val="0.79386452306465838"/>
          <c:w val="0.88155096262937116"/>
          <c:h val="0.100161987293391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Other currencies</a:t>
            </a:r>
          </a:p>
        </c:rich>
      </c:tx>
      <c:layout>
        <c:manualLayout>
          <c:xMode val="edge"/>
          <c:yMode val="edge"/>
          <c:x val="0.42139993288665362"/>
          <c:y val="5.8239837830916371E-3"/>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9.4114284839067211E-2"/>
          <c:y val="5.8972592487055511E-2"/>
          <c:w val="0.88157105103399114"/>
          <c:h val="0.54901178214661228"/>
        </c:manualLayout>
      </c:layout>
      <c:barChart>
        <c:barDir val="col"/>
        <c:grouping val="stacked"/>
        <c:varyColors val="0"/>
        <c:ser>
          <c:idx val="0"/>
          <c:order val="0"/>
          <c:tx>
            <c:strRef>
              <c:f>'75'!$L$100</c:f>
              <c:strCache>
                <c:ptCount val="1"/>
                <c:pt idx="0">
                  <c:v>Other currencies</c:v>
                </c:pt>
              </c:strCache>
            </c:strRef>
          </c:tx>
          <c:spPr>
            <a:solidFill>
              <a:srgbClr val="0000A0"/>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'75'!$M$100:$T$100</c:f>
              <c:numCache>
                <c:formatCode>#,##0</c:formatCode>
                <c:ptCount val="8"/>
              </c:numCache>
            </c:numRef>
          </c:val>
          <c:extLst>
            <c:ext xmlns:c16="http://schemas.microsoft.com/office/drawing/2014/chart" uri="{C3380CC4-5D6E-409C-BE32-E72D297353CC}">
              <c16:uniqueId val="{00000000-C0BC-4939-BF5B-ED5D0AC22048}"/>
            </c:ext>
          </c:extLst>
        </c:ser>
        <c:ser>
          <c:idx val="1"/>
          <c:order val="1"/>
          <c:tx>
            <c:strRef>
              <c:f>'75'!$L$101</c:f>
              <c:strCache>
                <c:ptCount val="1"/>
                <c:pt idx="0">
                  <c:v>Cash and balances with central banks</c:v>
                </c:pt>
              </c:strCache>
            </c:strRef>
          </c:tx>
          <c:spPr>
            <a:solidFill>
              <a:srgbClr val="3399FF"/>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'75'!$M$101:$T$101</c:f>
              <c:numCache>
                <c:formatCode>_-* #,##0.0_-;\-* #,##0.0_-;_-* "-"??_-;_-@_-</c:formatCode>
                <c:ptCount val="8"/>
                <c:pt idx="0">
                  <c:v>0.1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C0BC-4939-BF5B-ED5D0AC22048}"/>
            </c:ext>
          </c:extLst>
        </c:ser>
        <c:ser>
          <c:idx val="2"/>
          <c:order val="2"/>
          <c:tx>
            <c:strRef>
              <c:f>'75'!$L$102</c:f>
              <c:strCache>
                <c:ptCount val="1"/>
                <c:pt idx="0">
                  <c:v>Loans to the public</c:v>
                </c:pt>
              </c:strCache>
            </c:strRef>
          </c:tx>
          <c:spPr>
            <a:solidFill>
              <a:srgbClr val="99CCFF"/>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'75'!$M$102:$T$102</c:f>
              <c:numCache>
                <c:formatCode>_-* #,##0.0_-;\-* #,##0.0_-;_-* "-"??_-;_-@_-</c:formatCode>
                <c:ptCount val="8"/>
                <c:pt idx="0">
                  <c:v>1</c:v>
                </c:pt>
                <c:pt idx="1">
                  <c:v>0.3</c:v>
                </c:pt>
                <c:pt idx="2">
                  <c:v>0.5</c:v>
                </c:pt>
                <c:pt idx="3">
                  <c:v>0.1</c:v>
                </c:pt>
                <c:pt idx="4">
                  <c:v>0.2</c:v>
                </c:pt>
                <c:pt idx="5">
                  <c:v>0.1</c:v>
                </c:pt>
                <c:pt idx="6">
                  <c:v>0</c:v>
                </c:pt>
                <c:pt idx="7">
                  <c:v>0</c:v>
                </c:pt>
              </c:numCache>
            </c:numRef>
          </c:val>
          <c:extLst>
            <c:ext xmlns:c16="http://schemas.microsoft.com/office/drawing/2014/chart" uri="{C3380CC4-5D6E-409C-BE32-E72D297353CC}">
              <c16:uniqueId val="{00000002-C0BC-4939-BF5B-ED5D0AC22048}"/>
            </c:ext>
          </c:extLst>
        </c:ser>
        <c:ser>
          <c:idx val="3"/>
          <c:order val="3"/>
          <c:tx>
            <c:strRef>
              <c:f>'75'!$L$103</c:f>
              <c:strCache>
                <c:ptCount val="1"/>
                <c:pt idx="0">
                  <c:v>Loans to credit institutions</c:v>
                </c:pt>
              </c:strCache>
            </c:strRef>
          </c:tx>
          <c:spPr>
            <a:solidFill>
              <a:srgbClr val="8B8A8D"/>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'75'!$M$103:$T$103</c:f>
              <c:numCache>
                <c:formatCode>_-* #,##0.0_-;\-* #,##0.0_-;_-* "-"??_-;_-@_-</c:formatCode>
                <c:ptCount val="8"/>
                <c:pt idx="0">
                  <c:v>0.2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C0BC-4939-BF5B-ED5D0AC22048}"/>
            </c:ext>
          </c:extLst>
        </c:ser>
        <c:ser>
          <c:idx val="4"/>
          <c:order val="4"/>
          <c:tx>
            <c:strRef>
              <c:f>'75'!$L$104</c:f>
              <c:strCache>
                <c:ptCount val="1"/>
                <c:pt idx="0">
                  <c:v>Interest-bearing securities incl. Treasury bills</c:v>
                </c:pt>
              </c:strCache>
            </c:strRef>
          </c:tx>
          <c:spPr>
            <a:solidFill>
              <a:srgbClr val="C9C7C7"/>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'75'!$M$104:$T$104</c:f>
              <c:numCache>
                <c:formatCode>_-* #,##0.0_-;\-* #,##0.0_-;_-* "-"??_-;_-@_-</c:formatCode>
                <c:ptCount val="8"/>
                <c:pt idx="0">
                  <c:v>0.3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C0BC-4939-BF5B-ED5D0AC22048}"/>
            </c:ext>
          </c:extLst>
        </c:ser>
        <c:ser>
          <c:idx val="5"/>
          <c:order val="5"/>
          <c:tx>
            <c:strRef>
              <c:f>'75'!$L$105</c:f>
              <c:strCache>
                <c:ptCount val="1"/>
                <c:pt idx="0">
                  <c:v>Deposits and borrowings from the public</c:v>
                </c:pt>
              </c:strCache>
            </c:strRef>
          </c:tx>
          <c:spPr>
            <a:solidFill>
              <a:srgbClr val="474748"/>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'75'!$M$105:$T$105</c:f>
              <c:numCache>
                <c:formatCode>_-* #,##0.0_-;\-* #,##0.0_-;_-* "-"??_-;_-@_-</c:formatCode>
                <c:ptCount val="8"/>
                <c:pt idx="0">
                  <c:v>-0.3</c:v>
                </c:pt>
                <c:pt idx="1">
                  <c:v>0</c:v>
                </c:pt>
                <c:pt idx="2">
                  <c:v>0</c:v>
                </c:pt>
                <c:pt idx="3">
                  <c:v>0</c:v>
                </c:pt>
                <c:pt idx="4">
                  <c:v>0</c:v>
                </c:pt>
                <c:pt idx="5">
                  <c:v>0</c:v>
                </c:pt>
                <c:pt idx="6">
                  <c:v>0</c:v>
                </c:pt>
                <c:pt idx="7">
                  <c:v>-1.8</c:v>
                </c:pt>
              </c:numCache>
            </c:numRef>
          </c:val>
          <c:extLst>
            <c:ext xmlns:c16="http://schemas.microsoft.com/office/drawing/2014/chart" uri="{C3380CC4-5D6E-409C-BE32-E72D297353CC}">
              <c16:uniqueId val="{00000005-C0BC-4939-BF5B-ED5D0AC22048}"/>
            </c:ext>
          </c:extLst>
        </c:ser>
        <c:ser>
          <c:idx val="6"/>
          <c:order val="6"/>
          <c:tx>
            <c:strRef>
              <c:f>'75'!$L$106</c:f>
              <c:strCache>
                <c:ptCount val="1"/>
                <c:pt idx="0">
                  <c:v>Deposits by credit institutions</c:v>
                </c:pt>
              </c:strCache>
            </c:strRef>
          </c:tx>
          <c:spPr>
            <a:solidFill>
              <a:srgbClr val="FBD9CA"/>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'75'!$M$106:$T$106</c:f>
              <c:numCache>
                <c:formatCode>_-* #,##0.0_-;\-* #,##0.0_-;_-* "-"??_-;_-@_-</c:formatCode>
                <c:ptCount val="8"/>
                <c:pt idx="0">
                  <c:v>-0.5</c:v>
                </c:pt>
                <c:pt idx="1">
                  <c:v>-0.4</c:v>
                </c:pt>
                <c:pt idx="2">
                  <c:v>-0.3</c:v>
                </c:pt>
                <c:pt idx="3">
                  <c:v>0</c:v>
                </c:pt>
                <c:pt idx="4">
                  <c:v>0</c:v>
                </c:pt>
                <c:pt idx="5">
                  <c:v>0</c:v>
                </c:pt>
                <c:pt idx="6">
                  <c:v>0</c:v>
                </c:pt>
                <c:pt idx="7">
                  <c:v>0</c:v>
                </c:pt>
              </c:numCache>
            </c:numRef>
          </c:val>
          <c:extLst>
            <c:ext xmlns:c16="http://schemas.microsoft.com/office/drawing/2014/chart" uri="{C3380CC4-5D6E-409C-BE32-E72D297353CC}">
              <c16:uniqueId val="{00000006-C0BC-4939-BF5B-ED5D0AC22048}"/>
            </c:ext>
          </c:extLst>
        </c:ser>
        <c:ser>
          <c:idx val="7"/>
          <c:order val="7"/>
          <c:tx>
            <c:strRef>
              <c:f>'75'!$L$107</c:f>
              <c:strCache>
                <c:ptCount val="1"/>
                <c:pt idx="0">
                  <c:v>Issued CDs with original maturity less than 1 year</c:v>
                </c:pt>
              </c:strCache>
            </c:strRef>
          </c:tx>
          <c:spPr>
            <a:solidFill>
              <a:srgbClr val="A66A5D"/>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'75'!$M$107:$T$107</c:f>
              <c:numCache>
                <c:formatCode>_-* #,##0.0_-;\-* #,##0.0_-;_-* "-"??_-;_-@_-</c:formatCode>
                <c:ptCount val="8"/>
                <c:pt idx="0">
                  <c:v>-2.1</c:v>
                </c:pt>
                <c:pt idx="1">
                  <c:v>-1.4</c:v>
                </c:pt>
                <c:pt idx="2">
                  <c:v>-1.4</c:v>
                </c:pt>
                <c:pt idx="3">
                  <c:v>0</c:v>
                </c:pt>
                <c:pt idx="4">
                  <c:v>0</c:v>
                </c:pt>
                <c:pt idx="5">
                  <c:v>0</c:v>
                </c:pt>
                <c:pt idx="6">
                  <c:v>0</c:v>
                </c:pt>
                <c:pt idx="7">
                  <c:v>0</c:v>
                </c:pt>
              </c:numCache>
            </c:numRef>
          </c:val>
          <c:extLst>
            <c:ext xmlns:c16="http://schemas.microsoft.com/office/drawing/2014/chart" uri="{C3380CC4-5D6E-409C-BE32-E72D297353CC}">
              <c16:uniqueId val="{00000007-C0BC-4939-BF5B-ED5D0AC22048}"/>
            </c:ext>
          </c:extLst>
        </c:ser>
        <c:ser>
          <c:idx val="8"/>
          <c:order val="8"/>
          <c:tx>
            <c:strRef>
              <c:f>'75'!$L$108</c:f>
              <c:strCache>
                <c:ptCount val="1"/>
                <c:pt idx="0">
                  <c:v>Issued CPs with original maturity less than 1 year</c:v>
                </c:pt>
              </c:strCache>
            </c:strRef>
          </c:tx>
          <c:spPr>
            <a:solidFill>
              <a:srgbClr val="6E3629"/>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'75'!$M$108:$T$108</c:f>
              <c:numCache>
                <c:formatCode>_-* #,##0.0_-;\-* #,##0.0_-;_-* "-"??_-;_-@_-</c:formatCode>
                <c:ptCount val="8"/>
                <c:pt idx="0">
                  <c:v>-1.5</c:v>
                </c:pt>
                <c:pt idx="1">
                  <c:v>-2.4</c:v>
                </c:pt>
                <c:pt idx="2">
                  <c:v>-2.6</c:v>
                </c:pt>
                <c:pt idx="3">
                  <c:v>0</c:v>
                </c:pt>
                <c:pt idx="4">
                  <c:v>0</c:v>
                </c:pt>
                <c:pt idx="5">
                  <c:v>0</c:v>
                </c:pt>
                <c:pt idx="6">
                  <c:v>0</c:v>
                </c:pt>
                <c:pt idx="7">
                  <c:v>0</c:v>
                </c:pt>
              </c:numCache>
            </c:numRef>
          </c:val>
          <c:extLst>
            <c:ext xmlns:c16="http://schemas.microsoft.com/office/drawing/2014/chart" uri="{C3380CC4-5D6E-409C-BE32-E72D297353CC}">
              <c16:uniqueId val="{00000008-C0BC-4939-BF5B-ED5D0AC22048}"/>
            </c:ext>
          </c:extLst>
        </c:ser>
        <c:ser>
          <c:idx val="9"/>
          <c:order val="9"/>
          <c:tx>
            <c:strRef>
              <c:f>'75'!$L$109</c:f>
              <c:strCache>
                <c:ptCount val="1"/>
                <c:pt idx="0">
                  <c:v>Issued CD &amp; CPs with original maturity over 1 year</c:v>
                </c:pt>
              </c:strCache>
            </c:strRef>
          </c:tx>
          <c:spPr>
            <a:solidFill>
              <a:srgbClr val="BC92ED"/>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'75'!$M$109:$T$109</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C0BC-4939-BF5B-ED5D0AC22048}"/>
            </c:ext>
          </c:extLst>
        </c:ser>
        <c:ser>
          <c:idx val="10"/>
          <c:order val="10"/>
          <c:tx>
            <c:strRef>
              <c:f>'75'!$L$110</c:f>
              <c:strCache>
                <c:ptCount val="1"/>
                <c:pt idx="0">
                  <c:v>Issued covered bonds</c:v>
                </c:pt>
              </c:strCache>
            </c:strRef>
          </c:tx>
          <c:spPr>
            <a:solidFill>
              <a:srgbClr val="8548C9"/>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'75'!$M$110:$T$110</c:f>
              <c:numCache>
                <c:formatCode>_-* #,##0.0_-;\-* #,##0.0_-;_-* "-"??_-;_-@_-</c:formatCode>
                <c:ptCount val="8"/>
                <c:pt idx="0">
                  <c:v>0</c:v>
                </c:pt>
                <c:pt idx="1">
                  <c:v>-0.1</c:v>
                </c:pt>
                <c:pt idx="2">
                  <c:v>0</c:v>
                </c:pt>
                <c:pt idx="3">
                  <c:v>-0.2</c:v>
                </c:pt>
                <c:pt idx="4">
                  <c:v>-0.4</c:v>
                </c:pt>
                <c:pt idx="5">
                  <c:v>0</c:v>
                </c:pt>
                <c:pt idx="6">
                  <c:v>0</c:v>
                </c:pt>
                <c:pt idx="7">
                  <c:v>0</c:v>
                </c:pt>
              </c:numCache>
            </c:numRef>
          </c:val>
          <c:extLst>
            <c:ext xmlns:c16="http://schemas.microsoft.com/office/drawing/2014/chart" uri="{C3380CC4-5D6E-409C-BE32-E72D297353CC}">
              <c16:uniqueId val="{0000000A-C0BC-4939-BF5B-ED5D0AC22048}"/>
            </c:ext>
          </c:extLst>
        </c:ser>
        <c:ser>
          <c:idx val="11"/>
          <c:order val="11"/>
          <c:tx>
            <c:strRef>
              <c:f>'75'!$L$111</c:f>
              <c:strCache>
                <c:ptCount val="1"/>
                <c:pt idx="0">
                  <c:v>Issued other bonds</c:v>
                </c:pt>
              </c:strCache>
            </c:strRef>
          </c:tx>
          <c:spPr>
            <a:solidFill>
              <a:srgbClr val="ED8EC3"/>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'75'!$M$111:$T$111</c:f>
              <c:numCache>
                <c:formatCode>_-* #,##0.0_-;\-* #,##0.0_-;_-* "-"??_-;_-@_-</c:formatCode>
                <c:ptCount val="8"/>
                <c:pt idx="0">
                  <c:v>0</c:v>
                </c:pt>
                <c:pt idx="1">
                  <c:v>0</c:v>
                </c:pt>
                <c:pt idx="2">
                  <c:v>-1.1000000000000001</c:v>
                </c:pt>
                <c:pt idx="3">
                  <c:v>-0.3</c:v>
                </c:pt>
                <c:pt idx="4">
                  <c:v>-1.1000000000000001</c:v>
                </c:pt>
                <c:pt idx="5">
                  <c:v>-0.9</c:v>
                </c:pt>
                <c:pt idx="6">
                  <c:v>0</c:v>
                </c:pt>
                <c:pt idx="7">
                  <c:v>0</c:v>
                </c:pt>
              </c:numCache>
            </c:numRef>
          </c:val>
          <c:extLst>
            <c:ext xmlns:c16="http://schemas.microsoft.com/office/drawing/2014/chart" uri="{C3380CC4-5D6E-409C-BE32-E72D297353CC}">
              <c16:uniqueId val="{0000000B-C0BC-4939-BF5B-ED5D0AC22048}"/>
            </c:ext>
          </c:extLst>
        </c:ser>
        <c:ser>
          <c:idx val="12"/>
          <c:order val="12"/>
          <c:tx>
            <c:strRef>
              <c:f>'75'!$L$112</c:f>
              <c:strCache>
                <c:ptCount val="1"/>
                <c:pt idx="0">
                  <c:v>Subordinated liabilities</c:v>
                </c:pt>
              </c:strCache>
            </c:strRef>
          </c:tx>
          <c:spPr>
            <a:solidFill>
              <a:srgbClr val="D6549E"/>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'75'!$M$112:$T$112</c:f>
              <c:numCache>
                <c:formatCode>_-* #,##0.0_-;\-* #,##0.0_-;_-* "-"??_-;_-@_-</c:formatCode>
                <c:ptCount val="8"/>
                <c:pt idx="0">
                  <c:v>0</c:v>
                </c:pt>
                <c:pt idx="1">
                  <c:v>0</c:v>
                </c:pt>
                <c:pt idx="2">
                  <c:v>0</c:v>
                </c:pt>
                <c:pt idx="3">
                  <c:v>0</c:v>
                </c:pt>
                <c:pt idx="4">
                  <c:v>0</c:v>
                </c:pt>
                <c:pt idx="5">
                  <c:v>-0.2</c:v>
                </c:pt>
                <c:pt idx="6">
                  <c:v>-0.2</c:v>
                </c:pt>
                <c:pt idx="7">
                  <c:v>0</c:v>
                </c:pt>
              </c:numCache>
            </c:numRef>
          </c:val>
          <c:extLst>
            <c:ext xmlns:c16="http://schemas.microsoft.com/office/drawing/2014/chart" uri="{C3380CC4-5D6E-409C-BE32-E72D297353CC}">
              <c16:uniqueId val="{0000000C-C0BC-4939-BF5B-ED5D0AC22048}"/>
            </c:ext>
          </c:extLst>
        </c:ser>
        <c:ser>
          <c:idx val="13"/>
          <c:order val="13"/>
          <c:tx>
            <c:strRef>
              <c:f>'75'!$L$113</c:f>
              <c:strCache>
                <c:ptCount val="1"/>
                <c:pt idx="0">
                  <c:v>Equity</c:v>
                </c:pt>
              </c:strCache>
            </c:strRef>
          </c:tx>
          <c:spPr>
            <a:solidFill>
              <a:srgbClr val="FFDA66"/>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'75'!$M$113:$T$113</c:f>
              <c:numCache>
                <c:formatCode>_-* #,##0.0_-;\-* #,##0.0_-;_-* "-"??_-;_-@_-</c:formatCode>
                <c:ptCount val="8"/>
                <c:pt idx="0">
                  <c:v>0</c:v>
                </c:pt>
                <c:pt idx="1">
                  <c:v>0</c:v>
                </c:pt>
                <c:pt idx="2">
                  <c:v>0</c:v>
                </c:pt>
                <c:pt idx="3">
                  <c:v>0</c:v>
                </c:pt>
                <c:pt idx="4">
                  <c:v>0</c:v>
                </c:pt>
                <c:pt idx="5">
                  <c:v>0</c:v>
                </c:pt>
                <c:pt idx="6">
                  <c:v>0</c:v>
                </c:pt>
                <c:pt idx="7">
                  <c:v>-0.4</c:v>
                </c:pt>
              </c:numCache>
            </c:numRef>
          </c:val>
          <c:extLst>
            <c:ext xmlns:c16="http://schemas.microsoft.com/office/drawing/2014/chart" uri="{C3380CC4-5D6E-409C-BE32-E72D297353CC}">
              <c16:uniqueId val="{0000000D-C0BC-4939-BF5B-ED5D0AC22048}"/>
            </c:ext>
          </c:extLst>
        </c:ser>
        <c:ser>
          <c:idx val="14"/>
          <c:order val="14"/>
          <c:tx>
            <c:strRef>
              <c:f>'75'!$L$114</c:f>
              <c:strCache>
                <c:ptCount val="1"/>
                <c:pt idx="0">
                  <c:v>Derivatives, net inflows/outflows</c:v>
                </c:pt>
              </c:strCache>
            </c:strRef>
          </c:tx>
          <c:spPr>
            <a:solidFill>
              <a:srgbClr val="FF9873"/>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'75'!$M$114:$T$114</c:f>
              <c:numCache>
                <c:formatCode>_-* #,##0.0_-;\-* #,##0.0_-;_-* "-"??_-;_-@_-</c:formatCode>
                <c:ptCount val="8"/>
                <c:pt idx="0">
                  <c:v>0.9</c:v>
                </c:pt>
                <c:pt idx="1">
                  <c:v>6.1</c:v>
                </c:pt>
                <c:pt idx="2">
                  <c:v>4.8</c:v>
                </c:pt>
                <c:pt idx="3">
                  <c:v>1.6</c:v>
                </c:pt>
                <c:pt idx="4">
                  <c:v>0.9</c:v>
                </c:pt>
                <c:pt idx="5">
                  <c:v>1.2</c:v>
                </c:pt>
                <c:pt idx="6">
                  <c:v>0.5</c:v>
                </c:pt>
                <c:pt idx="7">
                  <c:v>0</c:v>
                </c:pt>
              </c:numCache>
            </c:numRef>
          </c:val>
          <c:extLst>
            <c:ext xmlns:c16="http://schemas.microsoft.com/office/drawing/2014/chart" uri="{C3380CC4-5D6E-409C-BE32-E72D297353CC}">
              <c16:uniqueId val="{0000000E-C0BC-4939-BF5B-ED5D0AC22048}"/>
            </c:ext>
          </c:extLst>
        </c:ser>
        <c:dLbls>
          <c:showLegendKey val="0"/>
          <c:showVal val="0"/>
          <c:showCatName val="0"/>
          <c:showSerName val="0"/>
          <c:showPercent val="0"/>
          <c:showBubbleSize val="0"/>
        </c:dLbls>
        <c:gapWidth val="150"/>
        <c:overlap val="100"/>
        <c:axId val="77899648"/>
        <c:axId val="77901184"/>
      </c:barChart>
      <c:catAx>
        <c:axId val="77899648"/>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901184"/>
        <c:crosses val="autoZero"/>
        <c:auto val="1"/>
        <c:lblAlgn val="ctr"/>
        <c:lblOffset val="100"/>
        <c:noMultiLvlLbl val="0"/>
      </c:catAx>
      <c:valAx>
        <c:axId val="779011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899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capital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doughnutChart>
        <c:varyColors val="1"/>
        <c:ser>
          <c:idx val="0"/>
          <c:order val="0"/>
          <c:tx>
            <c:strRef>
              <c:f>'Key metric (2)'!$F$12</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199-4383-92B1-F48F278EE28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199-4383-92B1-F48F278EE28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199-4383-92B1-F48F278EE28D}"/>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extLst>
                <c:ext xmlns:c16="http://schemas.microsoft.com/office/drawing/2014/chart" uri="{C3380CC4-5D6E-409C-BE32-E72D297353CC}">
                  <c16:uniqueId val="{00000001-8199-4383-92B1-F48F278EE2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'Key metric (2)'!$E$13:$E$15</c:f>
              <c:strCache>
                <c:ptCount val="3"/>
                <c:pt idx="0">
                  <c:v>CET1</c:v>
                </c:pt>
                <c:pt idx="1">
                  <c:v>AT1</c:v>
                </c:pt>
                <c:pt idx="2">
                  <c:v>AT2</c:v>
                </c:pt>
              </c:strCache>
            </c:strRef>
          </c:cat>
          <c:val>
            <c:numRef>
              <c:f>'Key metric (2)'!$F$13:$F$15</c:f>
              <c:numCache>
                <c:formatCode>#,##0</c:formatCode>
                <c:ptCount val="3"/>
                <c:pt idx="0">
                  <c:v>24420.629246711484</c:v>
                </c:pt>
                <c:pt idx="1">
                  <c:v>3097.5170240799998</c:v>
                </c:pt>
                <c:pt idx="2">
                  <c:v>3717.467163914816</c:v>
                </c:pt>
              </c:numCache>
            </c:numRef>
          </c:val>
          <c:extLst>
            <c:ext xmlns:c16="http://schemas.microsoft.com/office/drawing/2014/chart" uri="{C3380CC4-5D6E-409C-BE32-E72D297353CC}">
              <c16:uniqueId val="{00000006-8199-4383-92B1-F48F278EE28D}"/>
            </c:ext>
          </c:extLst>
        </c:ser>
        <c:dLbls>
          <c:showLegendKey val="0"/>
          <c:showVal val="0"/>
          <c:showCatName val="0"/>
          <c:showSerName val="0"/>
          <c:showPercent val="0"/>
          <c:showBubbleSize val="0"/>
          <c:showLeaderLines val="1"/>
        </c:dLbls>
        <c:firstSliceAng val="0"/>
        <c:holeSize val="5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rdea Sans Large" panose="00000500000000000000" pitchFamily="50" charset="0"/>
                <a:ea typeface="+mn-ea"/>
                <a:cs typeface="+mn-cs"/>
              </a:defRPr>
            </a:pPr>
            <a:r>
              <a:rPr lang="en-GB"/>
              <a:t>Distribution of Operational Risk Losses in 2019</a:t>
            </a:r>
          </a:p>
        </c:rich>
      </c:tx>
      <c:layout>
        <c:manualLayout>
          <c:xMode val="edge"/>
          <c:yMode val="edge"/>
          <c:x val="0.21717659967676461"/>
          <c:y val="2.09281209678349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rdea Sans Large" panose="00000500000000000000" pitchFamily="50" charset="0"/>
              <a:ea typeface="+mn-ea"/>
              <a:cs typeface="+mn-cs"/>
            </a:defRPr>
          </a:pPr>
          <a:endParaRPr lang="sv-S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0BC-4A60-B9D6-C7B3D48D2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0BC-4A60-B9D6-C7B3D48D2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0BC-4A60-B9D6-C7B3D48D2B1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C0BC-4A60-B9D6-C7B3D48D2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0BC-4A60-B9D6-C7B3D48D2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0BC-4A60-B9D6-C7B3D48D2B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0BC-4A60-B9D6-C7B3D48D2B17}"/>
              </c:ext>
            </c:extLst>
          </c:dPt>
          <c:cat>
            <c:strRef>
              <c:f>'65'!$G$18:$G$24</c:f>
              <c:strCache>
                <c:ptCount val="7"/>
                <c:pt idx="0">
                  <c:v>Clients, Products and Business Practices 74%</c:v>
                </c:pt>
                <c:pt idx="1">
                  <c:v>Employee Practices and Workplace Safety 0%</c:v>
                </c:pt>
                <c:pt idx="2">
                  <c:v>Execution, Delivery and Process Management 12%</c:v>
                </c:pt>
                <c:pt idx="3">
                  <c:v>External Fraud 11%</c:v>
                </c:pt>
                <c:pt idx="4">
                  <c:v>Internal Fraud 1%</c:v>
                </c:pt>
                <c:pt idx="5">
                  <c:v>Damage to Physical Assets 0%</c:v>
                </c:pt>
                <c:pt idx="6">
                  <c:v>Business Disruption and System Failures -2%</c:v>
                </c:pt>
              </c:strCache>
            </c:strRef>
          </c:cat>
          <c:val>
            <c:numRef>
              <c:f>'65'!$H$18:$H$24</c:f>
              <c:numCache>
                <c:formatCode>0%</c:formatCode>
                <c:ptCount val="7"/>
                <c:pt idx="0">
                  <c:v>0.74465632794818581</c:v>
                </c:pt>
                <c:pt idx="1">
                  <c:v>5.7357348927141805E-4</c:v>
                </c:pt>
                <c:pt idx="2">
                  <c:v>0.12090711720647258</c:v>
                </c:pt>
                <c:pt idx="3">
                  <c:v>0.11258012543221048</c:v>
                </c:pt>
                <c:pt idx="4">
                  <c:v>1.1268613073819904E-2</c:v>
                </c:pt>
                <c:pt idx="5">
                  <c:v>1.664539879862639E-4</c:v>
                </c:pt>
                <c:pt idx="6">
                  <c:v>9.8477888620534439E-3</c:v>
                </c:pt>
              </c:numCache>
            </c:numRef>
          </c:val>
          <c:extLst>
            <c:ext xmlns:c16="http://schemas.microsoft.com/office/drawing/2014/chart" uri="{C3380CC4-5D6E-409C-BE32-E72D297353CC}">
              <c16:uniqueId val="{0000000E-C0BC-4A60-B9D6-C7B3D48D2B1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0977571633723204"/>
          <c:y val="0.19308597772508612"/>
          <c:w val="0.37552759447520334"/>
          <c:h val="0.732076350783895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ordea Sans Large" panose="00000500000000000000" pitchFamily="50" charset="0"/>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ordea Sans Large" panose="00000500000000000000" pitchFamily="50"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rdea Sans Large" panose="00000500000000000000" pitchFamily="50" charset="0"/>
                <a:ea typeface="+mn-ea"/>
                <a:cs typeface="+mn-cs"/>
              </a:defRPr>
            </a:pPr>
            <a:r>
              <a:rPr lang="en-US"/>
              <a:t>Frequency of Operational Risk Losses in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rdea Sans Large" panose="00000500000000000000" pitchFamily="50" charset="0"/>
              <a:ea typeface="+mn-ea"/>
              <a:cs typeface="+mn-cs"/>
            </a:defRPr>
          </a:pPr>
          <a:endParaRPr lang="sv-SE"/>
        </a:p>
      </c:txPr>
    </c:title>
    <c:autoTitleDeleted val="0"/>
    <c:plotArea>
      <c:layout>
        <c:manualLayout>
          <c:layoutTarget val="inner"/>
          <c:xMode val="edge"/>
          <c:yMode val="edge"/>
          <c:x val="0.12924110235950956"/>
          <c:y val="0.20338025576053859"/>
          <c:w val="0.40427025647339104"/>
          <c:h val="0.6925274873541463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CE-448F-9308-96C60B2C07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CE-448F-9308-96C60B2C07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DCE-448F-9308-96C60B2C07B9}"/>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6DCE-448F-9308-96C60B2C07B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DCE-448F-9308-96C60B2C07B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DCE-448F-9308-96C60B2C07B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DCE-448F-9308-96C60B2C07B9}"/>
              </c:ext>
            </c:extLst>
          </c:dPt>
          <c:cat>
            <c:strRef>
              <c:f>'65'!$G$40:$G$46</c:f>
              <c:strCache>
                <c:ptCount val="7"/>
                <c:pt idx="0">
                  <c:v>Clients, Products and Business Practices 8%</c:v>
                </c:pt>
                <c:pt idx="1">
                  <c:v>Employee Practices and Workplace Safety 1%</c:v>
                </c:pt>
                <c:pt idx="2">
                  <c:v>Execution, Delivery and Process Management 16%</c:v>
                </c:pt>
                <c:pt idx="3">
                  <c:v>External Fraud 71%</c:v>
                </c:pt>
                <c:pt idx="4">
                  <c:v>Internal Fraud 0%</c:v>
                </c:pt>
                <c:pt idx="5">
                  <c:v>Damage to Physical Assets 0%</c:v>
                </c:pt>
                <c:pt idx="6">
                  <c:v>Business Disruption and System Failures 4%</c:v>
                </c:pt>
              </c:strCache>
            </c:strRef>
          </c:cat>
          <c:val>
            <c:numRef>
              <c:f>'65'!$H$40:$H$46</c:f>
              <c:numCache>
                <c:formatCode>0%</c:formatCode>
                <c:ptCount val="7"/>
                <c:pt idx="0">
                  <c:v>7.8691184424012975E-2</c:v>
                </c:pt>
                <c:pt idx="1">
                  <c:v>1.2439156300703082E-2</c:v>
                </c:pt>
                <c:pt idx="2">
                  <c:v>0.15888897473537819</c:v>
                </c:pt>
                <c:pt idx="3">
                  <c:v>0.70756393417291197</c:v>
                </c:pt>
                <c:pt idx="4">
                  <c:v>1.9701769296144632E-3</c:v>
                </c:pt>
                <c:pt idx="5">
                  <c:v>1.8542841690489067E-3</c:v>
                </c:pt>
                <c:pt idx="6">
                  <c:v>3.8592289268330374E-2</c:v>
                </c:pt>
              </c:numCache>
            </c:numRef>
          </c:val>
          <c:extLst>
            <c:ext xmlns:c16="http://schemas.microsoft.com/office/drawing/2014/chart" uri="{C3380CC4-5D6E-409C-BE32-E72D297353CC}">
              <c16:uniqueId val="{0000000E-6DCE-448F-9308-96C60B2C07B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064331666525552"/>
          <c:y val="0.14688044405382134"/>
          <c:w val="0.36269019726391794"/>
          <c:h val="0.849047827354914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ordea Sans Large" panose="00000500000000000000" pitchFamily="50" charset="0"/>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ordea Sans Large" panose="00000500000000000000" pitchFamily="50"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EUR</a:t>
            </a:r>
          </a:p>
        </c:rich>
      </c:tx>
      <c:layout>
        <c:manualLayout>
          <c:xMode val="edge"/>
          <c:yMode val="edge"/>
          <c:x val="0.46725186531160356"/>
          <c:y val="0"/>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0.10634346405228758"/>
          <c:y val="9.5250000000000001E-2"/>
          <c:w val="0.89365649250459744"/>
          <c:h val="0.78053055555555551"/>
        </c:manualLayout>
      </c:layout>
      <c:barChart>
        <c:barDir val="col"/>
        <c:grouping val="stacked"/>
        <c:varyColors val="0"/>
        <c:ser>
          <c:idx val="0"/>
          <c:order val="0"/>
          <c:tx>
            <c:strRef>
              <c:f>'75'!$L$10</c:f>
              <c:strCache>
                <c:ptCount val="1"/>
                <c:pt idx="0">
                  <c:v>EUR</c:v>
                </c:pt>
              </c:strCache>
            </c:strRef>
          </c:tx>
          <c:spPr>
            <a:solidFill>
              <a:srgbClr val="0000A0"/>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'75'!$M$10:$T$10</c:f>
              <c:numCache>
                <c:formatCode>#,##0</c:formatCode>
                <c:ptCount val="8"/>
              </c:numCache>
            </c:numRef>
          </c:val>
          <c:extLst>
            <c:ext xmlns:c16="http://schemas.microsoft.com/office/drawing/2014/chart" uri="{C3380CC4-5D6E-409C-BE32-E72D297353CC}">
              <c16:uniqueId val="{00000000-3B29-42F2-899D-41C3919E6A23}"/>
            </c:ext>
          </c:extLst>
        </c:ser>
        <c:ser>
          <c:idx val="1"/>
          <c:order val="1"/>
          <c:tx>
            <c:strRef>
              <c:f>'75'!$L$11</c:f>
              <c:strCache>
                <c:ptCount val="1"/>
                <c:pt idx="0">
                  <c:v>Cash and balances with central banks</c:v>
                </c:pt>
              </c:strCache>
            </c:strRef>
          </c:tx>
          <c:spPr>
            <a:solidFill>
              <a:srgbClr val="3399FF"/>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'75'!$M$11:$T$11</c:f>
              <c:numCache>
                <c:formatCode>#,##0.0</c:formatCode>
                <c:ptCount val="8"/>
                <c:pt idx="0">
                  <c:v>24.9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3B29-42F2-899D-41C3919E6A23}"/>
            </c:ext>
          </c:extLst>
        </c:ser>
        <c:ser>
          <c:idx val="2"/>
          <c:order val="2"/>
          <c:tx>
            <c:strRef>
              <c:f>'75'!$L$12</c:f>
              <c:strCache>
                <c:ptCount val="1"/>
                <c:pt idx="0">
                  <c:v>Loans to the public</c:v>
                </c:pt>
              </c:strCache>
            </c:strRef>
          </c:tx>
          <c:spPr>
            <a:solidFill>
              <a:srgbClr val="99CCFF"/>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'75'!$M$12:$T$12</c:f>
              <c:numCache>
                <c:formatCode>#,##0.0</c:formatCode>
                <c:ptCount val="8"/>
                <c:pt idx="0">
                  <c:v>11.4</c:v>
                </c:pt>
                <c:pt idx="1">
                  <c:v>2.7</c:v>
                </c:pt>
                <c:pt idx="2">
                  <c:v>8</c:v>
                </c:pt>
                <c:pt idx="3">
                  <c:v>8.1</c:v>
                </c:pt>
                <c:pt idx="4">
                  <c:v>18.899999999999999</c:v>
                </c:pt>
                <c:pt idx="5">
                  <c:v>12.5</c:v>
                </c:pt>
                <c:pt idx="6">
                  <c:v>15.7</c:v>
                </c:pt>
                <c:pt idx="7">
                  <c:v>0</c:v>
                </c:pt>
              </c:numCache>
            </c:numRef>
          </c:val>
          <c:extLst>
            <c:ext xmlns:c16="http://schemas.microsoft.com/office/drawing/2014/chart" uri="{C3380CC4-5D6E-409C-BE32-E72D297353CC}">
              <c16:uniqueId val="{00000002-3B29-42F2-899D-41C3919E6A23}"/>
            </c:ext>
          </c:extLst>
        </c:ser>
        <c:ser>
          <c:idx val="3"/>
          <c:order val="3"/>
          <c:tx>
            <c:strRef>
              <c:f>'75'!$L$13</c:f>
              <c:strCache>
                <c:ptCount val="1"/>
                <c:pt idx="0">
                  <c:v>Loans to credit institutions</c:v>
                </c:pt>
              </c:strCache>
            </c:strRef>
          </c:tx>
          <c:spPr>
            <a:solidFill>
              <a:srgbClr val="8B8A8D"/>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'75'!$M$13:$T$13</c:f>
              <c:numCache>
                <c:formatCode>#,##0.0</c:formatCode>
                <c:ptCount val="8"/>
                <c:pt idx="0">
                  <c:v>2.2999999999999998</c:v>
                </c:pt>
                <c:pt idx="1">
                  <c:v>0.2</c:v>
                </c:pt>
                <c:pt idx="2">
                  <c:v>0.3</c:v>
                </c:pt>
                <c:pt idx="3">
                  <c:v>0.2</c:v>
                </c:pt>
                <c:pt idx="4">
                  <c:v>0.3</c:v>
                </c:pt>
                <c:pt idx="5">
                  <c:v>0</c:v>
                </c:pt>
                <c:pt idx="6">
                  <c:v>0</c:v>
                </c:pt>
                <c:pt idx="7">
                  <c:v>0</c:v>
                </c:pt>
              </c:numCache>
            </c:numRef>
          </c:val>
          <c:extLst>
            <c:ext xmlns:c16="http://schemas.microsoft.com/office/drawing/2014/chart" uri="{C3380CC4-5D6E-409C-BE32-E72D297353CC}">
              <c16:uniqueId val="{00000003-3B29-42F2-899D-41C3919E6A23}"/>
            </c:ext>
          </c:extLst>
        </c:ser>
        <c:ser>
          <c:idx val="4"/>
          <c:order val="4"/>
          <c:tx>
            <c:strRef>
              <c:f>'75'!$L$14</c:f>
              <c:strCache>
                <c:ptCount val="1"/>
                <c:pt idx="0">
                  <c:v>Interest-bearing securities incl. Treasury bills</c:v>
                </c:pt>
              </c:strCache>
            </c:strRef>
          </c:tx>
          <c:spPr>
            <a:solidFill>
              <a:srgbClr val="C9C7C7"/>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'75'!$M$14:$T$14</c:f>
              <c:numCache>
                <c:formatCode>#,##0.0</c:formatCode>
                <c:ptCount val="8"/>
                <c:pt idx="0">
                  <c:v>8.1999999999999993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3B29-42F2-899D-41C3919E6A23}"/>
            </c:ext>
          </c:extLst>
        </c:ser>
        <c:ser>
          <c:idx val="5"/>
          <c:order val="5"/>
          <c:tx>
            <c:strRef>
              <c:f>'75'!$L$15</c:f>
              <c:strCache>
                <c:ptCount val="1"/>
                <c:pt idx="0">
                  <c:v>Deposits and borrowings from the public</c:v>
                </c:pt>
              </c:strCache>
            </c:strRef>
          </c:tx>
          <c:spPr>
            <a:solidFill>
              <a:srgbClr val="474748"/>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'75'!$M$15:$T$15</c:f>
              <c:numCache>
                <c:formatCode>#,##0.0</c:formatCode>
                <c:ptCount val="8"/>
                <c:pt idx="0">
                  <c:v>-0.9</c:v>
                </c:pt>
                <c:pt idx="1">
                  <c:v>-1.6</c:v>
                </c:pt>
                <c:pt idx="2">
                  <c:v>-2.6</c:v>
                </c:pt>
                <c:pt idx="3">
                  <c:v>-0.2</c:v>
                </c:pt>
                <c:pt idx="4">
                  <c:v>0</c:v>
                </c:pt>
                <c:pt idx="5">
                  <c:v>0</c:v>
                </c:pt>
                <c:pt idx="6">
                  <c:v>0</c:v>
                </c:pt>
                <c:pt idx="7">
                  <c:v>-47.7</c:v>
                </c:pt>
              </c:numCache>
            </c:numRef>
          </c:val>
          <c:extLst>
            <c:ext xmlns:c16="http://schemas.microsoft.com/office/drawing/2014/chart" uri="{C3380CC4-5D6E-409C-BE32-E72D297353CC}">
              <c16:uniqueId val="{00000005-3B29-42F2-899D-41C3919E6A23}"/>
            </c:ext>
          </c:extLst>
        </c:ser>
        <c:ser>
          <c:idx val="6"/>
          <c:order val="6"/>
          <c:tx>
            <c:strRef>
              <c:f>'75'!$L$16</c:f>
              <c:strCache>
                <c:ptCount val="1"/>
                <c:pt idx="0">
                  <c:v>Deposits by credit institutions</c:v>
                </c:pt>
              </c:strCache>
            </c:strRef>
          </c:tx>
          <c:spPr>
            <a:solidFill>
              <a:srgbClr val="FBD9CA"/>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'75'!$M$16:$T$16</c:f>
              <c:numCache>
                <c:formatCode>#,##0.0</c:formatCode>
                <c:ptCount val="8"/>
                <c:pt idx="0">
                  <c:v>-9.8000000000000007</c:v>
                </c:pt>
                <c:pt idx="1">
                  <c:v>-5.0999999999999996</c:v>
                </c:pt>
                <c:pt idx="2">
                  <c:v>-0.1</c:v>
                </c:pt>
                <c:pt idx="3">
                  <c:v>0</c:v>
                </c:pt>
                <c:pt idx="4">
                  <c:v>0</c:v>
                </c:pt>
                <c:pt idx="5">
                  <c:v>0</c:v>
                </c:pt>
                <c:pt idx="6">
                  <c:v>0</c:v>
                </c:pt>
                <c:pt idx="7">
                  <c:v>0</c:v>
                </c:pt>
              </c:numCache>
            </c:numRef>
          </c:val>
          <c:extLst>
            <c:ext xmlns:c16="http://schemas.microsoft.com/office/drawing/2014/chart" uri="{C3380CC4-5D6E-409C-BE32-E72D297353CC}">
              <c16:uniqueId val="{00000006-3B29-42F2-899D-41C3919E6A23}"/>
            </c:ext>
          </c:extLst>
        </c:ser>
        <c:ser>
          <c:idx val="7"/>
          <c:order val="7"/>
          <c:tx>
            <c:strRef>
              <c:f>'75'!$L$17</c:f>
              <c:strCache>
                <c:ptCount val="1"/>
                <c:pt idx="0">
                  <c:v>Issued CDs with original maturity less than 1 year</c:v>
                </c:pt>
              </c:strCache>
            </c:strRef>
          </c:tx>
          <c:spPr>
            <a:solidFill>
              <a:srgbClr val="A66A5D"/>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'75'!$M$17:$T$17</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3B29-42F2-899D-41C3919E6A23}"/>
            </c:ext>
          </c:extLst>
        </c:ser>
        <c:ser>
          <c:idx val="8"/>
          <c:order val="8"/>
          <c:tx>
            <c:strRef>
              <c:f>'75'!$L$18</c:f>
              <c:strCache>
                <c:ptCount val="1"/>
                <c:pt idx="0">
                  <c:v>Issued CPs with original maturity less than 1 year</c:v>
                </c:pt>
              </c:strCache>
            </c:strRef>
          </c:tx>
          <c:spPr>
            <a:solidFill>
              <a:srgbClr val="6E3629"/>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'75'!$M$18:$T$18</c:f>
              <c:numCache>
                <c:formatCode>#,##0.0</c:formatCode>
                <c:ptCount val="8"/>
                <c:pt idx="0">
                  <c:v>-2.9</c:v>
                </c:pt>
                <c:pt idx="1">
                  <c:v>-2.6</c:v>
                </c:pt>
                <c:pt idx="2">
                  <c:v>-4.7</c:v>
                </c:pt>
                <c:pt idx="3">
                  <c:v>0</c:v>
                </c:pt>
                <c:pt idx="4">
                  <c:v>0</c:v>
                </c:pt>
                <c:pt idx="5">
                  <c:v>0</c:v>
                </c:pt>
                <c:pt idx="6">
                  <c:v>0</c:v>
                </c:pt>
                <c:pt idx="7">
                  <c:v>0</c:v>
                </c:pt>
              </c:numCache>
            </c:numRef>
          </c:val>
          <c:extLst>
            <c:ext xmlns:c16="http://schemas.microsoft.com/office/drawing/2014/chart" uri="{C3380CC4-5D6E-409C-BE32-E72D297353CC}">
              <c16:uniqueId val="{00000008-3B29-42F2-899D-41C3919E6A23}"/>
            </c:ext>
          </c:extLst>
        </c:ser>
        <c:ser>
          <c:idx val="9"/>
          <c:order val="9"/>
          <c:tx>
            <c:strRef>
              <c:f>'75'!$L$19</c:f>
              <c:strCache>
                <c:ptCount val="1"/>
                <c:pt idx="0">
                  <c:v>Issued CD &amp; CPs with original maturity over 1 year</c:v>
                </c:pt>
              </c:strCache>
            </c:strRef>
          </c:tx>
          <c:spPr>
            <a:solidFill>
              <a:srgbClr val="BC92ED"/>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'75'!$M$19:$T$19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3B29-42F2-899D-41C3919E6A23}"/>
            </c:ext>
          </c:extLst>
        </c:ser>
        <c:ser>
          <c:idx val="10"/>
          <c:order val="10"/>
          <c:tx>
            <c:strRef>
              <c:f>'75'!$L$20</c:f>
              <c:strCache>
                <c:ptCount val="1"/>
                <c:pt idx="0">
                  <c:v>Issued covered bonds</c:v>
                </c:pt>
              </c:strCache>
            </c:strRef>
          </c:tx>
          <c:spPr>
            <a:solidFill>
              <a:srgbClr val="8548C9"/>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'75'!$M$20:$T$20</c:f>
              <c:numCache>
                <c:formatCode>#,##0.0</c:formatCode>
                <c:ptCount val="8"/>
                <c:pt idx="0">
                  <c:v>-1.6</c:v>
                </c:pt>
                <c:pt idx="1">
                  <c:v>0</c:v>
                </c:pt>
                <c:pt idx="2">
                  <c:v>-1.2</c:v>
                </c:pt>
                <c:pt idx="3">
                  <c:v>-1.4</c:v>
                </c:pt>
                <c:pt idx="4">
                  <c:v>-7.4</c:v>
                </c:pt>
                <c:pt idx="5">
                  <c:v>-5.2</c:v>
                </c:pt>
                <c:pt idx="6">
                  <c:v>-1</c:v>
                </c:pt>
                <c:pt idx="7">
                  <c:v>0</c:v>
                </c:pt>
              </c:numCache>
            </c:numRef>
          </c:val>
          <c:extLst>
            <c:ext xmlns:c16="http://schemas.microsoft.com/office/drawing/2014/chart" uri="{C3380CC4-5D6E-409C-BE32-E72D297353CC}">
              <c16:uniqueId val="{0000000A-3B29-42F2-899D-41C3919E6A23}"/>
            </c:ext>
          </c:extLst>
        </c:ser>
        <c:ser>
          <c:idx val="11"/>
          <c:order val="11"/>
          <c:tx>
            <c:strRef>
              <c:f>'75'!$L$21</c:f>
              <c:strCache>
                <c:ptCount val="1"/>
                <c:pt idx="0">
                  <c:v>Issued other bonds</c:v>
                </c:pt>
              </c:strCache>
            </c:strRef>
          </c:tx>
          <c:spPr>
            <a:solidFill>
              <a:srgbClr val="ED8EC3"/>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'75'!$M$21:$T$21</c:f>
              <c:numCache>
                <c:formatCode>#,##0.0</c:formatCode>
                <c:ptCount val="8"/>
                <c:pt idx="0">
                  <c:v>-0.1</c:v>
                </c:pt>
                <c:pt idx="1">
                  <c:v>0</c:v>
                </c:pt>
                <c:pt idx="2">
                  <c:v>-2.4</c:v>
                </c:pt>
                <c:pt idx="3">
                  <c:v>-2.9</c:v>
                </c:pt>
                <c:pt idx="4">
                  <c:v>-5.9</c:v>
                </c:pt>
                <c:pt idx="5">
                  <c:v>-4.2</c:v>
                </c:pt>
                <c:pt idx="6">
                  <c:v>-0.2</c:v>
                </c:pt>
                <c:pt idx="7">
                  <c:v>0</c:v>
                </c:pt>
              </c:numCache>
            </c:numRef>
          </c:val>
          <c:extLst>
            <c:ext xmlns:c16="http://schemas.microsoft.com/office/drawing/2014/chart" uri="{C3380CC4-5D6E-409C-BE32-E72D297353CC}">
              <c16:uniqueId val="{0000000B-3B29-42F2-899D-41C3919E6A23}"/>
            </c:ext>
          </c:extLst>
        </c:ser>
        <c:ser>
          <c:idx val="12"/>
          <c:order val="12"/>
          <c:tx>
            <c:strRef>
              <c:f>'75'!$L$22</c:f>
              <c:strCache>
                <c:ptCount val="1"/>
                <c:pt idx="0">
                  <c:v>Subordinated liabilities</c:v>
                </c:pt>
              </c:strCache>
            </c:strRef>
          </c:tx>
          <c:spPr>
            <a:solidFill>
              <a:srgbClr val="D6549E"/>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'75'!$M$22:$T$22</c:f>
              <c:numCache>
                <c:formatCode>#,##0.0</c:formatCode>
                <c:ptCount val="8"/>
                <c:pt idx="0">
                  <c:v>0</c:v>
                </c:pt>
                <c:pt idx="1">
                  <c:v>-1</c:v>
                </c:pt>
                <c:pt idx="2">
                  <c:v>0</c:v>
                </c:pt>
                <c:pt idx="3">
                  <c:v>-0.7</c:v>
                </c:pt>
                <c:pt idx="4">
                  <c:v>0</c:v>
                </c:pt>
                <c:pt idx="5">
                  <c:v>-2.2000000000000002</c:v>
                </c:pt>
                <c:pt idx="6">
                  <c:v>0</c:v>
                </c:pt>
                <c:pt idx="7">
                  <c:v>0</c:v>
                </c:pt>
              </c:numCache>
            </c:numRef>
          </c:val>
          <c:extLst>
            <c:ext xmlns:c16="http://schemas.microsoft.com/office/drawing/2014/chart" uri="{C3380CC4-5D6E-409C-BE32-E72D297353CC}">
              <c16:uniqueId val="{0000000C-3B29-42F2-899D-41C3919E6A23}"/>
            </c:ext>
          </c:extLst>
        </c:ser>
        <c:ser>
          <c:idx val="13"/>
          <c:order val="13"/>
          <c:tx>
            <c:strRef>
              <c:f>'75'!$L$23</c:f>
              <c:strCache>
                <c:ptCount val="1"/>
                <c:pt idx="0">
                  <c:v>Equity</c:v>
                </c:pt>
              </c:strCache>
            </c:strRef>
          </c:tx>
          <c:spPr>
            <a:solidFill>
              <a:srgbClr val="FFDA66"/>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'75'!$M$23:$T$23</c:f>
              <c:numCache>
                <c:formatCode>#,##0.0</c:formatCode>
                <c:ptCount val="8"/>
                <c:pt idx="0">
                  <c:v>0</c:v>
                </c:pt>
                <c:pt idx="1">
                  <c:v>0</c:v>
                </c:pt>
                <c:pt idx="2">
                  <c:v>0</c:v>
                </c:pt>
                <c:pt idx="3">
                  <c:v>0</c:v>
                </c:pt>
                <c:pt idx="4">
                  <c:v>0</c:v>
                </c:pt>
                <c:pt idx="5">
                  <c:v>0</c:v>
                </c:pt>
                <c:pt idx="6">
                  <c:v>0</c:v>
                </c:pt>
                <c:pt idx="7">
                  <c:v>-19</c:v>
                </c:pt>
              </c:numCache>
            </c:numRef>
          </c:val>
          <c:extLst>
            <c:ext xmlns:c16="http://schemas.microsoft.com/office/drawing/2014/chart" uri="{C3380CC4-5D6E-409C-BE32-E72D297353CC}">
              <c16:uniqueId val="{0000000D-3B29-42F2-899D-41C3919E6A23}"/>
            </c:ext>
          </c:extLst>
        </c:ser>
        <c:ser>
          <c:idx val="14"/>
          <c:order val="14"/>
          <c:tx>
            <c:strRef>
              <c:f>'75'!$L$24</c:f>
              <c:strCache>
                <c:ptCount val="1"/>
                <c:pt idx="0">
                  <c:v>Derivatives, net inflows/outflows</c:v>
                </c:pt>
              </c:strCache>
            </c:strRef>
          </c:tx>
          <c:spPr>
            <a:solidFill>
              <a:srgbClr val="FF9873"/>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'75'!$M$24:$T$24</c:f>
              <c:numCache>
                <c:formatCode>#,##0.0</c:formatCode>
                <c:ptCount val="8"/>
                <c:pt idx="0">
                  <c:v>12.5</c:v>
                </c:pt>
                <c:pt idx="1">
                  <c:v>19.899999999999999</c:v>
                </c:pt>
                <c:pt idx="2">
                  <c:v>0.5</c:v>
                </c:pt>
                <c:pt idx="3">
                  <c:v>-2.2000000000000002</c:v>
                </c:pt>
                <c:pt idx="4">
                  <c:v>2.1</c:v>
                </c:pt>
                <c:pt idx="5">
                  <c:v>0.3</c:v>
                </c:pt>
                <c:pt idx="6">
                  <c:v>-0.3</c:v>
                </c:pt>
                <c:pt idx="7">
                  <c:v>0</c:v>
                </c:pt>
              </c:numCache>
            </c:numRef>
          </c:val>
          <c:extLst>
            <c:ext xmlns:c16="http://schemas.microsoft.com/office/drawing/2014/chart" uri="{C3380CC4-5D6E-409C-BE32-E72D297353CC}">
              <c16:uniqueId val="{0000000E-3B29-42F2-899D-41C3919E6A23}"/>
            </c:ext>
          </c:extLst>
        </c:ser>
        <c:dLbls>
          <c:showLegendKey val="0"/>
          <c:showVal val="0"/>
          <c:showCatName val="0"/>
          <c:showSerName val="0"/>
          <c:showPercent val="0"/>
          <c:showBubbleSize val="0"/>
        </c:dLbls>
        <c:gapWidth val="150"/>
        <c:overlap val="100"/>
        <c:axId val="77521280"/>
        <c:axId val="77522816"/>
      </c:barChart>
      <c:catAx>
        <c:axId val="77521280"/>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522816"/>
        <c:crosses val="autoZero"/>
        <c:auto val="1"/>
        <c:lblAlgn val="ctr"/>
        <c:lblOffset val="100"/>
        <c:noMultiLvlLbl val="0"/>
      </c:catAx>
      <c:valAx>
        <c:axId val="775228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521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oddFooter>&amp;C&amp;"Palatino Linotype,Normal"&amp;9&amp;N&amp;H&amp;"Palatino Linotype,Normal"&amp;9Sida &amp;S</c:oddFooter>
    </c:headerFooter>
    <c:pageMargins b="0.75" l="0.7" r="0.7" t="0.75"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USD</a:t>
            </a:r>
          </a:p>
        </c:rich>
      </c:tx>
      <c:layout>
        <c:manualLayout>
          <c:xMode val="edge"/>
          <c:yMode val="edge"/>
          <c:x val="0.46648127130116385"/>
          <c:y val="1.4098958592080215E-2"/>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4.2884967320261438E-2"/>
          <c:y val="9.8777777777777784E-2"/>
          <c:w val="0.93428823529411764"/>
          <c:h val="0.77700277777777782"/>
        </c:manualLayout>
      </c:layout>
      <c:barChart>
        <c:barDir val="col"/>
        <c:grouping val="stacked"/>
        <c:varyColors val="0"/>
        <c:ser>
          <c:idx val="0"/>
          <c:order val="0"/>
          <c:tx>
            <c:strRef>
              <c:f>'75'!$L$28</c:f>
              <c:strCache>
                <c:ptCount val="1"/>
                <c:pt idx="0">
                  <c:v>USD</c:v>
                </c:pt>
              </c:strCache>
            </c:strRef>
          </c:tx>
          <c:spPr>
            <a:solidFill>
              <a:srgbClr val="0000A0"/>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'75'!$M$28:$T$28</c:f>
              <c:numCache>
                <c:formatCode>#,##0</c:formatCode>
                <c:ptCount val="8"/>
              </c:numCache>
            </c:numRef>
          </c:val>
          <c:extLst>
            <c:ext xmlns:c16="http://schemas.microsoft.com/office/drawing/2014/chart" uri="{C3380CC4-5D6E-409C-BE32-E72D297353CC}">
              <c16:uniqueId val="{00000000-7249-44E8-9D45-DAE6F25BB41B}"/>
            </c:ext>
          </c:extLst>
        </c:ser>
        <c:ser>
          <c:idx val="1"/>
          <c:order val="1"/>
          <c:tx>
            <c:strRef>
              <c:f>'75'!$L$29</c:f>
              <c:strCache>
                <c:ptCount val="1"/>
                <c:pt idx="0">
                  <c:v>Cash and balances with central banks</c:v>
                </c:pt>
              </c:strCache>
            </c:strRef>
          </c:tx>
          <c:spPr>
            <a:solidFill>
              <a:srgbClr val="3399FF"/>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'75'!$M$29:$T$29</c:f>
              <c:numCache>
                <c:formatCode>#,##0.0</c:formatCode>
                <c:ptCount val="8"/>
                <c:pt idx="0">
                  <c:v>12.2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249-44E8-9D45-DAE6F25BB41B}"/>
            </c:ext>
          </c:extLst>
        </c:ser>
        <c:ser>
          <c:idx val="2"/>
          <c:order val="2"/>
          <c:tx>
            <c:strRef>
              <c:f>'75'!$L$30</c:f>
              <c:strCache>
                <c:ptCount val="1"/>
                <c:pt idx="0">
                  <c:v>Loans to the public</c:v>
                </c:pt>
              </c:strCache>
            </c:strRef>
          </c:tx>
          <c:spPr>
            <a:solidFill>
              <a:srgbClr val="99CCFF"/>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'75'!$M$30:$T$30</c:f>
              <c:numCache>
                <c:formatCode>#,##0.0</c:formatCode>
                <c:ptCount val="8"/>
                <c:pt idx="0">
                  <c:v>1.9</c:v>
                </c:pt>
                <c:pt idx="1">
                  <c:v>1.6</c:v>
                </c:pt>
                <c:pt idx="2">
                  <c:v>1.9</c:v>
                </c:pt>
                <c:pt idx="3">
                  <c:v>3</c:v>
                </c:pt>
                <c:pt idx="4">
                  <c:v>5.3</c:v>
                </c:pt>
                <c:pt idx="5">
                  <c:v>0.7</c:v>
                </c:pt>
                <c:pt idx="6">
                  <c:v>0</c:v>
                </c:pt>
                <c:pt idx="7">
                  <c:v>0</c:v>
                </c:pt>
              </c:numCache>
            </c:numRef>
          </c:val>
          <c:extLst>
            <c:ext xmlns:c16="http://schemas.microsoft.com/office/drawing/2014/chart" uri="{C3380CC4-5D6E-409C-BE32-E72D297353CC}">
              <c16:uniqueId val="{00000002-7249-44E8-9D45-DAE6F25BB41B}"/>
            </c:ext>
          </c:extLst>
        </c:ser>
        <c:ser>
          <c:idx val="3"/>
          <c:order val="3"/>
          <c:tx>
            <c:strRef>
              <c:f>'75'!$L$31</c:f>
              <c:strCache>
                <c:ptCount val="1"/>
                <c:pt idx="0">
                  <c:v>Loans to credit institutions</c:v>
                </c:pt>
              </c:strCache>
            </c:strRef>
          </c:tx>
          <c:spPr>
            <a:solidFill>
              <a:srgbClr val="8B8A8D"/>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'75'!$M$31:$T$31</c:f>
              <c:numCache>
                <c:formatCode>#,##0.0</c:formatCode>
                <c:ptCount val="8"/>
                <c:pt idx="0">
                  <c:v>2.2999999999999998</c:v>
                </c:pt>
                <c:pt idx="1">
                  <c:v>1</c:v>
                </c:pt>
                <c:pt idx="2">
                  <c:v>0.1</c:v>
                </c:pt>
                <c:pt idx="3">
                  <c:v>0</c:v>
                </c:pt>
                <c:pt idx="4">
                  <c:v>0</c:v>
                </c:pt>
                <c:pt idx="5">
                  <c:v>0</c:v>
                </c:pt>
                <c:pt idx="6">
                  <c:v>0</c:v>
                </c:pt>
                <c:pt idx="7">
                  <c:v>0</c:v>
                </c:pt>
              </c:numCache>
            </c:numRef>
          </c:val>
          <c:extLst>
            <c:ext xmlns:c16="http://schemas.microsoft.com/office/drawing/2014/chart" uri="{C3380CC4-5D6E-409C-BE32-E72D297353CC}">
              <c16:uniqueId val="{00000003-7249-44E8-9D45-DAE6F25BB41B}"/>
            </c:ext>
          </c:extLst>
        </c:ser>
        <c:ser>
          <c:idx val="4"/>
          <c:order val="4"/>
          <c:tx>
            <c:strRef>
              <c:f>'75'!$L$32</c:f>
              <c:strCache>
                <c:ptCount val="1"/>
                <c:pt idx="0">
                  <c:v>Interest-bearing securities incl. Treasury bills</c:v>
                </c:pt>
              </c:strCache>
            </c:strRef>
          </c:tx>
          <c:spPr>
            <a:solidFill>
              <a:srgbClr val="C9C7C7"/>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'75'!$M$32:$T$32</c:f>
              <c:numCache>
                <c:formatCode>#,##0.0</c:formatCode>
                <c:ptCount val="8"/>
                <c:pt idx="0">
                  <c:v>8.1999999999999993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7249-44E8-9D45-DAE6F25BB41B}"/>
            </c:ext>
          </c:extLst>
        </c:ser>
        <c:ser>
          <c:idx val="5"/>
          <c:order val="5"/>
          <c:tx>
            <c:strRef>
              <c:f>'75'!$L$33</c:f>
              <c:strCache>
                <c:ptCount val="1"/>
                <c:pt idx="0">
                  <c:v>Deposits and borrowings from the public</c:v>
                </c:pt>
              </c:strCache>
            </c:strRef>
          </c:tx>
          <c:spPr>
            <a:solidFill>
              <a:srgbClr val="474748"/>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'75'!$M$33:$T$33</c:f>
              <c:numCache>
                <c:formatCode>#,##0.0</c:formatCode>
                <c:ptCount val="8"/>
                <c:pt idx="0">
                  <c:v>-5.7</c:v>
                </c:pt>
                <c:pt idx="1">
                  <c:v>-0.3</c:v>
                </c:pt>
                <c:pt idx="2">
                  <c:v>-0.1</c:v>
                </c:pt>
                <c:pt idx="3">
                  <c:v>0</c:v>
                </c:pt>
                <c:pt idx="4">
                  <c:v>0</c:v>
                </c:pt>
                <c:pt idx="5">
                  <c:v>0</c:v>
                </c:pt>
                <c:pt idx="6">
                  <c:v>0</c:v>
                </c:pt>
                <c:pt idx="7">
                  <c:v>-5.7</c:v>
                </c:pt>
              </c:numCache>
            </c:numRef>
          </c:val>
          <c:extLst>
            <c:ext xmlns:c16="http://schemas.microsoft.com/office/drawing/2014/chart" uri="{C3380CC4-5D6E-409C-BE32-E72D297353CC}">
              <c16:uniqueId val="{00000005-7249-44E8-9D45-DAE6F25BB41B}"/>
            </c:ext>
          </c:extLst>
        </c:ser>
        <c:ser>
          <c:idx val="6"/>
          <c:order val="6"/>
          <c:tx>
            <c:strRef>
              <c:f>'75'!$L$34</c:f>
              <c:strCache>
                <c:ptCount val="1"/>
                <c:pt idx="0">
                  <c:v>Deposits by credit institutions</c:v>
                </c:pt>
              </c:strCache>
            </c:strRef>
          </c:tx>
          <c:spPr>
            <a:solidFill>
              <a:srgbClr val="FBD9CA"/>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'75'!$M$34:$T$34</c:f>
              <c:numCache>
                <c:formatCode>#,##0.0</c:formatCode>
                <c:ptCount val="8"/>
                <c:pt idx="0">
                  <c:v>-6.6</c:v>
                </c:pt>
                <c:pt idx="1">
                  <c:v>-1.2</c:v>
                </c:pt>
                <c:pt idx="2">
                  <c:v>-0.4</c:v>
                </c:pt>
                <c:pt idx="3">
                  <c:v>0</c:v>
                </c:pt>
                <c:pt idx="4">
                  <c:v>0</c:v>
                </c:pt>
                <c:pt idx="5">
                  <c:v>0</c:v>
                </c:pt>
                <c:pt idx="6">
                  <c:v>0</c:v>
                </c:pt>
                <c:pt idx="7">
                  <c:v>0</c:v>
                </c:pt>
              </c:numCache>
            </c:numRef>
          </c:val>
          <c:extLst>
            <c:ext xmlns:c16="http://schemas.microsoft.com/office/drawing/2014/chart" uri="{C3380CC4-5D6E-409C-BE32-E72D297353CC}">
              <c16:uniqueId val="{00000006-7249-44E8-9D45-DAE6F25BB41B}"/>
            </c:ext>
          </c:extLst>
        </c:ser>
        <c:ser>
          <c:idx val="7"/>
          <c:order val="7"/>
          <c:tx>
            <c:strRef>
              <c:f>'75'!$L$35</c:f>
              <c:strCache>
                <c:ptCount val="1"/>
                <c:pt idx="0">
                  <c:v>Issued CDs with original maturity less than 1 year</c:v>
                </c:pt>
              </c:strCache>
            </c:strRef>
          </c:tx>
          <c:spPr>
            <a:solidFill>
              <a:srgbClr val="A66A5D"/>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'75'!$M$35:$T$35</c:f>
              <c:numCache>
                <c:formatCode>#,##0.0</c:formatCode>
                <c:ptCount val="8"/>
                <c:pt idx="0">
                  <c:v>-1.6</c:v>
                </c:pt>
                <c:pt idx="1">
                  <c:v>-3.6</c:v>
                </c:pt>
                <c:pt idx="2">
                  <c:v>-6.9</c:v>
                </c:pt>
                <c:pt idx="3">
                  <c:v>0</c:v>
                </c:pt>
                <c:pt idx="4">
                  <c:v>0</c:v>
                </c:pt>
                <c:pt idx="5">
                  <c:v>0</c:v>
                </c:pt>
                <c:pt idx="6">
                  <c:v>0</c:v>
                </c:pt>
                <c:pt idx="7">
                  <c:v>0</c:v>
                </c:pt>
              </c:numCache>
            </c:numRef>
          </c:val>
          <c:extLst>
            <c:ext xmlns:c16="http://schemas.microsoft.com/office/drawing/2014/chart" uri="{C3380CC4-5D6E-409C-BE32-E72D297353CC}">
              <c16:uniqueId val="{00000007-7249-44E8-9D45-DAE6F25BB41B}"/>
            </c:ext>
          </c:extLst>
        </c:ser>
        <c:ser>
          <c:idx val="8"/>
          <c:order val="8"/>
          <c:tx>
            <c:strRef>
              <c:f>'75'!$L$36</c:f>
              <c:strCache>
                <c:ptCount val="1"/>
                <c:pt idx="0">
                  <c:v>Issued CPs with original maturity less than 1 year</c:v>
                </c:pt>
              </c:strCache>
            </c:strRef>
          </c:tx>
          <c:spPr>
            <a:solidFill>
              <a:srgbClr val="6E3629"/>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'75'!$M$36:$T$36</c:f>
              <c:numCache>
                <c:formatCode>#,##0.0</c:formatCode>
                <c:ptCount val="8"/>
                <c:pt idx="0">
                  <c:v>-1.9</c:v>
                </c:pt>
                <c:pt idx="1">
                  <c:v>-1.8</c:v>
                </c:pt>
                <c:pt idx="2">
                  <c:v>-1.5</c:v>
                </c:pt>
                <c:pt idx="3">
                  <c:v>0</c:v>
                </c:pt>
                <c:pt idx="4">
                  <c:v>0</c:v>
                </c:pt>
                <c:pt idx="5">
                  <c:v>0</c:v>
                </c:pt>
                <c:pt idx="6">
                  <c:v>0</c:v>
                </c:pt>
                <c:pt idx="7">
                  <c:v>0</c:v>
                </c:pt>
              </c:numCache>
            </c:numRef>
          </c:val>
          <c:extLst>
            <c:ext xmlns:c16="http://schemas.microsoft.com/office/drawing/2014/chart" uri="{C3380CC4-5D6E-409C-BE32-E72D297353CC}">
              <c16:uniqueId val="{00000008-7249-44E8-9D45-DAE6F25BB41B}"/>
            </c:ext>
          </c:extLst>
        </c:ser>
        <c:ser>
          <c:idx val="9"/>
          <c:order val="9"/>
          <c:tx>
            <c:strRef>
              <c:f>'75'!$L$37</c:f>
              <c:strCache>
                <c:ptCount val="1"/>
                <c:pt idx="0">
                  <c:v>Issued CD &amp; CPs with original maturity over 1 year</c:v>
                </c:pt>
              </c:strCache>
            </c:strRef>
          </c:tx>
          <c:spPr>
            <a:solidFill>
              <a:srgbClr val="BC92ED"/>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'75'!$M$37:$T$37</c:f>
              <c:numCache>
                <c:formatCode>#,##0.0</c:formatCode>
                <c:ptCount val="8"/>
                <c:pt idx="0">
                  <c:v>-0.1</c:v>
                </c:pt>
                <c:pt idx="1">
                  <c:v>-0.6</c:v>
                </c:pt>
                <c:pt idx="2">
                  <c:v>-3.1</c:v>
                </c:pt>
                <c:pt idx="3">
                  <c:v>-1.7</c:v>
                </c:pt>
                <c:pt idx="4">
                  <c:v>-0.2</c:v>
                </c:pt>
                <c:pt idx="5">
                  <c:v>0</c:v>
                </c:pt>
                <c:pt idx="6">
                  <c:v>0</c:v>
                </c:pt>
                <c:pt idx="7">
                  <c:v>0</c:v>
                </c:pt>
              </c:numCache>
            </c:numRef>
          </c:val>
          <c:extLst>
            <c:ext xmlns:c16="http://schemas.microsoft.com/office/drawing/2014/chart" uri="{C3380CC4-5D6E-409C-BE32-E72D297353CC}">
              <c16:uniqueId val="{00000009-7249-44E8-9D45-DAE6F25BB41B}"/>
            </c:ext>
          </c:extLst>
        </c:ser>
        <c:ser>
          <c:idx val="10"/>
          <c:order val="10"/>
          <c:tx>
            <c:strRef>
              <c:f>'75'!$L$38</c:f>
              <c:strCache>
                <c:ptCount val="1"/>
                <c:pt idx="0">
                  <c:v>Issued covered bonds</c:v>
                </c:pt>
              </c:strCache>
            </c:strRef>
          </c:tx>
          <c:spPr>
            <a:solidFill>
              <a:srgbClr val="8548C9"/>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'75'!$M$38:$T$38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7249-44E8-9D45-DAE6F25BB41B}"/>
            </c:ext>
          </c:extLst>
        </c:ser>
        <c:ser>
          <c:idx val="11"/>
          <c:order val="11"/>
          <c:tx>
            <c:strRef>
              <c:f>'75'!$L$39</c:f>
              <c:strCache>
                <c:ptCount val="1"/>
                <c:pt idx="0">
                  <c:v>Issued other bonds</c:v>
                </c:pt>
              </c:strCache>
            </c:strRef>
          </c:tx>
          <c:spPr>
            <a:solidFill>
              <a:srgbClr val="ED8EC3"/>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'75'!$M$39:$T$39</c:f>
              <c:numCache>
                <c:formatCode>#,##0.0</c:formatCode>
                <c:ptCount val="8"/>
                <c:pt idx="0">
                  <c:v>-1.5</c:v>
                </c:pt>
                <c:pt idx="1">
                  <c:v>0</c:v>
                </c:pt>
                <c:pt idx="2">
                  <c:v>-2.8</c:v>
                </c:pt>
                <c:pt idx="3">
                  <c:v>-2.2999999999999998</c:v>
                </c:pt>
                <c:pt idx="4">
                  <c:v>-1.2</c:v>
                </c:pt>
                <c:pt idx="5">
                  <c:v>-0.1</c:v>
                </c:pt>
                <c:pt idx="6">
                  <c:v>0</c:v>
                </c:pt>
                <c:pt idx="7">
                  <c:v>0</c:v>
                </c:pt>
              </c:numCache>
            </c:numRef>
          </c:val>
          <c:extLst>
            <c:ext xmlns:c16="http://schemas.microsoft.com/office/drawing/2014/chart" uri="{C3380CC4-5D6E-409C-BE32-E72D297353CC}">
              <c16:uniqueId val="{0000000B-7249-44E8-9D45-DAE6F25BB41B}"/>
            </c:ext>
          </c:extLst>
        </c:ser>
        <c:ser>
          <c:idx val="12"/>
          <c:order val="12"/>
          <c:tx>
            <c:strRef>
              <c:f>'75'!$L$40</c:f>
              <c:strCache>
                <c:ptCount val="1"/>
                <c:pt idx="0">
                  <c:v>Subordinated liabilities</c:v>
                </c:pt>
              </c:strCache>
            </c:strRef>
          </c:tx>
          <c:spPr>
            <a:solidFill>
              <a:srgbClr val="D6549E"/>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'75'!$M$40:$T$40</c:f>
              <c:numCache>
                <c:formatCode>#,##0.0</c:formatCode>
                <c:ptCount val="8"/>
                <c:pt idx="0">
                  <c:v>0</c:v>
                </c:pt>
                <c:pt idx="1">
                  <c:v>0</c:v>
                </c:pt>
                <c:pt idx="2">
                  <c:v>0</c:v>
                </c:pt>
                <c:pt idx="3">
                  <c:v>-1.1000000000000001</c:v>
                </c:pt>
                <c:pt idx="4">
                  <c:v>-0.9</c:v>
                </c:pt>
                <c:pt idx="5">
                  <c:v>0</c:v>
                </c:pt>
                <c:pt idx="6">
                  <c:v>-0.4</c:v>
                </c:pt>
                <c:pt idx="7">
                  <c:v>-2.1</c:v>
                </c:pt>
              </c:numCache>
            </c:numRef>
          </c:val>
          <c:extLst>
            <c:ext xmlns:c16="http://schemas.microsoft.com/office/drawing/2014/chart" uri="{C3380CC4-5D6E-409C-BE32-E72D297353CC}">
              <c16:uniqueId val="{0000000C-7249-44E8-9D45-DAE6F25BB41B}"/>
            </c:ext>
          </c:extLst>
        </c:ser>
        <c:ser>
          <c:idx val="13"/>
          <c:order val="13"/>
          <c:tx>
            <c:strRef>
              <c:f>'75'!$L$41</c:f>
              <c:strCache>
                <c:ptCount val="1"/>
                <c:pt idx="0">
                  <c:v>Equity</c:v>
                </c:pt>
              </c:strCache>
            </c:strRef>
          </c:tx>
          <c:spPr>
            <a:solidFill>
              <a:srgbClr val="FFDA66"/>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'75'!$M$41:$T$41</c:f>
              <c:numCache>
                <c:formatCode>#,##0.0</c:formatCode>
                <c:ptCount val="8"/>
                <c:pt idx="0">
                  <c:v>0</c:v>
                </c:pt>
                <c:pt idx="1">
                  <c:v>0</c:v>
                </c:pt>
                <c:pt idx="2">
                  <c:v>0</c:v>
                </c:pt>
                <c:pt idx="3">
                  <c:v>0</c:v>
                </c:pt>
                <c:pt idx="4">
                  <c:v>0</c:v>
                </c:pt>
                <c:pt idx="5">
                  <c:v>0</c:v>
                </c:pt>
                <c:pt idx="6">
                  <c:v>0</c:v>
                </c:pt>
                <c:pt idx="7">
                  <c:v>-0.1</c:v>
                </c:pt>
              </c:numCache>
            </c:numRef>
          </c:val>
          <c:extLst>
            <c:ext xmlns:c16="http://schemas.microsoft.com/office/drawing/2014/chart" uri="{C3380CC4-5D6E-409C-BE32-E72D297353CC}">
              <c16:uniqueId val="{0000000D-7249-44E8-9D45-DAE6F25BB41B}"/>
            </c:ext>
          </c:extLst>
        </c:ser>
        <c:ser>
          <c:idx val="14"/>
          <c:order val="14"/>
          <c:tx>
            <c:strRef>
              <c:f>'75'!$L$42</c:f>
              <c:strCache>
                <c:ptCount val="1"/>
                <c:pt idx="0">
                  <c:v>Derivatives, net inflows/outflows</c:v>
                </c:pt>
              </c:strCache>
            </c:strRef>
          </c:tx>
          <c:spPr>
            <a:solidFill>
              <a:srgbClr val="FF9873"/>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'75'!$M$42:$T$42</c:f>
              <c:numCache>
                <c:formatCode>#,##0.0</c:formatCode>
                <c:ptCount val="8"/>
                <c:pt idx="0">
                  <c:v>9.8000000000000007</c:v>
                </c:pt>
                <c:pt idx="1">
                  <c:v>13.3</c:v>
                </c:pt>
                <c:pt idx="2">
                  <c:v>5.0999999999999996</c:v>
                </c:pt>
                <c:pt idx="3">
                  <c:v>-2.5</c:v>
                </c:pt>
                <c:pt idx="4">
                  <c:v>-8.5</c:v>
                </c:pt>
                <c:pt idx="5">
                  <c:v>1.1000000000000001</c:v>
                </c:pt>
                <c:pt idx="6">
                  <c:v>-0.2</c:v>
                </c:pt>
                <c:pt idx="7">
                  <c:v>0</c:v>
                </c:pt>
              </c:numCache>
            </c:numRef>
          </c:val>
          <c:extLst>
            <c:ext xmlns:c16="http://schemas.microsoft.com/office/drawing/2014/chart" uri="{C3380CC4-5D6E-409C-BE32-E72D297353CC}">
              <c16:uniqueId val="{0000000E-7249-44E8-9D45-DAE6F25BB41B}"/>
            </c:ext>
          </c:extLst>
        </c:ser>
        <c:dLbls>
          <c:showLegendKey val="0"/>
          <c:showVal val="0"/>
          <c:showCatName val="0"/>
          <c:showSerName val="0"/>
          <c:showPercent val="0"/>
          <c:showBubbleSize val="0"/>
        </c:dLbls>
        <c:gapWidth val="150"/>
        <c:overlap val="100"/>
        <c:axId val="77414784"/>
        <c:axId val="77416320"/>
      </c:barChart>
      <c:catAx>
        <c:axId val="77414784"/>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416320"/>
        <c:crosses val="autoZero"/>
        <c:auto val="1"/>
        <c:lblAlgn val="ctr"/>
        <c:lblOffset val="100"/>
        <c:noMultiLvlLbl val="0"/>
      </c:catAx>
      <c:valAx>
        <c:axId val="77416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41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a:t>SEK</a:t>
            </a:r>
          </a:p>
        </c:rich>
      </c:tx>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4.3188770682661533E-2"/>
          <c:y val="0.1049298810272359"/>
          <c:w val="0.93382272357021201"/>
          <c:h val="0.76766421754303393"/>
        </c:manualLayout>
      </c:layout>
      <c:barChart>
        <c:barDir val="col"/>
        <c:grouping val="stacked"/>
        <c:varyColors val="0"/>
        <c:ser>
          <c:idx val="0"/>
          <c:order val="0"/>
          <c:tx>
            <c:strRef>
              <c:f>'75'!$L$46</c:f>
              <c:strCache>
                <c:ptCount val="1"/>
                <c:pt idx="0">
                  <c:v>SEK</c:v>
                </c:pt>
              </c:strCache>
            </c:strRef>
          </c:tx>
          <c:spPr>
            <a:solidFill>
              <a:srgbClr val="0000A0"/>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'75'!$M$46:$T$46</c:f>
              <c:numCache>
                <c:formatCode>#,##0</c:formatCode>
                <c:ptCount val="8"/>
              </c:numCache>
            </c:numRef>
          </c:val>
          <c:extLst>
            <c:ext xmlns:c16="http://schemas.microsoft.com/office/drawing/2014/chart" uri="{C3380CC4-5D6E-409C-BE32-E72D297353CC}">
              <c16:uniqueId val="{00000000-3F3E-4360-972B-DAF39BE5C6A6}"/>
            </c:ext>
          </c:extLst>
        </c:ser>
        <c:ser>
          <c:idx val="1"/>
          <c:order val="1"/>
          <c:tx>
            <c:strRef>
              <c:f>'75'!$L$47</c:f>
              <c:strCache>
                <c:ptCount val="1"/>
                <c:pt idx="0">
                  <c:v>Cash and balances with central banks</c:v>
                </c:pt>
              </c:strCache>
            </c:strRef>
          </c:tx>
          <c:spPr>
            <a:solidFill>
              <a:srgbClr val="3399FF"/>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'75'!$M$47:$T$47</c:f>
              <c:numCache>
                <c:formatCode>_-* #,##0.0_-;\-* #,##0.0_-;_-* "-"??_-;_-@_-</c:formatCode>
                <c:ptCount val="8"/>
                <c:pt idx="0">
                  <c:v>0.2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3F3E-4360-972B-DAF39BE5C6A6}"/>
            </c:ext>
          </c:extLst>
        </c:ser>
        <c:ser>
          <c:idx val="2"/>
          <c:order val="2"/>
          <c:tx>
            <c:strRef>
              <c:f>'75'!$L$48</c:f>
              <c:strCache>
                <c:ptCount val="1"/>
                <c:pt idx="0">
                  <c:v>Loans to the public</c:v>
                </c:pt>
              </c:strCache>
            </c:strRef>
          </c:tx>
          <c:spPr>
            <a:solidFill>
              <a:srgbClr val="99CCFF"/>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'75'!$M$48:$T$48</c:f>
              <c:numCache>
                <c:formatCode>_-* #,##0.0_-;\-* #,##0.0_-;_-* "-"??_-;_-@_-</c:formatCode>
                <c:ptCount val="8"/>
                <c:pt idx="0">
                  <c:v>13</c:v>
                </c:pt>
                <c:pt idx="1">
                  <c:v>2.5</c:v>
                </c:pt>
                <c:pt idx="2">
                  <c:v>8.3000000000000007</c:v>
                </c:pt>
                <c:pt idx="3">
                  <c:v>5.9</c:v>
                </c:pt>
                <c:pt idx="4">
                  <c:v>13.2</c:v>
                </c:pt>
                <c:pt idx="5">
                  <c:v>4.8</c:v>
                </c:pt>
                <c:pt idx="6">
                  <c:v>37.6</c:v>
                </c:pt>
                <c:pt idx="7">
                  <c:v>0</c:v>
                </c:pt>
              </c:numCache>
            </c:numRef>
          </c:val>
          <c:extLst>
            <c:ext xmlns:c16="http://schemas.microsoft.com/office/drawing/2014/chart" uri="{C3380CC4-5D6E-409C-BE32-E72D297353CC}">
              <c16:uniqueId val="{00000002-3F3E-4360-972B-DAF39BE5C6A6}"/>
            </c:ext>
          </c:extLst>
        </c:ser>
        <c:ser>
          <c:idx val="3"/>
          <c:order val="3"/>
          <c:tx>
            <c:strRef>
              <c:f>'75'!$L$49</c:f>
              <c:strCache>
                <c:ptCount val="1"/>
                <c:pt idx="0">
                  <c:v>Loans to credit institutions</c:v>
                </c:pt>
              </c:strCache>
            </c:strRef>
          </c:tx>
          <c:spPr>
            <a:solidFill>
              <a:srgbClr val="8B8A8D"/>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'75'!$M$49:$T$49</c:f>
              <c:numCache>
                <c:formatCode>_-* #,##0.0_-;\-* #,##0.0_-;_-* "-"??_-;_-@_-</c:formatCode>
                <c:ptCount val="8"/>
                <c:pt idx="0">
                  <c:v>0.5</c:v>
                </c:pt>
                <c:pt idx="1">
                  <c:v>0</c:v>
                </c:pt>
                <c:pt idx="2">
                  <c:v>0.3</c:v>
                </c:pt>
                <c:pt idx="3">
                  <c:v>0</c:v>
                </c:pt>
                <c:pt idx="4">
                  <c:v>0</c:v>
                </c:pt>
                <c:pt idx="5">
                  <c:v>0</c:v>
                </c:pt>
                <c:pt idx="6">
                  <c:v>0</c:v>
                </c:pt>
                <c:pt idx="7">
                  <c:v>0</c:v>
                </c:pt>
              </c:numCache>
            </c:numRef>
          </c:val>
          <c:extLst>
            <c:ext xmlns:c16="http://schemas.microsoft.com/office/drawing/2014/chart" uri="{C3380CC4-5D6E-409C-BE32-E72D297353CC}">
              <c16:uniqueId val="{00000003-3F3E-4360-972B-DAF39BE5C6A6}"/>
            </c:ext>
          </c:extLst>
        </c:ser>
        <c:ser>
          <c:idx val="4"/>
          <c:order val="4"/>
          <c:tx>
            <c:strRef>
              <c:f>'75'!$L$50</c:f>
              <c:strCache>
                <c:ptCount val="1"/>
                <c:pt idx="0">
                  <c:v>Interest-bearing securities incl. Treasury bills</c:v>
                </c:pt>
              </c:strCache>
            </c:strRef>
          </c:tx>
          <c:spPr>
            <a:solidFill>
              <a:srgbClr val="C9C7C7"/>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'75'!$M$50:$T$50</c:f>
              <c:numCache>
                <c:formatCode>_-* #,##0.0_-;\-* #,##0.0_-;_-* "-"??_-;_-@_-</c:formatCode>
                <c:ptCount val="8"/>
                <c:pt idx="0">
                  <c:v>17.3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3F3E-4360-972B-DAF39BE5C6A6}"/>
            </c:ext>
          </c:extLst>
        </c:ser>
        <c:ser>
          <c:idx val="5"/>
          <c:order val="5"/>
          <c:tx>
            <c:strRef>
              <c:f>'75'!$L$51</c:f>
              <c:strCache>
                <c:ptCount val="1"/>
                <c:pt idx="0">
                  <c:v>Deposits and borrowings from the public</c:v>
                </c:pt>
              </c:strCache>
            </c:strRef>
          </c:tx>
          <c:spPr>
            <a:solidFill>
              <a:srgbClr val="474748"/>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'75'!$M$51:$T$51</c:f>
              <c:numCache>
                <c:formatCode>_-* #,##0.0_-;\-* #,##0.0_-;_-* "-"??_-;_-@_-</c:formatCode>
                <c:ptCount val="8"/>
                <c:pt idx="0">
                  <c:v>-0.6</c:v>
                </c:pt>
                <c:pt idx="1">
                  <c:v>-0.1</c:v>
                </c:pt>
                <c:pt idx="2">
                  <c:v>-0.1</c:v>
                </c:pt>
                <c:pt idx="3">
                  <c:v>0</c:v>
                </c:pt>
                <c:pt idx="4">
                  <c:v>0</c:v>
                </c:pt>
                <c:pt idx="5">
                  <c:v>0</c:v>
                </c:pt>
                <c:pt idx="6">
                  <c:v>0</c:v>
                </c:pt>
                <c:pt idx="7">
                  <c:v>-39</c:v>
                </c:pt>
              </c:numCache>
            </c:numRef>
          </c:val>
          <c:extLst>
            <c:ext xmlns:c16="http://schemas.microsoft.com/office/drawing/2014/chart" uri="{C3380CC4-5D6E-409C-BE32-E72D297353CC}">
              <c16:uniqueId val="{00000005-3F3E-4360-972B-DAF39BE5C6A6}"/>
            </c:ext>
          </c:extLst>
        </c:ser>
        <c:ser>
          <c:idx val="6"/>
          <c:order val="6"/>
          <c:tx>
            <c:strRef>
              <c:f>'75'!$L$52</c:f>
              <c:strCache>
                <c:ptCount val="1"/>
                <c:pt idx="0">
                  <c:v>Deposits by credit institutions</c:v>
                </c:pt>
              </c:strCache>
            </c:strRef>
          </c:tx>
          <c:spPr>
            <a:solidFill>
              <a:srgbClr val="FBD9CA"/>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'75'!$M$52:$T$52</c:f>
              <c:numCache>
                <c:formatCode>_-* #,##0.0_-;\-* #,##0.0_-;_-* "-"??_-;_-@_-</c:formatCode>
                <c:ptCount val="8"/>
                <c:pt idx="0">
                  <c:v>-2.2999999999999998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3F3E-4360-972B-DAF39BE5C6A6}"/>
            </c:ext>
          </c:extLst>
        </c:ser>
        <c:ser>
          <c:idx val="7"/>
          <c:order val="7"/>
          <c:tx>
            <c:strRef>
              <c:f>'75'!$L$53</c:f>
              <c:strCache>
                <c:ptCount val="1"/>
                <c:pt idx="0">
                  <c:v>Issued CDs with original maturity less than 1 year</c:v>
                </c:pt>
              </c:strCache>
            </c:strRef>
          </c:tx>
          <c:spPr>
            <a:solidFill>
              <a:srgbClr val="A66A5D"/>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'75'!$M$53:$T$53</c:f>
              <c:numCache>
                <c:formatCode>_-* #,##0.0_-;\-* #,##0.0_-;_-* "-"??_-;_-@_-</c:formatCode>
                <c:ptCount val="8"/>
              </c:numCache>
            </c:numRef>
          </c:val>
          <c:extLst>
            <c:ext xmlns:c16="http://schemas.microsoft.com/office/drawing/2014/chart" uri="{C3380CC4-5D6E-409C-BE32-E72D297353CC}">
              <c16:uniqueId val="{00000007-3F3E-4360-972B-DAF39BE5C6A6}"/>
            </c:ext>
          </c:extLst>
        </c:ser>
        <c:ser>
          <c:idx val="8"/>
          <c:order val="8"/>
          <c:tx>
            <c:strRef>
              <c:f>'75'!$L$54</c:f>
              <c:strCache>
                <c:ptCount val="1"/>
                <c:pt idx="0">
                  <c:v>Issued CPs with original maturity less than 1 year</c:v>
                </c:pt>
              </c:strCache>
            </c:strRef>
          </c:tx>
          <c:spPr>
            <a:solidFill>
              <a:srgbClr val="6E3629"/>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'75'!$M$54:$T$54</c:f>
              <c:numCache>
                <c:formatCode>_-* #,##0.0_-;\-* #,##0.0_-;_-* "-"??_-;_-@_-</c:formatCode>
                <c:ptCount val="8"/>
              </c:numCache>
            </c:numRef>
          </c:val>
          <c:extLst>
            <c:ext xmlns:c16="http://schemas.microsoft.com/office/drawing/2014/chart" uri="{C3380CC4-5D6E-409C-BE32-E72D297353CC}">
              <c16:uniqueId val="{00000008-3F3E-4360-972B-DAF39BE5C6A6}"/>
            </c:ext>
          </c:extLst>
        </c:ser>
        <c:ser>
          <c:idx val="9"/>
          <c:order val="9"/>
          <c:tx>
            <c:strRef>
              <c:f>'75'!$L$55</c:f>
              <c:strCache>
                <c:ptCount val="1"/>
                <c:pt idx="0">
                  <c:v>Issued CD &amp; CPs with original maturity over 1 year</c:v>
                </c:pt>
              </c:strCache>
            </c:strRef>
          </c:tx>
          <c:spPr>
            <a:solidFill>
              <a:srgbClr val="BC92ED"/>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'75'!$M$55:$T$55</c:f>
              <c:numCache>
                <c:formatCode>_-* #,##0.0_-;\-* #,##0.0_-;_-* "-"??_-;_-@_-</c:formatCode>
                <c:ptCount val="8"/>
              </c:numCache>
            </c:numRef>
          </c:val>
          <c:extLst>
            <c:ext xmlns:c16="http://schemas.microsoft.com/office/drawing/2014/chart" uri="{C3380CC4-5D6E-409C-BE32-E72D297353CC}">
              <c16:uniqueId val="{00000009-3F3E-4360-972B-DAF39BE5C6A6}"/>
            </c:ext>
          </c:extLst>
        </c:ser>
        <c:ser>
          <c:idx val="10"/>
          <c:order val="10"/>
          <c:tx>
            <c:strRef>
              <c:f>'75'!$L$56</c:f>
              <c:strCache>
                <c:ptCount val="1"/>
                <c:pt idx="0">
                  <c:v>Issued covered bonds</c:v>
                </c:pt>
              </c:strCache>
            </c:strRef>
          </c:tx>
          <c:spPr>
            <a:solidFill>
              <a:srgbClr val="8548C9"/>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'75'!$M$56:$T$56</c:f>
              <c:numCache>
                <c:formatCode>_-* #,##0.0_-;\-* #,##0.0_-;_-* "-"??_-;_-@_-</c:formatCode>
                <c:ptCount val="8"/>
                <c:pt idx="0">
                  <c:v>-0.2</c:v>
                </c:pt>
                <c:pt idx="1">
                  <c:v>0</c:v>
                </c:pt>
                <c:pt idx="2">
                  <c:v>-4.8</c:v>
                </c:pt>
                <c:pt idx="3">
                  <c:v>-7.1</c:v>
                </c:pt>
                <c:pt idx="4">
                  <c:v>-18.399999999999999</c:v>
                </c:pt>
                <c:pt idx="5">
                  <c:v>-0.5</c:v>
                </c:pt>
                <c:pt idx="6">
                  <c:v>-0.2</c:v>
                </c:pt>
                <c:pt idx="7">
                  <c:v>0</c:v>
                </c:pt>
              </c:numCache>
            </c:numRef>
          </c:val>
          <c:extLst>
            <c:ext xmlns:c16="http://schemas.microsoft.com/office/drawing/2014/chart" uri="{C3380CC4-5D6E-409C-BE32-E72D297353CC}">
              <c16:uniqueId val="{0000000A-3F3E-4360-972B-DAF39BE5C6A6}"/>
            </c:ext>
          </c:extLst>
        </c:ser>
        <c:ser>
          <c:idx val="11"/>
          <c:order val="11"/>
          <c:tx>
            <c:strRef>
              <c:f>'75'!$L$57</c:f>
              <c:strCache>
                <c:ptCount val="1"/>
                <c:pt idx="0">
                  <c:v>Issued other bonds</c:v>
                </c:pt>
              </c:strCache>
            </c:strRef>
          </c:tx>
          <c:spPr>
            <a:solidFill>
              <a:srgbClr val="ED8EC3"/>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'75'!$M$57:$T$57</c:f>
              <c:numCache>
                <c:formatCode>_-* #,##0.0_-;\-* #,##0.0_-;_-* "-"??_-;_-@_-</c:formatCode>
                <c:ptCount val="8"/>
                <c:pt idx="0">
                  <c:v>0</c:v>
                </c:pt>
                <c:pt idx="1">
                  <c:v>-0.1</c:v>
                </c:pt>
                <c:pt idx="2">
                  <c:v>-0.8</c:v>
                </c:pt>
                <c:pt idx="3">
                  <c:v>-0.5</c:v>
                </c:pt>
                <c:pt idx="4">
                  <c:v>-2.7</c:v>
                </c:pt>
                <c:pt idx="5">
                  <c:v>-0.1</c:v>
                </c:pt>
                <c:pt idx="6">
                  <c:v>0</c:v>
                </c:pt>
                <c:pt idx="7">
                  <c:v>0</c:v>
                </c:pt>
              </c:numCache>
            </c:numRef>
          </c:val>
          <c:extLst>
            <c:ext xmlns:c16="http://schemas.microsoft.com/office/drawing/2014/chart" uri="{C3380CC4-5D6E-409C-BE32-E72D297353CC}">
              <c16:uniqueId val="{0000000B-3F3E-4360-972B-DAF39BE5C6A6}"/>
            </c:ext>
          </c:extLst>
        </c:ser>
        <c:ser>
          <c:idx val="12"/>
          <c:order val="12"/>
          <c:tx>
            <c:strRef>
              <c:f>'75'!$L$58</c:f>
              <c:strCache>
                <c:ptCount val="1"/>
                <c:pt idx="0">
                  <c:v>Subordinated liabilities</c:v>
                </c:pt>
              </c:strCache>
            </c:strRef>
          </c:tx>
          <c:spPr>
            <a:solidFill>
              <a:srgbClr val="D6549E"/>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'75'!$M$58:$T$58</c:f>
              <c:numCache>
                <c:formatCode>_-* #,##0.0_-;\-* #,##0.0_-;_-* "-"??_-;_-@_-</c:formatCode>
                <c:ptCount val="8"/>
                <c:pt idx="0">
                  <c:v>0</c:v>
                </c:pt>
                <c:pt idx="1">
                  <c:v>0</c:v>
                </c:pt>
                <c:pt idx="2">
                  <c:v>0</c:v>
                </c:pt>
                <c:pt idx="3">
                  <c:v>0</c:v>
                </c:pt>
                <c:pt idx="4">
                  <c:v>0</c:v>
                </c:pt>
                <c:pt idx="5">
                  <c:v>-0.5</c:v>
                </c:pt>
                <c:pt idx="6">
                  <c:v>0</c:v>
                </c:pt>
                <c:pt idx="7">
                  <c:v>-0.2</c:v>
                </c:pt>
              </c:numCache>
            </c:numRef>
          </c:val>
          <c:extLst>
            <c:ext xmlns:c16="http://schemas.microsoft.com/office/drawing/2014/chart" uri="{C3380CC4-5D6E-409C-BE32-E72D297353CC}">
              <c16:uniqueId val="{0000000C-3F3E-4360-972B-DAF39BE5C6A6}"/>
            </c:ext>
          </c:extLst>
        </c:ser>
        <c:ser>
          <c:idx val="13"/>
          <c:order val="13"/>
          <c:tx>
            <c:strRef>
              <c:f>'75'!$L$59</c:f>
              <c:strCache>
                <c:ptCount val="1"/>
                <c:pt idx="0">
                  <c:v>Equity</c:v>
                </c:pt>
              </c:strCache>
            </c:strRef>
          </c:tx>
          <c:spPr>
            <a:solidFill>
              <a:srgbClr val="FFDA66"/>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'75'!$M$59:$T$59</c:f>
              <c:numCache>
                <c:formatCode>_-* #,##0.0_-;\-* #,##0.0_-;_-* "-"??_-;_-@_-</c:formatCode>
                <c:ptCount val="8"/>
                <c:pt idx="0">
                  <c:v>0</c:v>
                </c:pt>
                <c:pt idx="1">
                  <c:v>0</c:v>
                </c:pt>
                <c:pt idx="2">
                  <c:v>0</c:v>
                </c:pt>
                <c:pt idx="3">
                  <c:v>0</c:v>
                </c:pt>
                <c:pt idx="4">
                  <c:v>0</c:v>
                </c:pt>
                <c:pt idx="5">
                  <c:v>0</c:v>
                </c:pt>
                <c:pt idx="6">
                  <c:v>0</c:v>
                </c:pt>
                <c:pt idx="7">
                  <c:v>-4</c:v>
                </c:pt>
              </c:numCache>
            </c:numRef>
          </c:val>
          <c:extLst>
            <c:ext xmlns:c16="http://schemas.microsoft.com/office/drawing/2014/chart" uri="{C3380CC4-5D6E-409C-BE32-E72D297353CC}">
              <c16:uniqueId val="{0000000D-3F3E-4360-972B-DAF39BE5C6A6}"/>
            </c:ext>
          </c:extLst>
        </c:ser>
        <c:ser>
          <c:idx val="14"/>
          <c:order val="14"/>
          <c:tx>
            <c:strRef>
              <c:f>'75'!$L$60</c:f>
              <c:strCache>
                <c:ptCount val="1"/>
                <c:pt idx="0">
                  <c:v>Derivatives, net inflows/outflows</c:v>
                </c:pt>
              </c:strCache>
            </c:strRef>
          </c:tx>
          <c:spPr>
            <a:solidFill>
              <a:srgbClr val="FF9873"/>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'75'!$M$60:$T$60</c:f>
              <c:numCache>
                <c:formatCode>_-* #,##0.0_-;\-* #,##0.0_-;_-* "-"??_-;_-@_-</c:formatCode>
                <c:ptCount val="8"/>
                <c:pt idx="0">
                  <c:v>-10.199999999999999</c:v>
                </c:pt>
                <c:pt idx="1">
                  <c:v>-17.600000000000001</c:v>
                </c:pt>
                <c:pt idx="2">
                  <c:v>-3.7</c:v>
                </c:pt>
                <c:pt idx="3">
                  <c:v>1.7</c:v>
                </c:pt>
                <c:pt idx="4">
                  <c:v>6</c:v>
                </c:pt>
                <c:pt idx="5">
                  <c:v>-1.7</c:v>
                </c:pt>
                <c:pt idx="6">
                  <c:v>0.4</c:v>
                </c:pt>
                <c:pt idx="7">
                  <c:v>0</c:v>
                </c:pt>
              </c:numCache>
            </c:numRef>
          </c:val>
          <c:extLst>
            <c:ext xmlns:c16="http://schemas.microsoft.com/office/drawing/2014/chart" uri="{C3380CC4-5D6E-409C-BE32-E72D297353CC}">
              <c16:uniqueId val="{0000000E-3F3E-4360-972B-DAF39BE5C6A6}"/>
            </c:ext>
          </c:extLst>
        </c:ser>
        <c:dLbls>
          <c:showLegendKey val="0"/>
          <c:showVal val="0"/>
          <c:showCatName val="0"/>
          <c:showSerName val="0"/>
          <c:showPercent val="0"/>
          <c:showBubbleSize val="0"/>
        </c:dLbls>
        <c:gapWidth val="150"/>
        <c:overlap val="100"/>
        <c:axId val="77533184"/>
        <c:axId val="77534720"/>
      </c:barChart>
      <c:catAx>
        <c:axId val="77533184"/>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534720"/>
        <c:crosses val="autoZero"/>
        <c:auto val="1"/>
        <c:lblAlgn val="ctr"/>
        <c:lblOffset val="100"/>
        <c:noMultiLvlLbl val="0"/>
      </c:catAx>
      <c:valAx>
        <c:axId val="775347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533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DKK </a:t>
            </a:r>
          </a:p>
        </c:rich>
      </c:tx>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4.312118970688119E-2"/>
          <c:y val="8.6021494586465908E-2"/>
          <c:w val="0.93392627652726357"/>
          <c:h val="0.80179433462286143"/>
        </c:manualLayout>
      </c:layout>
      <c:barChart>
        <c:barDir val="col"/>
        <c:grouping val="stacked"/>
        <c:varyColors val="0"/>
        <c:ser>
          <c:idx val="0"/>
          <c:order val="0"/>
          <c:tx>
            <c:strRef>
              <c:f>'75'!$L$64</c:f>
              <c:strCache>
                <c:ptCount val="1"/>
                <c:pt idx="0">
                  <c:v>DKK</c:v>
                </c:pt>
              </c:strCache>
            </c:strRef>
          </c:tx>
          <c:spPr>
            <a:solidFill>
              <a:srgbClr val="0000A0"/>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'75'!$M$64:$T$64</c:f>
              <c:numCache>
                <c:formatCode>#,##0</c:formatCode>
                <c:ptCount val="8"/>
              </c:numCache>
            </c:numRef>
          </c:val>
          <c:extLst>
            <c:ext xmlns:c16="http://schemas.microsoft.com/office/drawing/2014/chart" uri="{C3380CC4-5D6E-409C-BE32-E72D297353CC}">
              <c16:uniqueId val="{00000000-784A-42FC-BFC5-7A0B9CD9A748}"/>
            </c:ext>
          </c:extLst>
        </c:ser>
        <c:ser>
          <c:idx val="1"/>
          <c:order val="1"/>
          <c:tx>
            <c:strRef>
              <c:f>'75'!$L$65</c:f>
              <c:strCache>
                <c:ptCount val="1"/>
                <c:pt idx="0">
                  <c:v>Cash and balances with central banks</c:v>
                </c:pt>
              </c:strCache>
            </c:strRef>
          </c:tx>
          <c:spPr>
            <a:solidFill>
              <a:srgbClr val="3399FF"/>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'75'!$M$65:$T$65</c:f>
              <c:numCache>
                <c:formatCode>_-* #,##0.0_-;\-* #,##0.0_-;_-* "-"??_-;_-@_-</c:formatCode>
                <c:ptCount val="8"/>
                <c:pt idx="0">
                  <c:v>5.8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84A-42FC-BFC5-7A0B9CD9A748}"/>
            </c:ext>
          </c:extLst>
        </c:ser>
        <c:ser>
          <c:idx val="2"/>
          <c:order val="2"/>
          <c:tx>
            <c:strRef>
              <c:f>'75'!$L$66</c:f>
              <c:strCache>
                <c:ptCount val="1"/>
                <c:pt idx="0">
                  <c:v>Loans to the public</c:v>
                </c:pt>
              </c:strCache>
            </c:strRef>
          </c:tx>
          <c:spPr>
            <a:solidFill>
              <a:srgbClr val="99CCFF"/>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'75'!$M$66:$T$66</c:f>
              <c:numCache>
                <c:formatCode>_-* #,##0.0_-;\-* #,##0.0_-;_-* "-"??_-;_-@_-</c:formatCode>
                <c:ptCount val="8"/>
                <c:pt idx="0">
                  <c:v>18.5</c:v>
                </c:pt>
                <c:pt idx="1">
                  <c:v>1.6</c:v>
                </c:pt>
                <c:pt idx="2">
                  <c:v>2.8</c:v>
                </c:pt>
                <c:pt idx="3">
                  <c:v>2.6</c:v>
                </c:pt>
                <c:pt idx="4">
                  <c:v>7.4</c:v>
                </c:pt>
                <c:pt idx="5">
                  <c:v>11.8</c:v>
                </c:pt>
                <c:pt idx="6">
                  <c:v>39.5</c:v>
                </c:pt>
                <c:pt idx="7">
                  <c:v>0</c:v>
                </c:pt>
              </c:numCache>
            </c:numRef>
          </c:val>
          <c:extLst>
            <c:ext xmlns:c16="http://schemas.microsoft.com/office/drawing/2014/chart" uri="{C3380CC4-5D6E-409C-BE32-E72D297353CC}">
              <c16:uniqueId val="{00000002-784A-42FC-BFC5-7A0B9CD9A748}"/>
            </c:ext>
          </c:extLst>
        </c:ser>
        <c:ser>
          <c:idx val="3"/>
          <c:order val="3"/>
          <c:tx>
            <c:strRef>
              <c:f>'75'!$L$67</c:f>
              <c:strCache>
                <c:ptCount val="1"/>
                <c:pt idx="0">
                  <c:v>Loans to credit institutions</c:v>
                </c:pt>
              </c:strCache>
            </c:strRef>
          </c:tx>
          <c:spPr>
            <a:solidFill>
              <a:srgbClr val="8B8A8D"/>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'75'!$M$67:$T$67</c:f>
              <c:numCache>
                <c:formatCode>_-* #,##0.0_-;\-* #,##0.0_-;_-* "-"??_-;_-@_-</c:formatCode>
                <c:ptCount val="8"/>
                <c:pt idx="0">
                  <c:v>0.3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784A-42FC-BFC5-7A0B9CD9A748}"/>
            </c:ext>
          </c:extLst>
        </c:ser>
        <c:ser>
          <c:idx val="4"/>
          <c:order val="4"/>
          <c:tx>
            <c:strRef>
              <c:f>'75'!$L$68</c:f>
              <c:strCache>
                <c:ptCount val="1"/>
                <c:pt idx="0">
                  <c:v>Interest-bearing securities incl. Treasury bills</c:v>
                </c:pt>
              </c:strCache>
            </c:strRef>
          </c:tx>
          <c:spPr>
            <a:solidFill>
              <a:srgbClr val="C9C7C7"/>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'75'!$M$68:$T$68</c:f>
              <c:numCache>
                <c:formatCode>_-* #,##0.0_-;\-* #,##0.0_-;_-* "-"??_-;_-@_-</c:formatCode>
                <c:ptCount val="8"/>
                <c:pt idx="0">
                  <c:v>21.8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784A-42FC-BFC5-7A0B9CD9A748}"/>
            </c:ext>
          </c:extLst>
        </c:ser>
        <c:ser>
          <c:idx val="5"/>
          <c:order val="5"/>
          <c:tx>
            <c:strRef>
              <c:f>'75'!$L$69</c:f>
              <c:strCache>
                <c:ptCount val="1"/>
                <c:pt idx="0">
                  <c:v>Deposits and borrowings from the public</c:v>
                </c:pt>
              </c:strCache>
            </c:strRef>
          </c:tx>
          <c:spPr>
            <a:solidFill>
              <a:srgbClr val="474748"/>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'75'!$M$69:$T$69</c:f>
              <c:numCache>
                <c:formatCode>_-* #,##0.0_-;\-* #,##0.0_-;_-* "-"??_-;_-@_-</c:formatCode>
                <c:ptCount val="8"/>
                <c:pt idx="0">
                  <c:v>-4.7</c:v>
                </c:pt>
                <c:pt idx="1">
                  <c:v>-0.2</c:v>
                </c:pt>
                <c:pt idx="2">
                  <c:v>-0.7</c:v>
                </c:pt>
                <c:pt idx="3">
                  <c:v>-0.1</c:v>
                </c:pt>
                <c:pt idx="4">
                  <c:v>0</c:v>
                </c:pt>
                <c:pt idx="5">
                  <c:v>0</c:v>
                </c:pt>
                <c:pt idx="6">
                  <c:v>0</c:v>
                </c:pt>
                <c:pt idx="7">
                  <c:v>-33.200000000000003</c:v>
                </c:pt>
              </c:numCache>
            </c:numRef>
          </c:val>
          <c:extLst>
            <c:ext xmlns:c16="http://schemas.microsoft.com/office/drawing/2014/chart" uri="{C3380CC4-5D6E-409C-BE32-E72D297353CC}">
              <c16:uniqueId val="{00000005-784A-42FC-BFC5-7A0B9CD9A748}"/>
            </c:ext>
          </c:extLst>
        </c:ser>
        <c:ser>
          <c:idx val="6"/>
          <c:order val="6"/>
          <c:tx>
            <c:strRef>
              <c:f>'75'!$L$70</c:f>
              <c:strCache>
                <c:ptCount val="1"/>
                <c:pt idx="0">
                  <c:v>Deposits by credit institutions</c:v>
                </c:pt>
              </c:strCache>
            </c:strRef>
          </c:tx>
          <c:spPr>
            <a:solidFill>
              <a:srgbClr val="FBD9CA"/>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'75'!$M$70:$T$70</c:f>
              <c:numCache>
                <c:formatCode>_-* #,##0.0_-;\-* #,##0.0_-;_-* "-"??_-;_-@_-</c:formatCode>
                <c:ptCount val="8"/>
                <c:pt idx="0">
                  <c:v>-2.1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784A-42FC-BFC5-7A0B9CD9A748}"/>
            </c:ext>
          </c:extLst>
        </c:ser>
        <c:ser>
          <c:idx val="7"/>
          <c:order val="7"/>
          <c:tx>
            <c:strRef>
              <c:f>'75'!$L$71</c:f>
              <c:strCache>
                <c:ptCount val="1"/>
                <c:pt idx="0">
                  <c:v>Issued CDs with original maturity less than 1 year</c:v>
                </c:pt>
              </c:strCache>
            </c:strRef>
          </c:tx>
          <c:spPr>
            <a:solidFill>
              <a:srgbClr val="A66A5D"/>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'75'!$M$71:$T$71</c:f>
              <c:numCache>
                <c:formatCode>_-* #,##0.0_-;\-* #,##0.0_-;_-* "-"??_-;_-@_-</c:formatCode>
                <c:ptCount val="8"/>
              </c:numCache>
            </c:numRef>
          </c:val>
          <c:extLst>
            <c:ext xmlns:c16="http://schemas.microsoft.com/office/drawing/2014/chart" uri="{C3380CC4-5D6E-409C-BE32-E72D297353CC}">
              <c16:uniqueId val="{00000007-784A-42FC-BFC5-7A0B9CD9A748}"/>
            </c:ext>
          </c:extLst>
        </c:ser>
        <c:ser>
          <c:idx val="8"/>
          <c:order val="8"/>
          <c:tx>
            <c:strRef>
              <c:f>'75'!$L$72</c:f>
              <c:strCache>
                <c:ptCount val="1"/>
                <c:pt idx="0">
                  <c:v>Issued CPs with original maturity less than 1 year</c:v>
                </c:pt>
              </c:strCache>
            </c:strRef>
          </c:tx>
          <c:spPr>
            <a:solidFill>
              <a:srgbClr val="6E3629"/>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'75'!$M$72:$T$72</c:f>
              <c:numCache>
                <c:formatCode>_-* #,##0.0_-;\-* #,##0.0_-;_-* "-"??_-;_-@_-</c:formatCode>
                <c:ptCount val="8"/>
              </c:numCache>
            </c:numRef>
          </c:val>
          <c:extLst>
            <c:ext xmlns:c16="http://schemas.microsoft.com/office/drawing/2014/chart" uri="{C3380CC4-5D6E-409C-BE32-E72D297353CC}">
              <c16:uniqueId val="{00000008-784A-42FC-BFC5-7A0B9CD9A748}"/>
            </c:ext>
          </c:extLst>
        </c:ser>
        <c:ser>
          <c:idx val="9"/>
          <c:order val="9"/>
          <c:tx>
            <c:strRef>
              <c:f>'75'!$L$73</c:f>
              <c:strCache>
                <c:ptCount val="1"/>
                <c:pt idx="0">
                  <c:v>Issued CD &amp; CPs with original maturity over 1 year</c:v>
                </c:pt>
              </c:strCache>
            </c:strRef>
          </c:tx>
          <c:spPr>
            <a:solidFill>
              <a:srgbClr val="BC92ED"/>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'75'!$M$73:$T$73</c:f>
              <c:numCache>
                <c:formatCode>_-* #,##0.0_-;\-* #,##0.0_-;_-* "-"??_-;_-@_-</c:formatCode>
                <c:ptCount val="8"/>
              </c:numCache>
            </c:numRef>
          </c:val>
          <c:extLst>
            <c:ext xmlns:c16="http://schemas.microsoft.com/office/drawing/2014/chart" uri="{C3380CC4-5D6E-409C-BE32-E72D297353CC}">
              <c16:uniqueId val="{00000009-784A-42FC-BFC5-7A0B9CD9A748}"/>
            </c:ext>
          </c:extLst>
        </c:ser>
        <c:ser>
          <c:idx val="10"/>
          <c:order val="10"/>
          <c:tx>
            <c:strRef>
              <c:f>'75'!$L$74</c:f>
              <c:strCache>
                <c:ptCount val="1"/>
                <c:pt idx="0">
                  <c:v>Issued covered bonds</c:v>
                </c:pt>
              </c:strCache>
            </c:strRef>
          </c:tx>
          <c:spPr>
            <a:solidFill>
              <a:srgbClr val="8548C9"/>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'75'!$M$74:$T$74</c:f>
              <c:numCache>
                <c:formatCode>_-* #,##0.0_-;\-* #,##0.0_-;_-* "-"??_-;_-@_-</c:formatCode>
                <c:ptCount val="8"/>
                <c:pt idx="0">
                  <c:v>-0.9</c:v>
                </c:pt>
                <c:pt idx="1">
                  <c:v>0</c:v>
                </c:pt>
                <c:pt idx="2">
                  <c:v>-3.8</c:v>
                </c:pt>
                <c:pt idx="3">
                  <c:v>-5.8</c:v>
                </c:pt>
                <c:pt idx="4">
                  <c:v>-19.600000000000001</c:v>
                </c:pt>
                <c:pt idx="5">
                  <c:v>-0.4</c:v>
                </c:pt>
                <c:pt idx="6">
                  <c:v>-24.2</c:v>
                </c:pt>
                <c:pt idx="7">
                  <c:v>0</c:v>
                </c:pt>
              </c:numCache>
            </c:numRef>
          </c:val>
          <c:extLst>
            <c:ext xmlns:c16="http://schemas.microsoft.com/office/drawing/2014/chart" uri="{C3380CC4-5D6E-409C-BE32-E72D297353CC}">
              <c16:uniqueId val="{0000000A-784A-42FC-BFC5-7A0B9CD9A748}"/>
            </c:ext>
          </c:extLst>
        </c:ser>
        <c:ser>
          <c:idx val="11"/>
          <c:order val="11"/>
          <c:tx>
            <c:strRef>
              <c:f>'75'!$L$75</c:f>
              <c:strCache>
                <c:ptCount val="1"/>
                <c:pt idx="0">
                  <c:v>Issued other bonds</c:v>
                </c:pt>
              </c:strCache>
            </c:strRef>
          </c:tx>
          <c:spPr>
            <a:solidFill>
              <a:srgbClr val="ED8EC3"/>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'75'!$M$75:$T$75</c:f>
              <c:numCache>
                <c:formatCode>_-* #,##0.0_-;\-* #,##0.0_-;_-* "-"??_-;_-@_-</c:formatCode>
                <c:ptCount val="8"/>
                <c:pt idx="0">
                  <c:v>0</c:v>
                </c:pt>
                <c:pt idx="1">
                  <c:v>0</c:v>
                </c:pt>
                <c:pt idx="2">
                  <c:v>-0.1</c:v>
                </c:pt>
                <c:pt idx="3">
                  <c:v>0</c:v>
                </c:pt>
                <c:pt idx="4">
                  <c:v>0</c:v>
                </c:pt>
                <c:pt idx="5">
                  <c:v>0</c:v>
                </c:pt>
                <c:pt idx="6">
                  <c:v>0</c:v>
                </c:pt>
                <c:pt idx="7">
                  <c:v>0</c:v>
                </c:pt>
              </c:numCache>
            </c:numRef>
          </c:val>
          <c:extLst>
            <c:ext xmlns:c16="http://schemas.microsoft.com/office/drawing/2014/chart" uri="{C3380CC4-5D6E-409C-BE32-E72D297353CC}">
              <c16:uniqueId val="{0000000B-784A-42FC-BFC5-7A0B9CD9A748}"/>
            </c:ext>
          </c:extLst>
        </c:ser>
        <c:ser>
          <c:idx val="12"/>
          <c:order val="12"/>
          <c:tx>
            <c:strRef>
              <c:f>'75'!$L$76</c:f>
              <c:strCache>
                <c:ptCount val="1"/>
                <c:pt idx="0">
                  <c:v>Subordinated liabilities</c:v>
                </c:pt>
              </c:strCache>
            </c:strRef>
          </c:tx>
          <c:spPr>
            <a:solidFill>
              <a:srgbClr val="D6549E"/>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'75'!$M$76:$T$76</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C-784A-42FC-BFC5-7A0B9CD9A748}"/>
            </c:ext>
          </c:extLst>
        </c:ser>
        <c:ser>
          <c:idx val="13"/>
          <c:order val="13"/>
          <c:tx>
            <c:strRef>
              <c:f>'75'!$L$77</c:f>
              <c:strCache>
                <c:ptCount val="1"/>
                <c:pt idx="0">
                  <c:v>Equity</c:v>
                </c:pt>
              </c:strCache>
            </c:strRef>
          </c:tx>
          <c:spPr>
            <a:solidFill>
              <a:srgbClr val="FFDA66"/>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'75'!$M$77:$T$77</c:f>
              <c:numCache>
                <c:formatCode>_-* #,##0.0_-;\-* #,##0.0_-;_-* "-"??_-;_-@_-</c:formatCode>
                <c:ptCount val="8"/>
                <c:pt idx="7">
                  <c:v>-4.4000000000000004</c:v>
                </c:pt>
              </c:numCache>
            </c:numRef>
          </c:val>
          <c:extLst>
            <c:ext xmlns:c16="http://schemas.microsoft.com/office/drawing/2014/chart" uri="{C3380CC4-5D6E-409C-BE32-E72D297353CC}">
              <c16:uniqueId val="{0000000D-784A-42FC-BFC5-7A0B9CD9A748}"/>
            </c:ext>
          </c:extLst>
        </c:ser>
        <c:ser>
          <c:idx val="14"/>
          <c:order val="14"/>
          <c:tx>
            <c:strRef>
              <c:f>'75'!$L$78</c:f>
              <c:strCache>
                <c:ptCount val="1"/>
                <c:pt idx="0">
                  <c:v>Derivatives, net inflows/outflows</c:v>
                </c:pt>
              </c:strCache>
            </c:strRef>
          </c:tx>
          <c:spPr>
            <a:solidFill>
              <a:srgbClr val="FF9873"/>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'75'!$M$78:$T$78</c:f>
              <c:numCache>
                <c:formatCode>_-* #,##0.0_-;\-* #,##0.0_-;_-* "-"??_-;_-@_-</c:formatCode>
                <c:ptCount val="8"/>
                <c:pt idx="0">
                  <c:v>-7</c:v>
                </c:pt>
                <c:pt idx="1">
                  <c:v>-2.5</c:v>
                </c:pt>
                <c:pt idx="2">
                  <c:v>-3.9</c:v>
                </c:pt>
                <c:pt idx="3">
                  <c:v>0.6</c:v>
                </c:pt>
                <c:pt idx="4">
                  <c:v>-0.9</c:v>
                </c:pt>
                <c:pt idx="5">
                  <c:v>0.1</c:v>
                </c:pt>
                <c:pt idx="6">
                  <c:v>0.8</c:v>
                </c:pt>
                <c:pt idx="7">
                  <c:v>0</c:v>
                </c:pt>
              </c:numCache>
            </c:numRef>
          </c:val>
          <c:extLst>
            <c:ext xmlns:c16="http://schemas.microsoft.com/office/drawing/2014/chart" uri="{C3380CC4-5D6E-409C-BE32-E72D297353CC}">
              <c16:uniqueId val="{0000000E-784A-42FC-BFC5-7A0B9CD9A748}"/>
            </c:ext>
          </c:extLst>
        </c:ser>
        <c:dLbls>
          <c:showLegendKey val="0"/>
          <c:showVal val="0"/>
          <c:showCatName val="0"/>
          <c:showSerName val="0"/>
          <c:showPercent val="0"/>
          <c:showBubbleSize val="0"/>
        </c:dLbls>
        <c:gapWidth val="150"/>
        <c:overlap val="100"/>
        <c:axId val="77684736"/>
        <c:axId val="77686272"/>
      </c:barChart>
      <c:catAx>
        <c:axId val="77684736"/>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686272"/>
        <c:crosses val="autoZero"/>
        <c:auto val="1"/>
        <c:lblAlgn val="ctr"/>
        <c:lblOffset val="100"/>
        <c:noMultiLvlLbl val="0"/>
      </c:catAx>
      <c:valAx>
        <c:axId val="7768627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684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NOK</a:t>
            </a:r>
          </a:p>
        </c:rich>
      </c:tx>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4.3053805774278218E-2"/>
          <c:y val="9.609608311176196E-2"/>
          <c:w val="0.93402952755905511"/>
          <c:h val="0.78305687693675086"/>
        </c:manualLayout>
      </c:layout>
      <c:barChart>
        <c:barDir val="col"/>
        <c:grouping val="stacked"/>
        <c:varyColors val="0"/>
        <c:ser>
          <c:idx val="0"/>
          <c:order val="0"/>
          <c:tx>
            <c:strRef>
              <c:f>'75'!$L$82</c:f>
              <c:strCache>
                <c:ptCount val="1"/>
                <c:pt idx="0">
                  <c:v>NOK</c:v>
                </c:pt>
              </c:strCache>
            </c:strRef>
          </c:tx>
          <c:spPr>
            <a:solidFill>
              <a:srgbClr val="0000A0"/>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'75'!$M$82:$T$82</c:f>
              <c:numCache>
                <c:formatCode>#,##0</c:formatCode>
                <c:ptCount val="8"/>
              </c:numCache>
            </c:numRef>
          </c:val>
          <c:extLst>
            <c:ext xmlns:c16="http://schemas.microsoft.com/office/drawing/2014/chart" uri="{C3380CC4-5D6E-409C-BE32-E72D297353CC}">
              <c16:uniqueId val="{00000000-99CC-4F9F-892C-F51DC00E5A07}"/>
            </c:ext>
          </c:extLst>
        </c:ser>
        <c:ser>
          <c:idx val="1"/>
          <c:order val="1"/>
          <c:tx>
            <c:strRef>
              <c:f>'75'!$L$83</c:f>
              <c:strCache>
                <c:ptCount val="1"/>
                <c:pt idx="0">
                  <c:v>Cash and balances with central banks</c:v>
                </c:pt>
              </c:strCache>
            </c:strRef>
          </c:tx>
          <c:spPr>
            <a:solidFill>
              <a:srgbClr val="3399FF"/>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'75'!$M$83:$T$83</c:f>
              <c:numCache>
                <c:formatCode>_-* #,##0.0_-;\-* #,##0.0_-;_-* "-"??_-;_-@_-</c:formatCode>
                <c:ptCount val="8"/>
                <c:pt idx="0">
                  <c:v>1.5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9CC-4F9F-892C-F51DC00E5A07}"/>
            </c:ext>
          </c:extLst>
        </c:ser>
        <c:ser>
          <c:idx val="2"/>
          <c:order val="2"/>
          <c:tx>
            <c:strRef>
              <c:f>'75'!$L$84</c:f>
              <c:strCache>
                <c:ptCount val="1"/>
                <c:pt idx="0">
                  <c:v>Loans to the public</c:v>
                </c:pt>
              </c:strCache>
            </c:strRef>
          </c:tx>
          <c:spPr>
            <a:solidFill>
              <a:srgbClr val="99CCFF"/>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'75'!$M$84:$T$84</c:f>
              <c:numCache>
                <c:formatCode>_-* #,##0.0_-;\-* #,##0.0_-;_-* "-"??_-;_-@_-</c:formatCode>
                <c:ptCount val="8"/>
                <c:pt idx="0">
                  <c:v>4.4000000000000004</c:v>
                </c:pt>
                <c:pt idx="1">
                  <c:v>2</c:v>
                </c:pt>
                <c:pt idx="2">
                  <c:v>4.7</c:v>
                </c:pt>
                <c:pt idx="3">
                  <c:v>6</c:v>
                </c:pt>
                <c:pt idx="4">
                  <c:v>12.3</c:v>
                </c:pt>
                <c:pt idx="5">
                  <c:v>14</c:v>
                </c:pt>
                <c:pt idx="6">
                  <c:v>15.9</c:v>
                </c:pt>
                <c:pt idx="7">
                  <c:v>0</c:v>
                </c:pt>
              </c:numCache>
            </c:numRef>
          </c:val>
          <c:extLst>
            <c:ext xmlns:c16="http://schemas.microsoft.com/office/drawing/2014/chart" uri="{C3380CC4-5D6E-409C-BE32-E72D297353CC}">
              <c16:uniqueId val="{00000002-99CC-4F9F-892C-F51DC00E5A07}"/>
            </c:ext>
          </c:extLst>
        </c:ser>
        <c:ser>
          <c:idx val="3"/>
          <c:order val="3"/>
          <c:tx>
            <c:strRef>
              <c:f>'75'!$L$85</c:f>
              <c:strCache>
                <c:ptCount val="1"/>
                <c:pt idx="0">
                  <c:v>Loans to credit institutions</c:v>
                </c:pt>
              </c:strCache>
            </c:strRef>
          </c:tx>
          <c:spPr>
            <a:solidFill>
              <a:srgbClr val="8B8A8D"/>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'75'!$M$85:$T$85</c:f>
              <c:numCache>
                <c:formatCode>_-* #,##0.0_-;\-* #,##0.0_-;_-* "-"??_-;_-@_-</c:formatCode>
                <c:ptCount val="8"/>
                <c:pt idx="0">
                  <c:v>0.2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99CC-4F9F-892C-F51DC00E5A07}"/>
            </c:ext>
          </c:extLst>
        </c:ser>
        <c:ser>
          <c:idx val="4"/>
          <c:order val="4"/>
          <c:tx>
            <c:strRef>
              <c:f>'75'!$L$86</c:f>
              <c:strCache>
                <c:ptCount val="1"/>
                <c:pt idx="0">
                  <c:v>Interest-bearing securities incl. Treasury bills</c:v>
                </c:pt>
              </c:strCache>
            </c:strRef>
          </c:tx>
          <c:spPr>
            <a:solidFill>
              <a:srgbClr val="C9C7C7"/>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'75'!$M$86:$T$86</c:f>
              <c:numCache>
                <c:formatCode>_-* #,##0.0_-;\-* #,##0.0_-;_-* "-"??_-;_-@_-</c:formatCode>
                <c:ptCount val="8"/>
                <c:pt idx="0">
                  <c:v>8.6999999999999993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99CC-4F9F-892C-F51DC00E5A07}"/>
            </c:ext>
          </c:extLst>
        </c:ser>
        <c:ser>
          <c:idx val="5"/>
          <c:order val="5"/>
          <c:tx>
            <c:strRef>
              <c:f>'75'!$L$87</c:f>
              <c:strCache>
                <c:ptCount val="1"/>
                <c:pt idx="0">
                  <c:v>Deposits and borrowings from the public</c:v>
                </c:pt>
              </c:strCache>
            </c:strRef>
          </c:tx>
          <c:spPr>
            <a:solidFill>
              <a:srgbClr val="474748"/>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'75'!$M$87:$T$87</c:f>
              <c:numCache>
                <c:formatCode>_-* #,##0.0_-;\-* #,##0.0_-;_-* "-"??_-;_-@_-</c:formatCode>
                <c:ptCount val="8"/>
                <c:pt idx="0">
                  <c:v>-0.5</c:v>
                </c:pt>
                <c:pt idx="1">
                  <c:v>-0.3</c:v>
                </c:pt>
                <c:pt idx="2">
                  <c:v>-0.6</c:v>
                </c:pt>
                <c:pt idx="3">
                  <c:v>0</c:v>
                </c:pt>
                <c:pt idx="4">
                  <c:v>0</c:v>
                </c:pt>
                <c:pt idx="5">
                  <c:v>0</c:v>
                </c:pt>
                <c:pt idx="6">
                  <c:v>0</c:v>
                </c:pt>
                <c:pt idx="7">
                  <c:v>-21.5</c:v>
                </c:pt>
              </c:numCache>
            </c:numRef>
          </c:val>
          <c:extLst>
            <c:ext xmlns:c16="http://schemas.microsoft.com/office/drawing/2014/chart" uri="{C3380CC4-5D6E-409C-BE32-E72D297353CC}">
              <c16:uniqueId val="{00000005-99CC-4F9F-892C-F51DC00E5A07}"/>
            </c:ext>
          </c:extLst>
        </c:ser>
        <c:ser>
          <c:idx val="6"/>
          <c:order val="6"/>
          <c:tx>
            <c:strRef>
              <c:f>'75'!$L$88</c:f>
              <c:strCache>
                <c:ptCount val="1"/>
                <c:pt idx="0">
                  <c:v>Deposits by credit institutions</c:v>
                </c:pt>
              </c:strCache>
            </c:strRef>
          </c:tx>
          <c:spPr>
            <a:solidFill>
              <a:srgbClr val="FBD9CA"/>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'75'!$M$88:$T$88</c:f>
              <c:numCache>
                <c:formatCode>_-* #,##0.0_-;\-* #,##0.0_-;_-* "-"??_-;_-@_-</c:formatCode>
                <c:ptCount val="8"/>
                <c:pt idx="0">
                  <c:v>-2.6</c:v>
                </c:pt>
                <c:pt idx="1">
                  <c:v>-0.8</c:v>
                </c:pt>
                <c:pt idx="2">
                  <c:v>0</c:v>
                </c:pt>
                <c:pt idx="3">
                  <c:v>0</c:v>
                </c:pt>
                <c:pt idx="4">
                  <c:v>0</c:v>
                </c:pt>
                <c:pt idx="5">
                  <c:v>0</c:v>
                </c:pt>
                <c:pt idx="6">
                  <c:v>0</c:v>
                </c:pt>
                <c:pt idx="7">
                  <c:v>0</c:v>
                </c:pt>
              </c:numCache>
            </c:numRef>
          </c:val>
          <c:extLst>
            <c:ext xmlns:c16="http://schemas.microsoft.com/office/drawing/2014/chart" uri="{C3380CC4-5D6E-409C-BE32-E72D297353CC}">
              <c16:uniqueId val="{00000006-99CC-4F9F-892C-F51DC00E5A07}"/>
            </c:ext>
          </c:extLst>
        </c:ser>
        <c:ser>
          <c:idx val="7"/>
          <c:order val="7"/>
          <c:tx>
            <c:strRef>
              <c:f>'75'!$L$89</c:f>
              <c:strCache>
                <c:ptCount val="1"/>
                <c:pt idx="0">
                  <c:v>Issued CDs with original maturity less than 1 year</c:v>
                </c:pt>
              </c:strCache>
            </c:strRef>
          </c:tx>
          <c:spPr>
            <a:solidFill>
              <a:srgbClr val="A66A5D"/>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'75'!$M$89:$T$89</c:f>
              <c:numCache>
                <c:formatCode>_-* #,##0.0_-;\-* #,##0.0_-;_-* "-"??_-;_-@_-</c:formatCode>
                <c:ptCount val="8"/>
              </c:numCache>
            </c:numRef>
          </c:val>
          <c:extLst>
            <c:ext xmlns:c16="http://schemas.microsoft.com/office/drawing/2014/chart" uri="{C3380CC4-5D6E-409C-BE32-E72D297353CC}">
              <c16:uniqueId val="{00000007-99CC-4F9F-892C-F51DC00E5A07}"/>
            </c:ext>
          </c:extLst>
        </c:ser>
        <c:ser>
          <c:idx val="8"/>
          <c:order val="8"/>
          <c:tx>
            <c:strRef>
              <c:f>'75'!$L$90</c:f>
              <c:strCache>
                <c:ptCount val="1"/>
                <c:pt idx="0">
                  <c:v>Issued CPs with original maturity less than 1 year</c:v>
                </c:pt>
              </c:strCache>
            </c:strRef>
          </c:tx>
          <c:spPr>
            <a:solidFill>
              <a:srgbClr val="6E3629"/>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'75'!$M$90:$T$90</c:f>
              <c:numCache>
                <c:formatCode>_-* #,##0.0_-;\-* #,##0.0_-;_-* "-"??_-;_-@_-</c:formatCode>
                <c:ptCount val="8"/>
              </c:numCache>
            </c:numRef>
          </c:val>
          <c:extLst>
            <c:ext xmlns:c16="http://schemas.microsoft.com/office/drawing/2014/chart" uri="{C3380CC4-5D6E-409C-BE32-E72D297353CC}">
              <c16:uniqueId val="{00000008-99CC-4F9F-892C-F51DC00E5A07}"/>
            </c:ext>
          </c:extLst>
        </c:ser>
        <c:ser>
          <c:idx val="9"/>
          <c:order val="9"/>
          <c:tx>
            <c:strRef>
              <c:f>'75'!$L$91</c:f>
              <c:strCache>
                <c:ptCount val="1"/>
                <c:pt idx="0">
                  <c:v>Issued CD &amp; CPs with original maturity over 1 year</c:v>
                </c:pt>
              </c:strCache>
            </c:strRef>
          </c:tx>
          <c:spPr>
            <a:solidFill>
              <a:srgbClr val="BC92ED"/>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'75'!$M$91:$T$91</c:f>
              <c:numCache>
                <c:formatCode>_-* #,##0.0_-;\-* #,##0.0_-;_-* "-"??_-;_-@_-</c:formatCode>
                <c:ptCount val="8"/>
              </c:numCache>
            </c:numRef>
          </c:val>
          <c:extLst>
            <c:ext xmlns:c16="http://schemas.microsoft.com/office/drawing/2014/chart" uri="{C3380CC4-5D6E-409C-BE32-E72D297353CC}">
              <c16:uniqueId val="{00000009-99CC-4F9F-892C-F51DC00E5A07}"/>
            </c:ext>
          </c:extLst>
        </c:ser>
        <c:ser>
          <c:idx val="10"/>
          <c:order val="10"/>
          <c:tx>
            <c:strRef>
              <c:f>'75'!$L$92</c:f>
              <c:strCache>
                <c:ptCount val="1"/>
                <c:pt idx="0">
                  <c:v>Issued covered bonds</c:v>
                </c:pt>
              </c:strCache>
            </c:strRef>
          </c:tx>
          <c:spPr>
            <a:solidFill>
              <a:srgbClr val="8548C9"/>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'75'!$M$92:$T$92</c:f>
              <c:numCache>
                <c:formatCode>_-* #,##0.0_-;\-* #,##0.0_-;_-* "-"??_-;_-@_-</c:formatCode>
                <c:ptCount val="8"/>
                <c:pt idx="0">
                  <c:v>0</c:v>
                </c:pt>
                <c:pt idx="1">
                  <c:v>0</c:v>
                </c:pt>
                <c:pt idx="2">
                  <c:v>-0.9</c:v>
                </c:pt>
                <c:pt idx="3">
                  <c:v>-2.5</c:v>
                </c:pt>
                <c:pt idx="4">
                  <c:v>-6.7</c:v>
                </c:pt>
                <c:pt idx="5">
                  <c:v>-0.6</c:v>
                </c:pt>
                <c:pt idx="6">
                  <c:v>-0.1</c:v>
                </c:pt>
                <c:pt idx="7">
                  <c:v>0</c:v>
                </c:pt>
              </c:numCache>
            </c:numRef>
          </c:val>
          <c:extLst>
            <c:ext xmlns:c16="http://schemas.microsoft.com/office/drawing/2014/chart" uri="{C3380CC4-5D6E-409C-BE32-E72D297353CC}">
              <c16:uniqueId val="{0000000A-99CC-4F9F-892C-F51DC00E5A07}"/>
            </c:ext>
          </c:extLst>
        </c:ser>
        <c:ser>
          <c:idx val="11"/>
          <c:order val="11"/>
          <c:tx>
            <c:strRef>
              <c:f>'75'!$L$93</c:f>
              <c:strCache>
                <c:ptCount val="1"/>
                <c:pt idx="0">
                  <c:v>Issued other bonds</c:v>
                </c:pt>
              </c:strCache>
            </c:strRef>
          </c:tx>
          <c:spPr>
            <a:solidFill>
              <a:srgbClr val="ED8EC3"/>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'75'!$M$93:$T$93</c:f>
              <c:numCache>
                <c:formatCode>_-* #,##0.0_-;\-* #,##0.0_-;_-* "-"??_-;_-@_-</c:formatCode>
                <c:ptCount val="8"/>
                <c:pt idx="0">
                  <c:v>0</c:v>
                </c:pt>
                <c:pt idx="1">
                  <c:v>0</c:v>
                </c:pt>
                <c:pt idx="2">
                  <c:v>-0.3</c:v>
                </c:pt>
                <c:pt idx="3">
                  <c:v>-0.4</c:v>
                </c:pt>
                <c:pt idx="4">
                  <c:v>-1.6</c:v>
                </c:pt>
                <c:pt idx="5">
                  <c:v>-0.3</c:v>
                </c:pt>
                <c:pt idx="6">
                  <c:v>0</c:v>
                </c:pt>
                <c:pt idx="7">
                  <c:v>0</c:v>
                </c:pt>
              </c:numCache>
            </c:numRef>
          </c:val>
          <c:extLst>
            <c:ext xmlns:c16="http://schemas.microsoft.com/office/drawing/2014/chart" uri="{C3380CC4-5D6E-409C-BE32-E72D297353CC}">
              <c16:uniqueId val="{0000000B-99CC-4F9F-892C-F51DC00E5A07}"/>
            </c:ext>
          </c:extLst>
        </c:ser>
        <c:ser>
          <c:idx val="12"/>
          <c:order val="12"/>
          <c:tx>
            <c:strRef>
              <c:f>'75'!$L$94</c:f>
              <c:strCache>
                <c:ptCount val="1"/>
                <c:pt idx="0">
                  <c:v>Subordinated liabilities</c:v>
                </c:pt>
              </c:strCache>
            </c:strRef>
          </c:tx>
          <c:spPr>
            <a:solidFill>
              <a:srgbClr val="D6549E"/>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'75'!$M$94:$T$94</c:f>
              <c:numCache>
                <c:formatCode>_-* #,##0.0_-;\-* #,##0.0_-;_-* "-"??_-;_-@_-</c:formatCode>
                <c:ptCount val="8"/>
                <c:pt idx="0">
                  <c:v>0</c:v>
                </c:pt>
                <c:pt idx="1">
                  <c:v>0</c:v>
                </c:pt>
                <c:pt idx="2">
                  <c:v>0</c:v>
                </c:pt>
                <c:pt idx="3">
                  <c:v>0</c:v>
                </c:pt>
                <c:pt idx="4">
                  <c:v>0</c:v>
                </c:pt>
                <c:pt idx="5">
                  <c:v>-0.1</c:v>
                </c:pt>
                <c:pt idx="6">
                  <c:v>0</c:v>
                </c:pt>
                <c:pt idx="7">
                  <c:v>-0.1</c:v>
                </c:pt>
              </c:numCache>
            </c:numRef>
          </c:val>
          <c:extLst>
            <c:ext xmlns:c16="http://schemas.microsoft.com/office/drawing/2014/chart" uri="{C3380CC4-5D6E-409C-BE32-E72D297353CC}">
              <c16:uniqueId val="{0000000C-99CC-4F9F-892C-F51DC00E5A07}"/>
            </c:ext>
          </c:extLst>
        </c:ser>
        <c:ser>
          <c:idx val="13"/>
          <c:order val="13"/>
          <c:tx>
            <c:strRef>
              <c:f>'75'!$L$95</c:f>
              <c:strCache>
                <c:ptCount val="1"/>
                <c:pt idx="0">
                  <c:v>Equity</c:v>
                </c:pt>
              </c:strCache>
            </c:strRef>
          </c:tx>
          <c:spPr>
            <a:solidFill>
              <a:srgbClr val="FFDA66"/>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'75'!$M$95:$T$95</c:f>
              <c:numCache>
                <c:formatCode>_-* #,##0.0_-;\-* #,##0.0_-;_-* "-"??_-;_-@_-</c:formatCode>
                <c:ptCount val="8"/>
                <c:pt idx="0">
                  <c:v>0</c:v>
                </c:pt>
                <c:pt idx="1">
                  <c:v>0</c:v>
                </c:pt>
                <c:pt idx="2">
                  <c:v>0</c:v>
                </c:pt>
                <c:pt idx="3">
                  <c:v>0</c:v>
                </c:pt>
                <c:pt idx="4">
                  <c:v>0</c:v>
                </c:pt>
                <c:pt idx="5">
                  <c:v>0</c:v>
                </c:pt>
                <c:pt idx="6">
                  <c:v>0</c:v>
                </c:pt>
                <c:pt idx="7">
                  <c:v>-3.6</c:v>
                </c:pt>
              </c:numCache>
            </c:numRef>
          </c:val>
          <c:extLst>
            <c:ext xmlns:c16="http://schemas.microsoft.com/office/drawing/2014/chart" uri="{C3380CC4-5D6E-409C-BE32-E72D297353CC}">
              <c16:uniqueId val="{0000000D-99CC-4F9F-892C-F51DC00E5A07}"/>
            </c:ext>
          </c:extLst>
        </c:ser>
        <c:ser>
          <c:idx val="14"/>
          <c:order val="14"/>
          <c:tx>
            <c:strRef>
              <c:f>'75'!$L$96</c:f>
              <c:strCache>
                <c:ptCount val="1"/>
                <c:pt idx="0">
                  <c:v>Derivatives, net inflows/outflows</c:v>
                </c:pt>
              </c:strCache>
            </c:strRef>
          </c:tx>
          <c:spPr>
            <a:solidFill>
              <a:srgbClr val="FF9873"/>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'75'!$M$96:$T$96</c:f>
              <c:numCache>
                <c:formatCode>_-* #,##0.0_-;\-* #,##0.0_-;_-* "-"??_-;_-@_-</c:formatCode>
                <c:ptCount val="8"/>
                <c:pt idx="0">
                  <c:v>-6.4</c:v>
                </c:pt>
                <c:pt idx="1">
                  <c:v>-18.899999999999999</c:v>
                </c:pt>
                <c:pt idx="2">
                  <c:v>-4.2</c:v>
                </c:pt>
                <c:pt idx="3">
                  <c:v>1.4</c:v>
                </c:pt>
                <c:pt idx="4">
                  <c:v>0.3</c:v>
                </c:pt>
                <c:pt idx="5">
                  <c:v>0</c:v>
                </c:pt>
                <c:pt idx="6">
                  <c:v>-0.3</c:v>
                </c:pt>
                <c:pt idx="7">
                  <c:v>0</c:v>
                </c:pt>
              </c:numCache>
            </c:numRef>
          </c:val>
          <c:extLst>
            <c:ext xmlns:c16="http://schemas.microsoft.com/office/drawing/2014/chart" uri="{C3380CC4-5D6E-409C-BE32-E72D297353CC}">
              <c16:uniqueId val="{0000000E-99CC-4F9F-892C-F51DC00E5A07}"/>
            </c:ext>
          </c:extLst>
        </c:ser>
        <c:dLbls>
          <c:showLegendKey val="0"/>
          <c:showVal val="0"/>
          <c:showCatName val="0"/>
          <c:showSerName val="0"/>
          <c:showPercent val="0"/>
          <c:showBubbleSize val="0"/>
        </c:dLbls>
        <c:gapWidth val="150"/>
        <c:overlap val="100"/>
        <c:axId val="77757824"/>
        <c:axId val="77763712"/>
      </c:barChart>
      <c:catAx>
        <c:axId val="77757824"/>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763712"/>
        <c:crosses val="autoZero"/>
        <c:auto val="1"/>
        <c:lblAlgn val="ctr"/>
        <c:lblOffset val="100"/>
        <c:noMultiLvlLbl val="0"/>
      </c:catAx>
      <c:valAx>
        <c:axId val="7776371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75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25" r="0.25"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9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7</xdr:row>
      <xdr:rowOff>667385</xdr:rowOff>
    </xdr:from>
    <xdr:to>
      <xdr:col>8</xdr:col>
      <xdr:colOff>121920</xdr:colOff>
      <xdr:row>18</xdr:row>
      <xdr:rowOff>173070</xdr:rowOff>
    </xdr:to>
    <xdr:pic>
      <xdr:nvPicPr>
        <xdr:cNvPr id="4" name="Picture 3">
          <a:extLst>
            <a:ext uri="{FF2B5EF4-FFF2-40B4-BE49-F238E27FC236}">
              <a16:creationId xmlns:a16="http://schemas.microsoft.com/office/drawing/2014/main" id="{20E6EF80-08B3-4899-9AFC-46C7F7E220DD}"/>
            </a:ext>
          </a:extLst>
        </xdr:cNvPr>
        <xdr:cNvPicPr>
          <a:picLocks noChangeAspect="1"/>
        </xdr:cNvPicPr>
      </xdr:nvPicPr>
      <xdr:blipFill>
        <a:blip xmlns:r="http://schemas.openxmlformats.org/officeDocument/2006/relationships" r:embed="rId1"/>
        <a:stretch>
          <a:fillRect/>
        </a:stretch>
      </xdr:blipFill>
      <xdr:spPr>
        <a:xfrm>
          <a:off x="38100" y="1917065"/>
          <a:ext cx="3230880" cy="2515585"/>
        </a:xfrm>
        <a:prstGeom prst="rect">
          <a:avLst/>
        </a:prstGeom>
      </xdr:spPr>
    </xdr:pic>
    <xdr:clientData/>
  </xdr:twoCellAnchor>
  <xdr:twoCellAnchor editAs="oneCell">
    <xdr:from>
      <xdr:col>9</xdr:col>
      <xdr:colOff>53340</xdr:colOff>
      <xdr:row>7</xdr:row>
      <xdr:rowOff>863600</xdr:rowOff>
    </xdr:from>
    <xdr:to>
      <xdr:col>16</xdr:col>
      <xdr:colOff>533400</xdr:colOff>
      <xdr:row>20</xdr:row>
      <xdr:rowOff>37057</xdr:rowOff>
    </xdr:to>
    <xdr:pic>
      <xdr:nvPicPr>
        <xdr:cNvPr id="5" name="Picture 4">
          <a:extLst>
            <a:ext uri="{FF2B5EF4-FFF2-40B4-BE49-F238E27FC236}">
              <a16:creationId xmlns:a16="http://schemas.microsoft.com/office/drawing/2014/main" id="{B5624744-73C7-45CC-A085-EB44DE8B95FF}"/>
            </a:ext>
          </a:extLst>
        </xdr:cNvPr>
        <xdr:cNvPicPr>
          <a:picLocks noChangeAspect="1"/>
        </xdr:cNvPicPr>
      </xdr:nvPicPr>
      <xdr:blipFill>
        <a:blip xmlns:r="http://schemas.openxmlformats.org/officeDocument/2006/relationships" r:embed="rId2"/>
        <a:stretch>
          <a:fillRect/>
        </a:stretch>
      </xdr:blipFill>
      <xdr:spPr>
        <a:xfrm>
          <a:off x="3680460" y="2113280"/>
          <a:ext cx="3147060" cy="2533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C3968E8-6B35-4342-8367-58227AE77F3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X11A0T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14EC9FD-0AE9-49C5-A51A-9C346597FF5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X12A0T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FC05F70-1BA1-4C1A-B865-ACDA8E1DA7F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X13A0T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AEA6E0D-7703-4C1E-B694-8A3D6E741C7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X14A0T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6246F00-B50E-42FA-8A36-EFA0E16089F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X15A0T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5504EE3-D74C-4F44-8692-2210BBD1F94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X16A0T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D870BD6-2FD4-4FB6-BA5B-ECC68CFFBB8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X17A0T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E51409E-4F34-4CF8-A8CC-358FC4739AE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X18A0T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0A56DAF-5408-4FAC-8227-04A533FFBEA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X19A0T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05DE854-27DE-4A90-BB36-AD9CC8BA94C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X20A0T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xdr:colOff>
      <xdr:row>1</xdr:row>
      <xdr:rowOff>0</xdr:rowOff>
    </xdr:from>
    <xdr:to>
      <xdr:col>3</xdr:col>
      <xdr:colOff>357187</xdr:colOff>
      <xdr:row>9</xdr:row>
      <xdr:rowOff>71438</xdr:rowOff>
    </xdr:to>
    <xdr:graphicFrame macro="">
      <xdr:nvGraphicFramePr>
        <xdr:cNvPr id="2" name="Chart 1">
          <a:extLst>
            <a:ext uri="{FF2B5EF4-FFF2-40B4-BE49-F238E27FC236}">
              <a16:creationId xmlns:a16="http://schemas.microsoft.com/office/drawing/2014/main" id="{0B47F133-E5CE-4A43-B1B9-E54ACBE25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650182</xdr:colOff>
      <xdr:row>0</xdr:row>
      <xdr:rowOff>1369220</xdr:rowOff>
    </xdr:from>
    <xdr:to>
      <xdr:col>8</xdr:col>
      <xdr:colOff>261936</xdr:colOff>
      <xdr:row>9</xdr:row>
      <xdr:rowOff>23814</xdr:rowOff>
    </xdr:to>
    <xdr:graphicFrame macro="">
      <xdr:nvGraphicFramePr>
        <xdr:cNvPr id="3" name="Chart 2">
          <a:extLst>
            <a:ext uri="{FF2B5EF4-FFF2-40B4-BE49-F238E27FC236}">
              <a16:creationId xmlns:a16="http://schemas.microsoft.com/office/drawing/2014/main" id="{F4B4F2CE-2852-4FFF-9E69-30B6D91DC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66E42A-6FD6-4138-B16D-7C753F9044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X21A0T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71BB713-1011-494D-94C4-B406B27B1E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X22A0T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D45BFD4-CA5F-4267-AABE-47889691FDD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X23A0T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EBF6C1F-AD34-4A17-B6E9-1EC1944F283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X25A0T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054C252-C17B-4F81-A605-29A7E3AAAE8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X26A0T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1CD1563-A9BC-4D45-8FB3-76D8AD8DA16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X27A0T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F2E8C81-C750-4F38-98B0-8134BEF9753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X28A0T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EEB5519-E38A-469B-A356-DB3DA36418B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X29A0T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6C413F-A23C-4B4B-8506-F89A3F145E1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X30A0T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FF791BA-5CB5-456F-8A2F-58CAE0973D0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X31A0T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D95E84B-FB56-4DC6-A5B4-413E5158B28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X3A0T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B73DA2-02FA-4E1C-A957-1164A9B68E9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X32A0T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A78C7A5-2B17-459D-879D-5A34F3F9BA9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X33A0T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C995353-3DA5-4D5C-A57F-E35ED094E55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X34A0T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A9C6421-C29F-4AA7-9C65-913080EB8E2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X35A0T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917CCD8-D20C-443F-A92A-4E805BB6F3F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X36A0T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423346E-783A-4574-94B9-FBB4990DD36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X37A0T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387ACAF-C9FE-4078-AA90-1FECFCDC28D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X38A0T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C159960-B4E6-4986-912C-C007DEE5A78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X40A0T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404B847-5141-40FD-9DAB-74D25542FCB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X42A0T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2A3F704-8014-41F9-8D42-80B0AECE783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X43A0T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FDAC020-3D46-4BCD-86B3-7EF1218E752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X4A0T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4D71E95-30C2-4A67-B0F6-70F3253BF41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X44A0T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A64B283-6254-4826-9AD8-47477B10DDC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X45A0T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9C8AD65-BC01-4E4C-8BB3-197F9EAB719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X46A0T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7CE69D6-610D-4AF5-88AC-EB3CD85B2DC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X48A0T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F145ADB-73DB-49BF-9491-841A7B7943D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X49A0T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35C3756-DB3A-4993-A02B-5B455C00EBD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X50A0T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48AAA5A-C512-45FB-980E-780F64098E5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X51A0T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F7986E8-7D99-4728-BA2E-6011924DDDA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X52A0T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3175</xdr:rowOff>
    </xdr:from>
    <xdr:to>
      <xdr:col>0</xdr:col>
      <xdr:colOff>0</xdr:colOff>
      <xdr:row>0</xdr:row>
      <xdr:rowOff>105767</xdr:rowOff>
    </xdr:to>
    <xdr:sp macro="" textlink="">
      <xdr:nvSpPr>
        <xdr:cNvPr id="2" name="TextBox 1">
          <a:extLst>
            <a:ext uri="{FF2B5EF4-FFF2-40B4-BE49-F238E27FC236}">
              <a16:creationId xmlns:a16="http://schemas.microsoft.com/office/drawing/2014/main" id="{B9010E5D-FABC-47A4-BF31-D6DEF33A0DE4}"/>
            </a:ext>
          </a:extLst>
        </xdr:cNvPr>
        <xdr:cNvSpPr txBox="1"/>
      </xdr:nvSpPr>
      <xdr:spPr>
        <a:xfrm>
          <a:off x="0" y="3175"/>
          <a:ext cx="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X53A0T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6B98C12-E0A2-45E5-81A6-EE3FD2D0149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X54A0T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223444</xdr:colOff>
      <xdr:row>0</xdr:row>
      <xdr:rowOff>1209674</xdr:rowOff>
    </xdr:from>
    <xdr:to>
      <xdr:col>10</xdr:col>
      <xdr:colOff>133350</xdr:colOff>
      <xdr:row>19</xdr:row>
      <xdr:rowOff>9525</xdr:rowOff>
    </xdr:to>
    <xdr:pic>
      <xdr:nvPicPr>
        <xdr:cNvPr id="4" name="Picture 3">
          <a:extLst>
            <a:ext uri="{FF2B5EF4-FFF2-40B4-BE49-F238E27FC236}">
              <a16:creationId xmlns:a16="http://schemas.microsoft.com/office/drawing/2014/main" id="{E98137E6-F36B-4BF8-B2FE-B4D7C6F6F6FE}"/>
            </a:ext>
            <a:ext uri="{147F2762-F138-4A5C-976F-8EAC2B608ADB}">
              <a16:predDERef xmlns:a16="http://schemas.microsoft.com/office/drawing/2014/main" pred="{0D72B6C8-3C64-4288-A35B-BF528D133E52}"/>
            </a:ext>
          </a:extLst>
        </xdr:cNvPr>
        <xdr:cNvPicPr>
          <a:picLocks noChangeAspect="1"/>
        </xdr:cNvPicPr>
      </xdr:nvPicPr>
      <xdr:blipFill>
        <a:blip xmlns:r="http://schemas.openxmlformats.org/officeDocument/2006/relationships" r:embed="rId1"/>
        <a:stretch>
          <a:fillRect/>
        </a:stretch>
      </xdr:blipFill>
      <xdr:spPr>
        <a:xfrm>
          <a:off x="223444" y="1209674"/>
          <a:ext cx="6244031" cy="2924176"/>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799D527-2E3D-4146-BDBD-F91BB186052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X5A0T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1626595-59DD-4439-8535-1DDE70241CC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X56A0T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87DF62D-9782-4A06-8097-8442A0FBE9C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X57A0T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9BEACDF-E028-45E9-B2B4-085ED1C7659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X59A0T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0A8E7EC-CF55-4EAB-A658-8ACE0D7713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X61A0T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3175</xdr:colOff>
      <xdr:row>0</xdr:row>
      <xdr:rowOff>0</xdr:rowOff>
    </xdr:from>
    <xdr:to>
      <xdr:col>0</xdr:col>
      <xdr:colOff>66675</xdr:colOff>
      <xdr:row>1</xdr:row>
      <xdr:rowOff>102592</xdr:rowOff>
    </xdr:to>
    <xdr:sp macro="" textlink="">
      <xdr:nvSpPr>
        <xdr:cNvPr id="2" name="TextBox 1">
          <a:extLst>
            <a:ext uri="{FF2B5EF4-FFF2-40B4-BE49-F238E27FC236}">
              <a16:creationId xmlns:a16="http://schemas.microsoft.com/office/drawing/2014/main" id="{D9C05D3C-AA72-4000-AD2B-D3E9B090EB1E}"/>
            </a:ext>
          </a:extLst>
        </xdr:cNvPr>
        <xdr:cNvSpPr txBox="1"/>
      </xdr:nvSpPr>
      <xdr:spPr>
        <a:xfrm>
          <a:off x="3175"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X62A0T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F1F443A-8D3C-48C7-8878-0C08BD8F6CE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X63A0T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590E3A9-7FE4-48F6-85D4-E176394A651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X64A0T</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8C2BCC3-7BDD-47B6-859D-C4CE4A799AC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X65A0T</a:t>
          </a:r>
        </a:p>
      </xdr:txBody>
    </xdr:sp>
    <xdr:clientData/>
  </xdr:twoCellAnchor>
  <xdr:twoCellAnchor>
    <xdr:from>
      <xdr:col>0</xdr:col>
      <xdr:colOff>452711</xdr:colOff>
      <xdr:row>1</xdr:row>
      <xdr:rowOff>1065586</xdr:rowOff>
    </xdr:from>
    <xdr:to>
      <xdr:col>7</xdr:col>
      <xdr:colOff>496957</xdr:colOff>
      <xdr:row>17</xdr:row>
      <xdr:rowOff>102053</xdr:rowOff>
    </xdr:to>
    <xdr:pic>
      <xdr:nvPicPr>
        <xdr:cNvPr id="4" name="Picture 2" descr="image001">
          <a:extLst>
            <a:ext uri="{FF2B5EF4-FFF2-40B4-BE49-F238E27FC236}">
              <a16:creationId xmlns:a16="http://schemas.microsoft.com/office/drawing/2014/main" id="{8ACF03D0-24AC-49A6-9824-9A9F22247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711" y="1252684"/>
          <a:ext cx="5835786" cy="3110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E247C7B-2731-408C-ABE7-EB5836EB963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X66A0T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C44A030-F200-4DD3-B375-E3164239228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X67A0T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EEE38B7-7169-47F8-BB7B-1A0863C2F00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X6A0T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3C30E70-8100-49B9-A5E3-1404077525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X69A0T</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F22A265-A56B-4E9D-AA15-871FCFD250F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X70A0T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640080</xdr:colOff>
      <xdr:row>15</xdr:row>
      <xdr:rowOff>91440</xdr:rowOff>
    </xdr:from>
    <xdr:to>
      <xdr:col>4</xdr:col>
      <xdr:colOff>53340</xdr:colOff>
      <xdr:row>33</xdr:row>
      <xdr:rowOff>38100</xdr:rowOff>
    </xdr:to>
    <xdr:graphicFrame macro="">
      <xdr:nvGraphicFramePr>
        <xdr:cNvPr id="2" name="Chart 1">
          <a:extLst>
            <a:ext uri="{FF2B5EF4-FFF2-40B4-BE49-F238E27FC236}">
              <a16:creationId xmlns:a16="http://schemas.microsoft.com/office/drawing/2014/main" id="{E5089175-32B6-44A8-BC8B-C53D9FFF0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510540</xdr:colOff>
      <xdr:row>34</xdr:row>
      <xdr:rowOff>130371</xdr:rowOff>
    </xdr:from>
    <xdr:to>
      <xdr:col>4</xdr:col>
      <xdr:colOff>23905</xdr:colOff>
      <xdr:row>55</xdr:row>
      <xdr:rowOff>106680</xdr:rowOff>
    </xdr:to>
    <xdr:graphicFrame macro="">
      <xdr:nvGraphicFramePr>
        <xdr:cNvPr id="3" name="Chart 2">
          <a:extLst>
            <a:ext uri="{FF2B5EF4-FFF2-40B4-BE49-F238E27FC236}">
              <a16:creationId xmlns:a16="http://schemas.microsoft.com/office/drawing/2014/main" id="{C81F6F76-A105-4918-8343-811CB16BA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BEF8E3B-32DC-4190-86FB-1BFCD8EF264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X72A0T</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F5DB569-2A94-4417-8B39-C06038E03DD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X74A0T</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A4106A5-282A-4D8B-81AC-F1F6DB2229E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X75A0T</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66BEB55-A7A3-4E43-A892-22FEB3E7A53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X76A0T</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356C42A-157A-4E59-A51F-B5781954947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X77A0T</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F7D9B15-831E-4108-9FCC-16A73159A0F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X78A0T</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867EF1A-C004-4F60-95DE-69F1BF1BCB4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X79A0T</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E2F0473-4EF6-41B7-BF7D-295BC59E843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X80A0T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98CFF5A-7149-4A1E-9D79-9EF093EE3C4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X7A0T</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B7A0844-9999-4C74-8316-31EAEFDA70B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X81A0T</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D500571-852C-4DD0-8815-F8E5C79C65F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X82A0T</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190500</xdr:colOff>
      <xdr:row>4</xdr:row>
      <xdr:rowOff>94139</xdr:rowOff>
    </xdr:from>
    <xdr:to>
      <xdr:col>10</xdr:col>
      <xdr:colOff>914400</xdr:colOff>
      <xdr:row>23</xdr:row>
      <xdr:rowOff>91441</xdr:rowOff>
    </xdr:to>
    <xdr:graphicFrame macro="">
      <xdr:nvGraphicFramePr>
        <xdr:cNvPr id="2" name="Diagram 1">
          <a:extLst>
            <a:ext uri="{FF2B5EF4-FFF2-40B4-BE49-F238E27FC236}">
              <a16:creationId xmlns:a16="http://schemas.microsoft.com/office/drawing/2014/main" id="{8A38CCC3-A12B-4F00-96C6-23E173A1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194787</xdr:colOff>
      <xdr:row>24</xdr:row>
      <xdr:rowOff>92868</xdr:rowOff>
    </xdr:from>
    <xdr:to>
      <xdr:col>10</xdr:col>
      <xdr:colOff>920094</xdr:colOff>
      <xdr:row>43</xdr:row>
      <xdr:rowOff>37647</xdr:rowOff>
    </xdr:to>
    <xdr:graphicFrame macro="">
      <xdr:nvGraphicFramePr>
        <xdr:cNvPr id="3" name="Diagram 2">
          <a:extLst>
            <a:ext uri="{FF2B5EF4-FFF2-40B4-BE49-F238E27FC236}">
              <a16:creationId xmlns:a16="http://schemas.microsoft.com/office/drawing/2014/main" id="{40821ED6-4F26-4914-8E2A-04DE37662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188580</xdr:colOff>
      <xdr:row>44</xdr:row>
      <xdr:rowOff>78064</xdr:rowOff>
    </xdr:from>
    <xdr:to>
      <xdr:col>10</xdr:col>
      <xdr:colOff>892968</xdr:colOff>
      <xdr:row>63</xdr:row>
      <xdr:rowOff>59530</xdr:rowOff>
    </xdr:to>
    <xdr:graphicFrame macro="">
      <xdr:nvGraphicFramePr>
        <xdr:cNvPr id="4" name="Diagram 3">
          <a:extLst>
            <a:ext uri="{FF2B5EF4-FFF2-40B4-BE49-F238E27FC236}">
              <a16:creationId xmlns:a16="http://schemas.microsoft.com/office/drawing/2014/main" id="{88ACA6BD-07B5-4292-9656-569743CE8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202406</xdr:colOff>
      <xdr:row>63</xdr:row>
      <xdr:rowOff>167641</xdr:rowOff>
    </xdr:from>
    <xdr:to>
      <xdr:col>10</xdr:col>
      <xdr:colOff>906780</xdr:colOff>
      <xdr:row>82</xdr:row>
      <xdr:rowOff>45721</xdr:rowOff>
    </xdr:to>
    <xdr:graphicFrame macro="">
      <xdr:nvGraphicFramePr>
        <xdr:cNvPr id="5" name="Diagram 4">
          <a:extLst>
            <a:ext uri="{FF2B5EF4-FFF2-40B4-BE49-F238E27FC236}">
              <a16:creationId xmlns:a16="http://schemas.microsoft.com/office/drawing/2014/main" id="{E1D8C5BD-9A52-46E2-A3B1-BE6803971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83</xdr:row>
      <xdr:rowOff>74128</xdr:rowOff>
    </xdr:from>
    <xdr:to>
      <xdr:col>10</xdr:col>
      <xdr:colOff>928686</xdr:colOff>
      <xdr:row>102</xdr:row>
      <xdr:rowOff>112228</xdr:rowOff>
    </xdr:to>
    <xdr:graphicFrame macro="">
      <xdr:nvGraphicFramePr>
        <xdr:cNvPr id="6" name="Diagram 5">
          <a:extLst>
            <a:ext uri="{FF2B5EF4-FFF2-40B4-BE49-F238E27FC236}">
              <a16:creationId xmlns:a16="http://schemas.microsoft.com/office/drawing/2014/main" id="{E58503A4-77F5-4C84-A69B-7533726EF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190500</xdr:colOff>
      <xdr:row>103</xdr:row>
      <xdr:rowOff>114300</xdr:rowOff>
    </xdr:from>
    <xdr:to>
      <xdr:col>10</xdr:col>
      <xdr:colOff>940592</xdr:colOff>
      <xdr:row>133</xdr:row>
      <xdr:rowOff>45178</xdr:rowOff>
    </xdr:to>
    <xdr:graphicFrame macro="">
      <xdr:nvGraphicFramePr>
        <xdr:cNvPr id="7" name="Diagram 6">
          <a:extLst>
            <a:ext uri="{FF2B5EF4-FFF2-40B4-BE49-F238E27FC236}">
              <a16:creationId xmlns:a16="http://schemas.microsoft.com/office/drawing/2014/main" id="{8563C1EE-3823-4743-A0AA-1170F92A2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616BB699-7C8B-4989-9FB5-B187889274E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X83A0T</a:t>
          </a:r>
        </a:p>
      </xdr:txBody>
    </xdr:sp>
    <xdr:clientData/>
  </xdr:twoCellAnchor>
</xdr:wsDr>
</file>

<file path=xl/drawings/drawing73.xml><?xml version="1.0" encoding="utf-8"?>
<c:userShapes xmlns:c="http://schemas.openxmlformats.org/drawingml/2006/chart">
  <cdr:relSizeAnchor xmlns:cdr="http://schemas.openxmlformats.org/drawingml/2006/chartDrawing">
    <cdr:from>
      <cdr:x>0.05222</cdr:x>
      <cdr:y>0</cdr:y>
    </cdr:from>
    <cdr:to>
      <cdr:x>0.20163</cdr:x>
      <cdr:y>0.254</cdr:y>
    </cdr:to>
    <cdr:sp macro="" textlink="">
      <cdr:nvSpPr>
        <cdr:cNvPr id="2" name="textruta 1"/>
        <cdr:cNvSpPr txBox="1"/>
      </cdr:nvSpPr>
      <cdr:spPr>
        <a:xfrm xmlns:a="http://schemas.openxmlformats.org/drawingml/2006/main">
          <a:off x="460887" y="0"/>
          <a:ext cx="1318629" cy="919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latin typeface="Palatino Linotype" panose="02040502050505030304" pitchFamily="18" charset="0"/>
            </a:rPr>
            <a:t>EURbn</a:t>
          </a:r>
        </a:p>
      </cdr:txBody>
    </cdr:sp>
  </cdr:relSizeAnchor>
</c:userShapes>
</file>

<file path=xl/drawings/drawing74.xml><?xml version="1.0" encoding="utf-8"?>
<c:userShapes xmlns:c="http://schemas.openxmlformats.org/drawingml/2006/chart">
  <cdr:relSizeAnchor xmlns:cdr="http://schemas.openxmlformats.org/drawingml/2006/chartDrawing">
    <cdr:from>
      <cdr:x>0.0083</cdr:x>
      <cdr:y>0.01411</cdr:y>
    </cdr:from>
    <cdr:to>
      <cdr:x>0.15771</cdr:x>
      <cdr:y>0.26811</cdr:y>
    </cdr:to>
    <cdr:sp macro="" textlink="">
      <cdr:nvSpPr>
        <cdr:cNvPr id="2" name="textruta 1"/>
        <cdr:cNvSpPr txBox="1"/>
      </cdr:nvSpPr>
      <cdr:spPr>
        <a:xfrm xmlns:a="http://schemas.openxmlformats.org/drawingml/2006/main">
          <a:off x="50800" y="508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75.xml><?xml version="1.0" encoding="utf-8"?>
<c:userShapes xmlns:c="http://schemas.openxmlformats.org/drawingml/2006/chart">
  <cdr:relSizeAnchor xmlns:cdr="http://schemas.openxmlformats.org/drawingml/2006/chartDrawing">
    <cdr:from>
      <cdr:x>0.00225</cdr:x>
      <cdr:y>0.01161</cdr:y>
    </cdr:from>
    <cdr:to>
      <cdr:x>0.15272</cdr:x>
      <cdr:y>0.27213</cdr:y>
    </cdr:to>
    <cdr:sp macro="" textlink="">
      <cdr:nvSpPr>
        <cdr:cNvPr id="2" name="textruta 1"/>
        <cdr:cNvSpPr txBox="1"/>
      </cdr:nvSpPr>
      <cdr:spPr>
        <a:xfrm xmlns:a="http://schemas.openxmlformats.org/drawingml/2006/main">
          <a:off x="18911" y="41556"/>
          <a:ext cx="1262098" cy="9325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76.xml><?xml version="1.0" encoding="utf-8"?>
<c:userShapes xmlns:c="http://schemas.openxmlformats.org/drawingml/2006/chart">
  <cdr:relSizeAnchor xmlns:cdr="http://schemas.openxmlformats.org/drawingml/2006/chartDrawing">
    <cdr:from>
      <cdr:x>0.00835</cdr:x>
      <cdr:y>0.01274</cdr:y>
    </cdr:from>
    <cdr:to>
      <cdr:x>0.15858</cdr:x>
      <cdr:y>0.24213</cdr:y>
    </cdr:to>
    <cdr:sp macro="" textlink="">
      <cdr:nvSpPr>
        <cdr:cNvPr id="2" name="textruta 1"/>
        <cdr:cNvSpPr txBox="1"/>
      </cdr:nvSpPr>
      <cdr:spPr>
        <a:xfrm xmlns:a="http://schemas.openxmlformats.org/drawingml/2006/main">
          <a:off x="50800" y="508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77.xml><?xml version="1.0" encoding="utf-8"?>
<c:userShapes xmlns:c="http://schemas.openxmlformats.org/drawingml/2006/chart">
  <cdr:relSizeAnchor xmlns:cdr="http://schemas.openxmlformats.org/drawingml/2006/chartDrawing">
    <cdr:from>
      <cdr:x>0.00215</cdr:x>
      <cdr:y>0.01373</cdr:y>
    </cdr:from>
    <cdr:to>
      <cdr:x>0.15215</cdr:x>
      <cdr:y>0.26083</cdr:y>
    </cdr:to>
    <cdr:sp macro="" textlink="">
      <cdr:nvSpPr>
        <cdr:cNvPr id="2" name="textruta 1"/>
        <cdr:cNvSpPr txBox="1"/>
      </cdr:nvSpPr>
      <cdr:spPr>
        <a:xfrm xmlns:a="http://schemas.openxmlformats.org/drawingml/2006/main">
          <a:off x="17763" y="51288"/>
          <a:ext cx="1242002" cy="9230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78.xml><?xml version="1.0" encoding="utf-8"?>
<c:userShapes xmlns:c="http://schemas.openxmlformats.org/drawingml/2006/chart">
  <cdr:relSizeAnchor xmlns:cdr="http://schemas.openxmlformats.org/drawingml/2006/chartDrawing">
    <cdr:from>
      <cdr:x>0.00884</cdr:x>
      <cdr:y>0.00916</cdr:y>
    </cdr:from>
    <cdr:to>
      <cdr:x>0.15961</cdr:x>
      <cdr:y>0.17364</cdr:y>
    </cdr:to>
    <cdr:sp macro="" textlink="">
      <cdr:nvSpPr>
        <cdr:cNvPr id="2" name="textruta 1">
          <a:extLst xmlns:a="http://schemas.openxmlformats.org/drawingml/2006/main">
            <a:ext uri="{FF2B5EF4-FFF2-40B4-BE49-F238E27FC236}">
              <a16:creationId xmlns:a16="http://schemas.microsoft.com/office/drawing/2014/main" id="{4E2DC418-75AE-49D5-A114-B943217647DF}"/>
            </a:ext>
          </a:extLst>
        </cdr:cNvPr>
        <cdr:cNvSpPr txBox="1"/>
      </cdr:nvSpPr>
      <cdr:spPr>
        <a:xfrm xmlns:a="http://schemas.openxmlformats.org/drawingml/2006/main">
          <a:off x="50800" y="50800"/>
          <a:ext cx="866251" cy="91197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BE1ABB1-FF3E-4379-BF15-4EC9614AC96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X85A0T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3175</xdr:rowOff>
    </xdr:from>
    <xdr:to>
      <xdr:col>0</xdr:col>
      <xdr:colOff>0</xdr:colOff>
      <xdr:row>0</xdr:row>
      <xdr:rowOff>105767</xdr:rowOff>
    </xdr:to>
    <xdr:sp macro="" textlink="">
      <xdr:nvSpPr>
        <xdr:cNvPr id="2" name="TextBox 1">
          <a:extLst>
            <a:ext uri="{FF2B5EF4-FFF2-40B4-BE49-F238E27FC236}">
              <a16:creationId xmlns:a16="http://schemas.microsoft.com/office/drawing/2014/main" id="{A34A292A-E29C-4562-B016-2A1EF9F65497}"/>
            </a:ext>
          </a:extLst>
        </xdr:cNvPr>
        <xdr:cNvSpPr txBox="1"/>
      </xdr:nvSpPr>
      <xdr:spPr>
        <a:xfrm>
          <a:off x="0" y="3175"/>
          <a:ext cx="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X8A0T</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6B61FD8-7337-4877-938F-61022F98533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X86A0T</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A2B7E89-4D1E-47F2-B2C0-FB28E038A8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X87A0T</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54EDA27-96BC-4BC4-8442-16382A75AB7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X88A0T</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871236A-312E-4B90-9307-45ED6B21297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X89A0T</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2152529-389D-47F3-8938-2C42612658C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X90A0T</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21B28AF-0F7C-4715-A977-20B750D51D6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X91A0T</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1194BFF-0902-4128-863F-396EDE09A17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X92A0T</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51AA650-F63C-4709-B20F-19273EA106E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X93A0T</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32A54F0-2983-4F92-A8AF-9600F09B7C0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X94A0T</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0A7283E-8687-40AE-A23C-319C1AAC27A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X95A0T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B85167D-4EE8-455C-BC99-9040606BD52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X9A0T</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61A886-C49B-49AE-8702-26899F27423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X96A0T</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06B9624-BE86-4C7E-B0D8-0B07C5C118F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X101A0T</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BC8871E-1A91-405C-9A9D-2D8888E6B5E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X102A0T</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173C1B7-7544-4345-B38B-FE9DDD309F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X103A0T</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B154778-CEA8-4F79-A6A2-6A0334C559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X104A0T</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280D545-C5E4-4A50-8AD2-0443638462A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X105A0T</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529ED5D-7841-424F-843E-C2F80E044BC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X106A0T</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7D036A3-8CA7-41A1-B575-CBEB59015BC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X107A0T</a:t>
          </a:r>
        </a:p>
      </xdr:txBody>
    </xdr:sp>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767832</xdr:colOff>
      <xdr:row>3</xdr:row>
      <xdr:rowOff>148550</xdr:rowOff>
    </xdr:from>
    <xdr:to>
      <xdr:col>10</xdr:col>
      <xdr:colOff>5355</xdr:colOff>
      <xdr:row>19</xdr:row>
      <xdr:rowOff>48597</xdr:rowOff>
    </xdr:to>
    <xdr:pic>
      <xdr:nvPicPr>
        <xdr:cNvPr id="2" name="Picture 1">
          <a:extLst>
            <a:ext uri="{FF2B5EF4-FFF2-40B4-BE49-F238E27FC236}">
              <a16:creationId xmlns:a16="http://schemas.microsoft.com/office/drawing/2014/main" id="{F0D209B6-C170-453C-88F9-E5CD7B84F66C}"/>
            </a:ext>
          </a:extLst>
        </xdr:cNvPr>
        <xdr:cNvPicPr>
          <a:picLocks noChangeAspect="1"/>
        </xdr:cNvPicPr>
      </xdr:nvPicPr>
      <xdr:blipFill>
        <a:blip xmlns:r="http://schemas.openxmlformats.org/officeDocument/2006/relationships" r:embed="rId1"/>
        <a:stretch>
          <a:fillRect/>
        </a:stretch>
      </xdr:blipFill>
      <xdr:spPr>
        <a:xfrm>
          <a:off x="767832" y="867785"/>
          <a:ext cx="5146911" cy="238821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E5F4CA4F-AF5F-45AD-9675-1145105E31F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X108A0T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upport%20Material\2017\Team%20folders\Liquidity%20Reporting\Asset%20Encumbrance\Asset%20Encumbrance%20data%20from%20TALM\Asset%20Encumbrance\REPORTING%202017%20Q4\EBA%20AE%20Reports\Group\Input\Group_EBA_AE_2017-12-30_SEK.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CD02CB-EVS01\Regulatory%20Reporting\Users\N514960\Desktop\Pillar%203%20and%20Annual%20Report\planning\Reconciliation\2018%20Q2%20-%20Pillar%20III%20-%20GFIR%20tables%20-%20Delivery%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Financial%20and%20regulatory%20reporting\9%20-%20Pillar%20III\2019\Q4%202019\Tables%20for%20Group\3.%20PILLAR%20III%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Liquidity%20Production\2018\03\AE\AE_Master_File_EUR%20v2%20_%20Q1%202018%20-%20pre%20FINREP%20-proxy-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Capital%20Production\2018\12\Pillar%20III\Production\Working%20files%205000G\EZ%20working%20files\Key%20risks\REA%20on%20CR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D02CB-EVS01\Regulatory%20Reporting\Capital%20Production\2018\12\Pillar%20III\Production\Working%20files%205000G\EZ%20working%20files\Key%20risks\REA%20on%20CR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iquidity%20Production\2018\09\AE\Pillar%20III%20disclosures\AE_Master_File_Q3%202018_181023_v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apital%20Production\2018\03\Monthly%20TALM%20presentation\Waterfalls\Copy%20of%20Waterfall_03.2018_V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D02CB-EVS01\Regulatory%20Reporting\Capital%20Production\2018\03\Monthly%20TALM%20presentation\Waterfalls\Copy%20of%20Waterfall_03.2018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514960\Desktop\Pillar%203%20and%20Annual%20Report\planning\Reconciliation\2018%20Q2%20-%20Pillar%20III%20-%20GFIR%20tables%20-%20Delivery%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Liquidity%20Production\2018\09\AE\Pillar%20III%20disclosures\Materials\Covered%20Bonds\AE%20-%20Covered%20Bonds%20-%20Input%20to%20Master%20Data%20-%2018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F_32.01"/>
      <sheetName val="F_32.02"/>
      <sheetName val="F_32.03"/>
      <sheetName val="F_32.04"/>
      <sheetName val="F_33.00"/>
      <sheetName val="F_34.00"/>
      <sheetName val="F_34.00Invisible"/>
      <sheetName val="F_34.00--EUR"/>
      <sheetName val="F_34.00--GBP"/>
      <sheetName val="F_34.00--SEK"/>
      <sheetName val="F_34.00--USD"/>
      <sheetName val="F_34.00--DKK"/>
      <sheetName val="F_35.00--1"/>
      <sheetName val="F_35.00--2"/>
      <sheetName val="F_35.00--3"/>
      <sheetName val="F_35.00--4"/>
      <sheetName val="F_35.00--5"/>
      <sheetName val="F_35.00Invisible"/>
      <sheetName val="F_36.01"/>
      <sheetName val="F_36.02"/>
    </sheetNames>
    <sheetDataSet>
      <sheetData sheetId="0">
        <row r="2">
          <cell r="A2" t="str">
            <v>true</v>
          </cell>
        </row>
        <row r="3">
          <cell r="A3" t="str">
            <v>false</v>
          </cell>
        </row>
        <row r="5">
          <cell r="A5" t="str">
            <v>a - Primary asset class specified in Art 129.1 (a)</v>
          </cell>
        </row>
        <row r="6">
          <cell r="A6" t="str">
            <v>b - Primary asset class specified in Art 129.1 (b)</v>
          </cell>
        </row>
        <row r="7">
          <cell r="A7" t="str">
            <v>c - Primary asset class specified in Art 129.1 (c)</v>
          </cell>
        </row>
        <row r="8">
          <cell r="A8" t="str">
            <v>d - Primary asset class specified in Art 129.1 (d)</v>
          </cell>
        </row>
        <row r="9">
          <cell r="A9" t="str">
            <v>e - Primary asset class specified in Art 129.1 (e)</v>
          </cell>
        </row>
        <row r="10">
          <cell r="A10" t="str">
            <v>f - Primary asset class specified in Art 129.1 (f)</v>
          </cell>
        </row>
        <row r="11">
          <cell r="A11" t="str">
            <v>g - Primary asset class specified in Art 129.1 (g)</v>
          </cell>
        </row>
        <row r="12">
          <cell r="A12" t="str">
            <v>h - Primary asset class not specified in Art 129.1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Reconciliation"/>
      <sheetName val="Overview"/>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Scope"/>
    </sheetNames>
    <sheetDataSet>
      <sheetData sheetId="0"/>
      <sheetData sheetId="1"/>
      <sheetData sheetId="2">
        <row r="1">
          <cell r="AR1" t="str">
            <v>Done</v>
          </cell>
        </row>
        <row r="2">
          <cell r="AR2" t="str">
            <v>Ongoing</v>
          </cell>
        </row>
        <row r="3">
          <cell r="AR3" t="str">
            <v>Not started</v>
          </cell>
        </row>
      </sheetData>
      <sheetData sheetId="3"/>
      <sheetData sheetId="4"/>
      <sheetData sheetId="5"/>
      <sheetData sheetId="6"/>
      <sheetData sheetId="7"/>
      <sheetData sheetId="8"/>
      <sheetData sheetId="9"/>
      <sheetData sheetId="10"/>
      <sheetData sheetId="11"/>
      <sheetData sheetId="12"/>
      <sheetData sheetId="13"/>
      <sheetData sheetId="14">
        <row r="14">
          <cell r="C14">
            <v>90370.052743389999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TABLES TO PILLAR III"/>
      <sheetName val="Lending by industry"/>
      <sheetName val="Past Due"/>
      <sheetName val="FO01 Allowances Multiple ON BAL"/>
      <sheetName val="Allowances by Countries ON BAL"/>
      <sheetName val="FO01 Loans Multiple"/>
      <sheetName val="Credit Institutions"/>
    </sheetNames>
    <sheetDataSet>
      <sheetData sheetId="0" refreshError="1"/>
      <sheetData sheetId="1" refreshError="1">
        <row r="5">
          <cell r="G5">
            <v>61.231809290000001</v>
          </cell>
        </row>
        <row r="48">
          <cell r="G48">
            <v>2162.31593238</v>
          </cell>
        </row>
        <row r="49">
          <cell r="G49">
            <v>555.39663557999995</v>
          </cell>
        </row>
        <row r="50">
          <cell r="G50">
            <v>-222.97195200999997</v>
          </cell>
        </row>
        <row r="51">
          <cell r="G51">
            <v>44.119351559999991</v>
          </cell>
        </row>
        <row r="52">
          <cell r="G52">
            <v>46.594529049999998</v>
          </cell>
        </row>
        <row r="53">
          <cell r="G53">
            <v>-312.11916603000003</v>
          </cell>
        </row>
        <row r="54">
          <cell r="G54"/>
        </row>
        <row r="55">
          <cell r="G55"/>
        </row>
        <row r="56">
          <cell r="G56"/>
        </row>
        <row r="57">
          <cell r="G57">
            <v>-90.460494893078021</v>
          </cell>
        </row>
        <row r="58">
          <cell r="G58">
            <v>2182.8748356369219</v>
          </cell>
        </row>
        <row r="59">
          <cell r="G59">
            <v>-47.002414160000001</v>
          </cell>
        </row>
        <row r="60">
          <cell r="G60">
            <v>443.82725842999997</v>
          </cell>
        </row>
        <row r="86">
          <cell r="G86">
            <v>10527.537351159999</v>
          </cell>
          <cell r="H86">
            <v>23.995705238510403</v>
          </cell>
        </row>
        <row r="87">
          <cell r="G87">
            <v>8073.4167122700001</v>
          </cell>
          <cell r="H87">
            <v>18.401960613699313</v>
          </cell>
        </row>
        <row r="88">
          <cell r="G88">
            <v>9053.3480385899984</v>
          </cell>
          <cell r="H88">
            <v>20.635545019625575</v>
          </cell>
        </row>
        <row r="89">
          <cell r="G89">
            <v>15508.818834740001</v>
          </cell>
          <cell r="H89">
            <v>35.349677036754841</v>
          </cell>
        </row>
        <row r="90">
          <cell r="G90">
            <v>2.72398205</v>
          </cell>
          <cell r="H90">
            <v>6.2088471564141308E-3</v>
          </cell>
        </row>
        <row r="91">
          <cell r="G91">
            <v>706.74497392000001</v>
          </cell>
          <cell r="H91">
            <v>1.6109032442534528</v>
          </cell>
        </row>
        <row r="92">
          <cell r="H92">
            <v>100</v>
          </cell>
        </row>
        <row r="98">
          <cell r="G98">
            <v>997.90634462842934</v>
          </cell>
          <cell r="H98">
            <v>12.916868444871513</v>
          </cell>
        </row>
        <row r="99">
          <cell r="G99">
            <v>496.64464196456873</v>
          </cell>
          <cell r="H99">
            <v>6.4285526779522675</v>
          </cell>
        </row>
        <row r="100">
          <cell r="G100">
            <v>1209.3793014972625</v>
          </cell>
          <cell r="H100">
            <v>15.654167769829513</v>
          </cell>
        </row>
        <row r="101">
          <cell r="G101">
            <v>395.41000354286109</v>
          </cell>
          <cell r="H101">
            <v>5.1181746914847794</v>
          </cell>
        </row>
        <row r="102">
          <cell r="G102">
            <v>1430.6136853904259</v>
          </cell>
          <cell r="H102">
            <v>18.517818700212406</v>
          </cell>
        </row>
        <row r="103">
          <cell r="G103">
            <v>1318.7575695473909</v>
          </cell>
          <cell r="H103">
            <v>17.069956642940113</v>
          </cell>
        </row>
        <row r="104">
          <cell r="G104">
            <v>1876.8943066390636</v>
          </cell>
          <cell r="H104">
            <v>24.29446107270941</v>
          </cell>
        </row>
        <row r="105">
          <cell r="H105">
            <v>100</v>
          </cell>
        </row>
        <row r="111">
          <cell r="G111">
            <v>62602.336685018818</v>
          </cell>
          <cell r="H111">
            <v>41.318214483942192</v>
          </cell>
        </row>
        <row r="112">
          <cell r="G112">
            <v>36112.459316694265</v>
          </cell>
          <cell r="H112">
            <v>23.834610952259887</v>
          </cell>
        </row>
        <row r="113">
          <cell r="G113">
            <v>20736.728218127129</v>
          </cell>
          <cell r="H113">
            <v>13.686463310830899</v>
          </cell>
        </row>
        <row r="114">
          <cell r="G114">
            <v>19798.388245486007</v>
          </cell>
          <cell r="H114">
            <v>13.067148852274588</v>
          </cell>
        </row>
        <row r="115">
          <cell r="G115">
            <v>4078.4542698986052</v>
          </cell>
          <cell r="H115">
            <v>2.6918236156981528</v>
          </cell>
        </row>
        <row r="116">
          <cell r="G116">
            <v>8184.3195386421603</v>
          </cell>
          <cell r="H116">
            <v>5.4017387849942677</v>
          </cell>
        </row>
        <row r="117">
          <cell r="H117">
            <v>100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hange_log"/>
      <sheetName val="Calculations --&gt;"/>
      <sheetName val="F_32.01"/>
      <sheetName val="F_32.02"/>
      <sheetName val="F_32.03"/>
      <sheetName val="F_32.04"/>
      <sheetName val="F_33.00"/>
      <sheetName val="34.00"/>
      <sheetName val="34.00 --CCY"/>
      <sheetName val="F_35.00"/>
      <sheetName val="F_36.01"/>
      <sheetName val="F_36.02"/>
      <sheetName val="Data Input --&gt;"/>
      <sheetName val="ICP_sec"/>
      <sheetName val="FINREP_recon"/>
      <sheetName val="Cobo"/>
      <sheetName val="Output_reuse"/>
      <sheetName val="Output_encumbered"/>
      <sheetName val="Re_use_4026OC"/>
      <sheetName val="Output_unenc"/>
      <sheetName val="Cash_posted"/>
      <sheetName val="Cash_received"/>
      <sheetName val="No_ReUse"/>
      <sheetName val="ISIN_data"/>
      <sheetName val="ISIN_eligible"/>
      <sheetName val="Manual Input"/>
      <sheetName val="Output_no_source"/>
      <sheetName val="4026_loans"/>
      <sheetName val="Output_reuse_seclending"/>
      <sheetName val="Other --&gt;"/>
      <sheetName val="AE-MAT_bucket"/>
      <sheetName val="AE_ADV_help"/>
      <sheetName val="Help"/>
      <sheetName val="Sec_lending_BS"/>
      <sheetName val="Sheet3"/>
      <sheetName val="For_PPT"/>
      <sheetName val="Pillar 3 "/>
    </sheetNames>
    <sheetDataSet>
      <sheetData sheetId="0">
        <row r="2">
          <cell r="C2" t="str">
            <v>Group_EUR</v>
          </cell>
        </row>
        <row r="4">
          <cell r="C4" t="str">
            <v>Disclosure</v>
          </cell>
        </row>
        <row r="26">
          <cell r="D26">
            <v>9.8402999999999997E-3</v>
          </cell>
        </row>
        <row r="27">
          <cell r="D27">
            <v>9.8437999999999999</v>
          </cell>
        </row>
        <row r="28">
          <cell r="D28">
            <v>7.4448999999999996</v>
          </cell>
        </row>
      </sheetData>
      <sheetData sheetId="1"/>
      <sheetData sheetId="2"/>
      <sheetData sheetId="3">
        <row r="7">
          <cell r="F7">
            <v>161982502495.31757</v>
          </cell>
        </row>
      </sheetData>
      <sheetData sheetId="4">
        <row r="10">
          <cell r="H10">
            <v>18929896802</v>
          </cell>
        </row>
      </sheetData>
      <sheetData sheetId="5">
        <row r="9">
          <cell r="G9">
            <v>3228319402.0779829</v>
          </cell>
        </row>
      </sheetData>
      <sheetData sheetId="6">
        <row r="7">
          <cell r="G7">
            <v>162315999353.53479</v>
          </cell>
        </row>
      </sheetData>
      <sheetData sheetId="7"/>
      <sheetData sheetId="8"/>
      <sheetData sheetId="9"/>
      <sheetData sheetId="10"/>
      <sheetData sheetId="11"/>
      <sheetData sheetId="12"/>
      <sheetData sheetId="13"/>
      <sheetData sheetId="14"/>
      <sheetData sheetId="15"/>
      <sheetData sheetId="16">
        <row r="155">
          <cell r="G155">
            <v>1.0249999999999999</v>
          </cell>
          <cell r="H155">
            <v>1.02</v>
          </cell>
          <cell r="I155">
            <v>1.02</v>
          </cell>
          <cell r="J155">
            <v>1</v>
          </cell>
        </row>
        <row r="162">
          <cell r="G162">
            <v>5.2146500000000004E-3</v>
          </cell>
          <cell r="H162">
            <v>0</v>
          </cell>
          <cell r="J162">
            <v>1.3436947163511063E-3</v>
          </cell>
        </row>
        <row r="163">
          <cell r="G163">
            <v>2.9878000000000001E-4</v>
          </cell>
          <cell r="H163">
            <v>0</v>
          </cell>
          <cell r="J163">
            <v>7.4216256645850617E-3</v>
          </cell>
        </row>
        <row r="164">
          <cell r="G164">
            <v>0.16229250000000001</v>
          </cell>
          <cell r="H164">
            <v>8.3674990000000005E-2</v>
          </cell>
          <cell r="J164">
            <v>0.38592844115900965</v>
          </cell>
        </row>
        <row r="165">
          <cell r="G165">
            <v>0.14283781000000001</v>
          </cell>
          <cell r="H165">
            <v>8.3674990000000005E-2</v>
          </cell>
          <cell r="J165">
            <v>0.38592844115900965</v>
          </cell>
        </row>
        <row r="166">
          <cell r="G166">
            <v>0.83219407000000001</v>
          </cell>
          <cell r="H166">
            <v>0.91632501</v>
          </cell>
          <cell r="I166">
            <v>1</v>
          </cell>
          <cell r="J166">
            <v>0.60530623846005427</v>
          </cell>
        </row>
        <row r="167">
          <cell r="G167">
            <v>0.83169033999999997</v>
          </cell>
          <cell r="H167">
            <v>0.90794448000000005</v>
          </cell>
          <cell r="I167">
            <v>1</v>
          </cell>
          <cell r="J167">
            <v>0.60530623846005427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Frontpage"/>
      <sheetName val="REA Interim Bridge"/>
      <sheetName val="REA"/>
      <sheetName val="Rw.Fl"/>
      <sheetName val="Art.3"/>
      <sheetName val="PAS"/>
      <sheetName val="NPB"/>
      <sheetName val="Mkts.Re"/>
      <sheetName val="CVA"/>
      <sheetName val="OpR"/>
      <sheetName val="Der &amp; SFTs"/>
      <sheetName val="Market risk"/>
      <sheetName val="Output --&gt;"/>
      <sheetName val="PeB"/>
      <sheetName val="CBB"/>
      <sheetName val="WB"/>
      <sheetName val="WM"/>
      <sheetName val="WB(old)"/>
    </sheetNames>
    <sheetDataSet>
      <sheetData sheetId="0"/>
      <sheetData sheetId="1">
        <row r="4">
          <cell r="C4" t="str">
            <v>Q4</v>
          </cell>
        </row>
        <row r="5">
          <cell r="C5" t="str">
            <v>Q3</v>
          </cell>
          <cell r="L5" t="str">
            <v>Jan</v>
          </cell>
          <cell r="N5">
            <v>1000</v>
          </cell>
        </row>
        <row r="6">
          <cell r="L6" t="str">
            <v>Feb</v>
          </cell>
        </row>
        <row r="7">
          <cell r="C7">
            <v>12.2018</v>
          </cell>
          <cell r="L7" t="str">
            <v>Q1</v>
          </cell>
        </row>
        <row r="8">
          <cell r="L8" t="str">
            <v>April</v>
          </cell>
        </row>
        <row r="9">
          <cell r="L9" t="str">
            <v>May</v>
          </cell>
        </row>
        <row r="10">
          <cell r="L10" t="str">
            <v>Q2</v>
          </cell>
        </row>
        <row r="11">
          <cell r="L11" t="str">
            <v>July</v>
          </cell>
        </row>
        <row r="12">
          <cell r="L12" t="str">
            <v>Aug</v>
          </cell>
        </row>
        <row r="13">
          <cell r="L13" t="str">
            <v>Q3</v>
          </cell>
        </row>
        <row r="14">
          <cell r="L14" t="str">
            <v>Oct</v>
          </cell>
        </row>
        <row r="15">
          <cell r="L15" t="str">
            <v>Nov</v>
          </cell>
        </row>
        <row r="16">
          <cell r="L16" t="str">
            <v>Q4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Frontpage"/>
      <sheetName val="REA Interim Bridge"/>
      <sheetName val="REA"/>
      <sheetName val="Rw.Fl"/>
      <sheetName val="Art.3"/>
      <sheetName val="PAS"/>
      <sheetName val="NPB"/>
      <sheetName val="Mkts.Re"/>
      <sheetName val="CVA"/>
      <sheetName val="OpR"/>
      <sheetName val="Der &amp; SFTs"/>
      <sheetName val="Market risk"/>
      <sheetName val="Output --&gt;"/>
      <sheetName val="PeB"/>
      <sheetName val="CBB"/>
      <sheetName val="WB"/>
      <sheetName val="WM"/>
      <sheetName val="WB(old)"/>
    </sheetNames>
    <sheetDataSet>
      <sheetData sheetId="0"/>
      <sheetData sheetId="1">
        <row r="4">
          <cell r="C4" t="str">
            <v>Q4</v>
          </cell>
        </row>
        <row r="5">
          <cell r="C5" t="str">
            <v>Q3</v>
          </cell>
          <cell r="L5" t="str">
            <v>Jan</v>
          </cell>
          <cell r="N5">
            <v>1000</v>
          </cell>
        </row>
        <row r="6">
          <cell r="L6" t="str">
            <v>Feb</v>
          </cell>
        </row>
        <row r="7">
          <cell r="C7">
            <v>12.2018</v>
          </cell>
          <cell r="L7" t="str">
            <v>Q1</v>
          </cell>
        </row>
        <row r="8">
          <cell r="L8" t="str">
            <v>April</v>
          </cell>
        </row>
        <row r="9">
          <cell r="L9" t="str">
            <v>May</v>
          </cell>
        </row>
        <row r="10">
          <cell r="L10" t="str">
            <v>Q2</v>
          </cell>
        </row>
        <row r="11">
          <cell r="L11" t="str">
            <v>July</v>
          </cell>
        </row>
        <row r="12">
          <cell r="L12" t="str">
            <v>Aug</v>
          </cell>
        </row>
        <row r="13">
          <cell r="L13" t="str">
            <v>Q3</v>
          </cell>
        </row>
        <row r="14">
          <cell r="L14" t="str">
            <v>Oct</v>
          </cell>
        </row>
        <row r="15">
          <cell r="L15" t="str">
            <v>Nov</v>
          </cell>
        </row>
        <row r="16">
          <cell r="L16" t="str">
            <v>Q4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cro.Setup"/>
      <sheetName val="Change_log"/>
      <sheetName val="Calculations --&gt;"/>
      <sheetName val="F_32.01"/>
      <sheetName val="F_32.02"/>
      <sheetName val="F_32.03"/>
      <sheetName val="F_33.00"/>
      <sheetName val="F_32.04"/>
      <sheetName val="F_36.01"/>
      <sheetName val="F_36.02"/>
      <sheetName val="34.00"/>
      <sheetName val="34.00 --CCY"/>
      <sheetName val="F_35.00-5006"/>
      <sheetName val="F_35.00-3035"/>
      <sheetName val="F_35.00-2250"/>
      <sheetName val="F_35.00-4026-CC1"/>
      <sheetName val="F_35.00-4026-CC2"/>
      <sheetName val="Data Input --&gt;"/>
      <sheetName val="FINREP_recon"/>
      <sheetName val="FINREP_SmartView"/>
      <sheetName val="Cobo"/>
      <sheetName val="Output_reuse"/>
      <sheetName val="Output_encumbered"/>
      <sheetName val="Re_use_4026OC"/>
      <sheetName val="Output_unenc"/>
      <sheetName val="Cash_received"/>
      <sheetName val="Cash_posted"/>
      <sheetName val="No_ReUse"/>
      <sheetName val="ISIN_data"/>
      <sheetName val="ISIN_eligible"/>
      <sheetName val="Manual Input"/>
      <sheetName val="ICP_sec"/>
      <sheetName val="Output_no_source"/>
      <sheetName val="4026_loans"/>
      <sheetName val="Output_reuse_seclending"/>
      <sheetName val="Other --&gt;"/>
      <sheetName val="AE-MAT_bucket"/>
      <sheetName val="AE_ADV_help"/>
      <sheetName val="Help"/>
      <sheetName val="Sec_lending_BS"/>
      <sheetName val="Sheet3"/>
      <sheetName val="For_PPT"/>
      <sheetName val="Pillar 3 "/>
      <sheetName val="Sheet1"/>
    </sheetNames>
    <sheetDataSet>
      <sheetData sheetId="0">
        <row r="5">
          <cell r="D5" t="str">
            <v>Group_EUR</v>
          </cell>
        </row>
        <row r="7">
          <cell r="D7">
            <v>43373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55">
          <cell r="G155">
            <v>1.0249999999999999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
          <cell r="AH2">
            <v>2018</v>
          </cell>
          <cell r="AI2" t="str">
            <v>Sep</v>
          </cell>
          <cell r="AJ2" t="str">
            <v>CRRGroupSEK.CRRPropGroup</v>
          </cell>
          <cell r="AK2" t="str">
            <v>EUR</v>
          </cell>
        </row>
        <row r="3">
          <cell r="AM3" t="str">
            <v>EUR</v>
          </cell>
          <cell r="AN3">
            <v>1</v>
          </cell>
        </row>
        <row r="4">
          <cell r="AM4" t="str">
            <v>NOK</v>
          </cell>
          <cell r="AN4">
            <v>9.4664999999999999</v>
          </cell>
        </row>
        <row r="5">
          <cell r="AM5" t="str">
            <v>SEK</v>
          </cell>
          <cell r="AN5">
            <v>10.308999999999999</v>
          </cell>
        </row>
        <row r="6">
          <cell r="AM6" t="str">
            <v>DKK</v>
          </cell>
          <cell r="AN6">
            <v>7.4564000000000004</v>
          </cell>
        </row>
      </sheetData>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Input sheet"/>
      <sheetName val="Waterfall REA"/>
      <sheetName val="Waterfall CET1% excl."/>
      <sheetName val="Waterfall CET1%"/>
      <sheetName val="REA Summary"/>
      <sheetName val="I01"/>
      <sheetName val="I02"/>
      <sheetName val="I03"/>
      <sheetName val="I04"/>
      <sheetName val="CCR"/>
      <sheetName val="I06&amp;I07&amp;SA&amp;CVA"/>
      <sheetName val="Data Quality check"/>
    </sheetNames>
    <sheetDataSet>
      <sheetData sheetId="0"/>
      <sheetData sheetId="1">
        <row r="7">
          <cell r="E7" t="str">
            <v>Q1 2018</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Input sheet"/>
      <sheetName val="Waterfall REA"/>
      <sheetName val="Waterfall CET1% excl."/>
      <sheetName val="Waterfall CET1%"/>
      <sheetName val="REA Summary"/>
      <sheetName val="I01"/>
      <sheetName val="I02"/>
      <sheetName val="I03"/>
      <sheetName val="I04"/>
      <sheetName val="CCR"/>
      <sheetName val="I06&amp;I07&amp;SA&amp;CVA"/>
      <sheetName val="Data Quality check"/>
    </sheetNames>
    <sheetDataSet>
      <sheetData sheetId="0"/>
      <sheetData sheetId="1">
        <row r="7">
          <cell r="E7" t="str">
            <v>Q1 2018</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Reconciliation"/>
      <sheetName val="Overview"/>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Scope"/>
    </sheetNames>
    <sheetDataSet>
      <sheetData sheetId="0"/>
      <sheetData sheetId="1"/>
      <sheetData sheetId="2">
        <row r="1">
          <cell r="AR1" t="str">
            <v>Done</v>
          </cell>
        </row>
        <row r="2">
          <cell r="AR2" t="str">
            <v>Ongoing</v>
          </cell>
        </row>
        <row r="3">
          <cell r="AR3" t="str">
            <v>Not started</v>
          </cell>
        </row>
      </sheetData>
      <sheetData sheetId="3"/>
      <sheetData sheetId="4"/>
      <sheetData sheetId="5"/>
      <sheetData sheetId="6"/>
      <sheetData sheetId="7"/>
      <sheetData sheetId="8"/>
      <sheetData sheetId="9"/>
      <sheetData sheetId="10"/>
      <sheetData sheetId="11"/>
      <sheetData sheetId="12"/>
      <sheetData sheetId="13"/>
      <sheetData sheetId="14">
        <row r="14">
          <cell r="C14">
            <v>90370.052743389999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F35"/>
      <sheetName val="Processing"/>
      <sheetName val="NK.Assets"/>
      <sheetName val="NK.Liab"/>
      <sheetName val="NK.OC"/>
      <sheetName val="SQL.CoverPool"/>
      <sheetName val="SQL.CoverPool.LIQ"/>
      <sheetName val="TRC"/>
      <sheetName val="Nominal_Match"/>
      <sheetName val="CB Programme Overview_SE"/>
      <sheetName val="CB Programme Overview_NO"/>
      <sheetName val="CB Programme Overview_FI"/>
      <sheetName val="Nominal_Match_SE"/>
      <sheetName val="Nominal_Match_NO"/>
      <sheetName val="Nominal_Match_FI"/>
      <sheetName val="NK.CC.Mapping"/>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9">
          <cell r="B29">
            <v>43190</v>
          </cell>
        </row>
      </sheetData>
    </sheetDataSet>
  </externalBook>
</externalLink>
</file>

<file path=xl/theme/theme1.xml><?xml version="1.0" encoding="utf-8"?>
<a:theme xmlns:a="http://schemas.openxmlformats.org/drawingml/2006/main" name="Office-tema">
  <a:themeElements>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14.bin"/></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customProperty" Target="../customProperty102.bin"/><Relationship Id="rId1" Type="http://schemas.openxmlformats.org/officeDocument/2006/relationships/printerSettings" Target="../printerSettings/printerSettings108.bin"/></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customProperty" Target="../customProperty103.bin"/><Relationship Id="rId1" Type="http://schemas.openxmlformats.org/officeDocument/2006/relationships/printerSettings" Target="../printerSettings/printerSettings109.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customProperty" Target="../customProperty104.bin"/><Relationship Id="rId1" Type="http://schemas.openxmlformats.org/officeDocument/2006/relationships/printerSettings" Target="../printerSettings/printerSettings110.bin"/></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customProperty" Target="../customProperty105.bin"/><Relationship Id="rId1" Type="http://schemas.openxmlformats.org/officeDocument/2006/relationships/printerSettings" Target="../printerSettings/printerSettings111.bin"/></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customProperty" Target="../customProperty106.bin"/><Relationship Id="rId1" Type="http://schemas.openxmlformats.org/officeDocument/2006/relationships/printerSettings" Target="../printerSettings/printerSettings112.bin"/></Relationships>
</file>

<file path=xl/worksheets/_rels/sheet105.xml.rels><?xml version="1.0" encoding="UTF-8" standalone="yes"?>
<Relationships xmlns="http://schemas.openxmlformats.org/package/2006/relationships"><Relationship Id="rId2" Type="http://schemas.openxmlformats.org/officeDocument/2006/relationships/customProperty" Target="../customProperty107.bin"/><Relationship Id="rId1" Type="http://schemas.openxmlformats.org/officeDocument/2006/relationships/printerSettings" Target="../printerSettings/printerSettings113.bin"/></Relationships>
</file>

<file path=xl/worksheets/_rels/sheet106.xml.rels><?xml version="1.0" encoding="UTF-8" standalone="yes"?>
<Relationships xmlns="http://schemas.openxmlformats.org/package/2006/relationships"><Relationship Id="rId2" Type="http://schemas.openxmlformats.org/officeDocument/2006/relationships/customProperty" Target="../customProperty108.bin"/><Relationship Id="rId1" Type="http://schemas.openxmlformats.org/officeDocument/2006/relationships/printerSettings" Target="../printerSettings/printerSettings114.bin"/></Relationships>
</file>

<file path=xl/worksheets/_rels/sheet107.xml.rels><?xml version="1.0" encoding="UTF-8" standalone="yes"?>
<Relationships xmlns="http://schemas.openxmlformats.org/package/2006/relationships"><Relationship Id="rId2" Type="http://schemas.openxmlformats.org/officeDocument/2006/relationships/customProperty" Target="../customProperty109.bin"/><Relationship Id="rId1" Type="http://schemas.openxmlformats.org/officeDocument/2006/relationships/printerSettings" Target="../printerSettings/printerSettings115.bin"/></Relationships>
</file>

<file path=xl/worksheets/_rels/sheet108.xml.rels><?xml version="1.0" encoding="UTF-8" standalone="yes"?>
<Relationships xmlns="http://schemas.openxmlformats.org/package/2006/relationships"><Relationship Id="rId2" Type="http://schemas.openxmlformats.org/officeDocument/2006/relationships/customProperty" Target="../customProperty110.bin"/><Relationship Id="rId1" Type="http://schemas.openxmlformats.org/officeDocument/2006/relationships/printerSettings" Target="../printerSettings/printerSettings116.bin"/></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customProperty" Target="../customProperty111.bin"/><Relationship Id="rId1" Type="http://schemas.openxmlformats.org/officeDocument/2006/relationships/printerSettings" Target="../printerSettings/printerSettings11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5.bin"/><Relationship Id="rId1" Type="http://schemas.openxmlformats.org/officeDocument/2006/relationships/printerSettings" Target="../printerSettings/printerSettings13.bin"/></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customProperty" Target="../customProperty112.bin"/><Relationship Id="rId1" Type="http://schemas.openxmlformats.org/officeDocument/2006/relationships/printerSettings" Target="../printerSettings/printerSettings118.bin"/></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customProperty" Target="../customProperty113.bin"/><Relationship Id="rId1" Type="http://schemas.openxmlformats.org/officeDocument/2006/relationships/printerSettings" Target="../printerSettings/printerSettings119.bin"/></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customProperty" Target="../customProperty114.bin"/><Relationship Id="rId1" Type="http://schemas.openxmlformats.org/officeDocument/2006/relationships/printerSettings" Target="../printerSettings/printerSettings120.bin"/></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customProperty" Target="../customProperty115.bin"/><Relationship Id="rId1" Type="http://schemas.openxmlformats.org/officeDocument/2006/relationships/printerSettings" Target="../printerSettings/printerSettings121.bin"/></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customProperty" Target="../customProperty116.bin"/><Relationship Id="rId1" Type="http://schemas.openxmlformats.org/officeDocument/2006/relationships/printerSettings" Target="../printerSettings/printerSettings122.bin"/></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customProperty" Target="../customProperty117.bin"/><Relationship Id="rId1" Type="http://schemas.openxmlformats.org/officeDocument/2006/relationships/printerSettings" Target="../printerSettings/printerSettings123.bin"/></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customProperty" Target="../customProperty118.bin"/><Relationship Id="rId1" Type="http://schemas.openxmlformats.org/officeDocument/2006/relationships/printerSettings" Target="../printerSettings/printerSettings124.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6.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7.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8.bin"/><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9.bin"/><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0.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1.bin"/><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customProperty" Target="../customProperty22.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51.bin"/><Relationship Id="rId1" Type="http://schemas.openxmlformats.org/officeDocument/2006/relationships/printerSettings" Target="../printerSettings/printerSettings5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52.bin"/><Relationship Id="rId1" Type="http://schemas.openxmlformats.org/officeDocument/2006/relationships/printerSettings" Target="../printerSettings/printerSettings54.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53.bin"/><Relationship Id="rId1" Type="http://schemas.openxmlformats.org/officeDocument/2006/relationships/printerSettings" Target="../printerSettings/printerSettings55.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54.bin"/><Relationship Id="rId1" Type="http://schemas.openxmlformats.org/officeDocument/2006/relationships/printerSettings" Target="../printerSettings/printerSettings56.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customProperty" Target="../customProperty55.bin"/><Relationship Id="rId1" Type="http://schemas.openxmlformats.org/officeDocument/2006/relationships/printerSettings" Target="../printerSettings/printerSettings57.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customProperty" Target="../customProperty56.bin"/><Relationship Id="rId1" Type="http://schemas.openxmlformats.org/officeDocument/2006/relationships/printerSettings" Target="../printerSettings/printerSettings58.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57.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customProperty" Target="../customProperty58.bin"/><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customProperty" Target="../customProperty59.bin"/><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customProperty" Target="../customProperty60.bin"/><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customProperty" Target="../customProperty61.bin"/><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customProperty" Target="../customProperty62.bin"/><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customProperty" Target="../customProperty63.bin"/><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customProperty" Target="../customProperty64.bin"/><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customProperty" Target="../customProperty66.bin"/><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customProperty" Target="../customProperty67.bin"/><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customProperty" Target="../customProperty69.bin"/><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customProperty" Target="../customProperty70.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customProperty" Target="../customProperty71.bin"/><Relationship Id="rId1" Type="http://schemas.openxmlformats.org/officeDocument/2006/relationships/printerSettings" Target="../printerSettings/printerSettings7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1.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customProperty" Target="../customProperty72.bin"/><Relationship Id="rId1" Type="http://schemas.openxmlformats.org/officeDocument/2006/relationships/printerSettings" Target="../printerSettings/printerSettings78.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customProperty" Target="../customProperty73.bin"/><Relationship Id="rId1" Type="http://schemas.openxmlformats.org/officeDocument/2006/relationships/printerSettings" Target="../printerSettings/printerSettings79.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customProperty" Target="../customProperty74.bin"/><Relationship Id="rId1" Type="http://schemas.openxmlformats.org/officeDocument/2006/relationships/printerSettings" Target="../printerSettings/printerSettings80.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customProperty" Target="../customProperty75.bin"/><Relationship Id="rId1" Type="http://schemas.openxmlformats.org/officeDocument/2006/relationships/printerSettings" Target="../printerSettings/printerSettings81.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customProperty" Target="../customProperty76.bin"/><Relationship Id="rId1" Type="http://schemas.openxmlformats.org/officeDocument/2006/relationships/printerSettings" Target="../printerSettings/printerSettings82.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customProperty" Target="../customProperty77.bin"/><Relationship Id="rId1" Type="http://schemas.openxmlformats.org/officeDocument/2006/relationships/printerSettings" Target="../printerSettings/printerSettings83.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84.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customProperty" Target="../customProperty79.bin"/><Relationship Id="rId1" Type="http://schemas.openxmlformats.org/officeDocument/2006/relationships/printerSettings" Target="../printerSettings/printerSettings85.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customProperty" Target="../customProperty80.bin"/><Relationship Id="rId1" Type="http://schemas.openxmlformats.org/officeDocument/2006/relationships/printerSettings" Target="../printerSettings/printerSettings86.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customProperty" Target="../customProperty82.bin"/><Relationship Id="rId1" Type="http://schemas.openxmlformats.org/officeDocument/2006/relationships/printerSettings" Target="../printerSettings/printerSettings88.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89.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customProperty" Target="../customProperty84.bin"/><Relationship Id="rId1" Type="http://schemas.openxmlformats.org/officeDocument/2006/relationships/printerSettings" Target="../printerSettings/printerSettings90.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customProperty" Target="../customProperty85.bin"/><Relationship Id="rId1" Type="http://schemas.openxmlformats.org/officeDocument/2006/relationships/printerSettings" Target="../printerSettings/printerSettings91.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customProperty" Target="../customProperty86.bin"/><Relationship Id="rId1" Type="http://schemas.openxmlformats.org/officeDocument/2006/relationships/printerSettings" Target="../printerSettings/printerSettings92.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customProperty" Target="../customProperty87.bin"/><Relationship Id="rId1" Type="http://schemas.openxmlformats.org/officeDocument/2006/relationships/printerSettings" Target="../printerSettings/printerSettings93.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customProperty" Target="../customProperty88.bin"/><Relationship Id="rId1" Type="http://schemas.openxmlformats.org/officeDocument/2006/relationships/printerSettings" Target="../printerSettings/printerSettings94.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customProperty" Target="../customProperty89.bin"/><Relationship Id="rId1" Type="http://schemas.openxmlformats.org/officeDocument/2006/relationships/printerSettings" Target="../printerSettings/printerSettings95.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customProperty" Target="../customProperty90.bin"/><Relationship Id="rId1" Type="http://schemas.openxmlformats.org/officeDocument/2006/relationships/printerSettings" Target="../printerSettings/printerSettings96.bin"/></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customProperty" Target="../customProperty91.bin"/><Relationship Id="rId1" Type="http://schemas.openxmlformats.org/officeDocument/2006/relationships/printerSettings" Target="../printerSettings/printerSettings9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customProperty" Target="../customProperty92.bin"/><Relationship Id="rId1" Type="http://schemas.openxmlformats.org/officeDocument/2006/relationships/printerSettings" Target="../printerSettings/printerSettings98.bin"/></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customProperty" Target="../customProperty93.bin"/><Relationship Id="rId1" Type="http://schemas.openxmlformats.org/officeDocument/2006/relationships/printerSettings" Target="../printerSettings/printerSettings99.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100.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customProperty" Target="../customProperty95.bin"/><Relationship Id="rId1" Type="http://schemas.openxmlformats.org/officeDocument/2006/relationships/printerSettings" Target="../printerSettings/printerSettings101.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customProperty" Target="../customProperty96.bin"/><Relationship Id="rId1" Type="http://schemas.openxmlformats.org/officeDocument/2006/relationships/printerSettings" Target="../printerSettings/printerSettings102.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customProperty" Target="../customProperty97.bin"/><Relationship Id="rId1" Type="http://schemas.openxmlformats.org/officeDocument/2006/relationships/printerSettings" Target="../printerSettings/printerSettings103.bin"/></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customProperty" Target="../customProperty98.bin"/><Relationship Id="rId1" Type="http://schemas.openxmlformats.org/officeDocument/2006/relationships/printerSettings" Target="../printerSettings/printerSettings104.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customProperty" Target="../customProperty99.bin"/><Relationship Id="rId1" Type="http://schemas.openxmlformats.org/officeDocument/2006/relationships/printerSettings" Target="../printerSettings/printerSettings105.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customProperty" Target="../customProperty100.bin"/><Relationship Id="rId1" Type="http://schemas.openxmlformats.org/officeDocument/2006/relationships/printerSettings" Target="../printerSettings/printerSettings106.bin"/></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customProperty" Target="../customProperty101.bin"/><Relationship Id="rId1" Type="http://schemas.openxmlformats.org/officeDocument/2006/relationships/printerSettings" Target="../printerSettings/printerSettings10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95FCA-FF24-403E-8F1F-9F7D0C96CFF9}">
  <dimension ref="A1"/>
  <sheetViews>
    <sheetView workbookViewId="0"/>
  </sheetViews>
  <sheetFormatPr defaultRowHeight="14.25" x14ac:dyDescent="0.2"/>
  <sheetData/>
  <customSheetViews>
    <customSheetView guid="{8A5E48A9-182F-4A3E-9CF1-2472B9C93B59}" state="veryHidden">
      <pageMargins left="0.7" right="0.7" top="0.75" bottom="0.75" header="0.3" footer="0.3"/>
    </customSheetView>
    <customSheetView guid="{252D4300-3DB5-46BC-B347-6F576482ED24}" state="veryHidden">
      <pageMargins left="0.7" right="0.7" top="0.75" bottom="0.75" header="0.3" footer="0.3"/>
    </customSheetView>
  </customSheetViews>
  <pageMargins left="0.7" right="0.7" top="0.75" bottom="0.75" header="0.3" footer="0.3"/>
  <pageSetup paperSize="9" orientation="portrait" r:id="rId1"/>
  <customProperties>
    <customPr name="_pios_id" r:id="rId2"/>
    <customPr name="CofWorksheetType" r:id="rId3"/>
    <customPr name="serializedData2" r:id="rId4"/>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sheetPr>
  <dimension ref="A1:I9"/>
  <sheetViews>
    <sheetView showGridLines="0" showWhiteSpace="0" view="pageLayout" zoomScaleNormal="100" zoomScaleSheetLayoutView="100" workbookViewId="0"/>
  </sheetViews>
  <sheetFormatPr defaultColWidth="9.125" defaultRowHeight="12" x14ac:dyDescent="0.2"/>
  <cols>
    <col min="1" max="1" width="9.125" style="2664"/>
    <col min="2" max="5" width="9.125" style="636"/>
    <col min="6" max="6" width="6.5" style="636" customWidth="1"/>
    <col min="7" max="8" width="9.125" style="636"/>
    <col min="9" max="9" width="20.75" style="636" customWidth="1"/>
    <col min="10" max="16384" width="9.125" style="636"/>
  </cols>
  <sheetData>
    <row r="1" spans="1:9" ht="26.25" x14ac:dyDescent="0.2">
      <c r="A1" s="853" t="s">
        <v>1544</v>
      </c>
      <c r="B1" s="2849"/>
      <c r="C1" s="2849"/>
      <c r="D1" s="854"/>
      <c r="I1" s="854" t="s">
        <v>1715</v>
      </c>
    </row>
    <row r="2" spans="1:9" x14ac:dyDescent="0.2">
      <c r="A2" s="784"/>
      <c r="B2" s="784"/>
      <c r="C2" s="626"/>
      <c r="D2" s="708"/>
      <c r="I2" s="708"/>
    </row>
    <row r="3" spans="1:9" x14ac:dyDescent="0.2">
      <c r="A3" s="2850" t="s">
        <v>1759</v>
      </c>
      <c r="B3" s="734"/>
      <c r="C3" s="794"/>
      <c r="D3" s="856"/>
      <c r="I3" s="856">
        <v>1</v>
      </c>
    </row>
    <row r="4" spans="1:9" x14ac:dyDescent="0.2">
      <c r="A4" s="2850" t="s">
        <v>1760</v>
      </c>
      <c r="B4" s="734"/>
      <c r="C4" s="794"/>
      <c r="D4" s="856"/>
      <c r="I4" s="856">
        <f>I3+1</f>
        <v>2</v>
      </c>
    </row>
    <row r="5" spans="1:9" x14ac:dyDescent="0.2">
      <c r="A5" s="2850" t="s">
        <v>1761</v>
      </c>
      <c r="B5" s="734"/>
      <c r="C5" s="794"/>
      <c r="D5" s="856"/>
      <c r="I5" s="856">
        <f>I4+1</f>
        <v>3</v>
      </c>
    </row>
    <row r="6" spans="1:9" x14ac:dyDescent="0.2">
      <c r="A6" s="2850" t="s">
        <v>1762</v>
      </c>
      <c r="B6" s="734"/>
      <c r="C6" s="794"/>
      <c r="D6" s="856"/>
      <c r="I6" s="856">
        <f t="shared" ref="I6:I9" si="0">I5+1</f>
        <v>4</v>
      </c>
    </row>
    <row r="7" spans="1:9" x14ac:dyDescent="0.2">
      <c r="A7" s="2850" t="s">
        <v>1763</v>
      </c>
      <c r="B7" s="734"/>
      <c r="C7" s="794"/>
      <c r="D7" s="856"/>
      <c r="I7" s="856">
        <f t="shared" si="0"/>
        <v>5</v>
      </c>
    </row>
    <row r="8" spans="1:9" x14ac:dyDescent="0.2">
      <c r="A8" s="2850" t="s">
        <v>1764</v>
      </c>
      <c r="B8" s="734"/>
      <c r="C8" s="794"/>
      <c r="D8" s="856"/>
      <c r="I8" s="856">
        <f t="shared" si="0"/>
        <v>6</v>
      </c>
    </row>
    <row r="9" spans="1:9" x14ac:dyDescent="0.2">
      <c r="A9" s="2850" t="s">
        <v>1765</v>
      </c>
      <c r="B9" s="734"/>
      <c r="C9" s="794"/>
      <c r="D9" s="856"/>
      <c r="I9" s="856">
        <f t="shared" si="0"/>
        <v>7</v>
      </c>
    </row>
  </sheetData>
  <customSheetViews>
    <customSheetView guid="{8A5E48A9-182F-4A3E-9CF1-2472B9C93B59}">
      <selection activeCell="B12" sqref="B12"/>
      <pageMargins left="0.43307086614173229" right="0.23622047244094491" top="0.74803149606299213" bottom="0.74803149606299213" header="0.31496062992125984" footer="0.31496062992125984"/>
      <pageSetup paperSize="9" orientation="portrait" r:id="rId1"/>
      <headerFooter>
        <oddFooter>&amp;CTable &amp;A</oddFooter>
      </headerFooter>
    </customSheetView>
    <customSheetView guid="{252D4300-3DB5-46BC-B347-6F576482ED24}">
      <selection activeCell="B12" sqref="B12"/>
      <pageMargins left="0.43307086614173229" right="0.23622047244094491" top="0.74803149606299213" bottom="0.74803149606299213" header="0.31496062992125984" footer="0.31496062992125984"/>
      <pageSetup paperSize="9" orientation="portrait" r:id="rId2"/>
      <headerFooter>
        <oddFooter>&amp;CTable &amp;A</oddFooter>
      </headerFooter>
    </customSheetView>
  </customSheetViews>
  <pageMargins left="0.43307086614173229" right="0.23622047244094491" top="0.74803149606299213" bottom="0.74803149606299213" header="0.31496062992125984" footer="0.31496062992125984"/>
  <pageSetup paperSize="9" scale="93" orientation="portrait" r:id="rId3"/>
  <customProperties>
    <customPr name="_pios_id" r:id="rId4"/>
  </customPropertie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FDCD7-58B5-4133-945D-2328D1D96E8A}">
  <sheetPr>
    <tabColor theme="2"/>
  </sheetPr>
  <dimension ref="A1:Q111"/>
  <sheetViews>
    <sheetView showGridLines="0" showWhiteSpace="0" view="pageLayout" zoomScale="110" zoomScaleNormal="100" zoomScaleSheetLayoutView="100" zoomScalePageLayoutView="110" workbookViewId="0">
      <selection sqref="A1:E1"/>
    </sheetView>
  </sheetViews>
  <sheetFormatPr defaultColWidth="0" defaultRowHeight="12" x14ac:dyDescent="0.2"/>
  <cols>
    <col min="1" max="1" width="29.5" style="606" customWidth="1"/>
    <col min="2" max="5" width="16.625" style="74" customWidth="1"/>
    <col min="6" max="6" width="9" style="74" hidden="1" customWidth="1"/>
    <col min="7" max="7" width="13" style="74" hidden="1" customWidth="1"/>
    <col min="8" max="12" width="0" style="74" hidden="1" customWidth="1"/>
    <col min="13" max="13" width="11.875" style="74" hidden="1" customWidth="1"/>
    <col min="14" max="17" width="0" style="74" hidden="1" customWidth="1"/>
    <col min="18" max="16384" width="8" style="74" hidden="1"/>
  </cols>
  <sheetData>
    <row r="1" spans="1:17" ht="12" customHeight="1" x14ac:dyDescent="0.2">
      <c r="A1" s="2984" t="s">
        <v>2149</v>
      </c>
      <c r="B1" s="2985"/>
      <c r="C1" s="2985"/>
      <c r="D1" s="2985"/>
      <c r="E1" s="2985"/>
    </row>
    <row r="2" spans="1:17" ht="38.450000000000003" customHeight="1" x14ac:dyDescent="0.25">
      <c r="A2" s="1374"/>
      <c r="B2" s="3212">
        <v>2019</v>
      </c>
      <c r="C2" s="3213"/>
      <c r="D2" s="3214">
        <v>2018</v>
      </c>
      <c r="E2" s="3215"/>
      <c r="F2" s="604"/>
      <c r="G2" s="1374"/>
      <c r="H2" s="3216">
        <v>2018</v>
      </c>
      <c r="I2" s="3217"/>
      <c r="J2" s="3210">
        <v>2017</v>
      </c>
      <c r="K2" s="3211"/>
      <c r="M2" s="104"/>
      <c r="N2" s="3218">
        <v>2018</v>
      </c>
      <c r="O2" s="3217"/>
      <c r="P2" s="3210">
        <v>2017</v>
      </c>
      <c r="Q2" s="3211"/>
    </row>
    <row r="3" spans="1:17" ht="28.5" customHeight="1" x14ac:dyDescent="0.2">
      <c r="A3" s="605" t="s">
        <v>1698</v>
      </c>
      <c r="B3" s="2121" t="s">
        <v>368</v>
      </c>
      <c r="C3" s="746" t="s">
        <v>2</v>
      </c>
      <c r="D3" s="2134" t="s">
        <v>368</v>
      </c>
      <c r="E3" s="2134" t="s">
        <v>2</v>
      </c>
      <c r="F3" s="604"/>
      <c r="G3" s="2186" t="s">
        <v>1699</v>
      </c>
      <c r="H3" s="2187" t="s">
        <v>368</v>
      </c>
      <c r="I3" s="90" t="s">
        <v>2</v>
      </c>
      <c r="J3" s="79" t="s">
        <v>368</v>
      </c>
      <c r="K3" s="79" t="s">
        <v>2</v>
      </c>
      <c r="L3" s="199"/>
      <c r="M3" s="89" t="s">
        <v>1700</v>
      </c>
      <c r="N3" s="90" t="s">
        <v>368</v>
      </c>
      <c r="O3" s="90" t="s">
        <v>2</v>
      </c>
      <c r="P3" s="79" t="s">
        <v>368</v>
      </c>
      <c r="Q3" s="79" t="s">
        <v>2</v>
      </c>
    </row>
    <row r="4" spans="1:17" x14ac:dyDescent="0.2">
      <c r="A4" s="1385" t="s">
        <v>1701</v>
      </c>
      <c r="B4" s="738">
        <f>'[11]TABLES TO PILLAR III'!$G111</f>
        <v>62602.336685018818</v>
      </c>
      <c r="C4" s="2188">
        <f>'[11]TABLES TO PILLAR III'!$H111</f>
        <v>41.318214483942192</v>
      </c>
      <c r="D4" s="738">
        <v>64897.014602446747</v>
      </c>
      <c r="E4" s="2188">
        <v>43.10432642906413</v>
      </c>
      <c r="F4" s="604"/>
      <c r="G4" s="1385" t="s">
        <v>1701</v>
      </c>
      <c r="H4" s="738">
        <v>2255.8591233000002</v>
      </c>
      <c r="I4" s="200">
        <v>72.070677114562912</v>
      </c>
      <c r="J4" s="87"/>
      <c r="K4" s="201"/>
      <c r="L4" s="199"/>
      <c r="M4" s="80" t="s">
        <v>1701</v>
      </c>
      <c r="N4" s="91">
        <v>62641.15547914675</v>
      </c>
      <c r="O4" s="201">
        <v>42.48933741851387</v>
      </c>
      <c r="P4" s="87">
        <v>64205.771160420722</v>
      </c>
      <c r="Q4" s="201">
        <v>43.675041054248545</v>
      </c>
    </row>
    <row r="5" spans="1:17" x14ac:dyDescent="0.2">
      <c r="A5" s="617" t="s">
        <v>1702</v>
      </c>
      <c r="B5" s="738">
        <f>'[11]TABLES TO PILLAR III'!$G112</f>
        <v>36112.459316694265</v>
      </c>
      <c r="C5" s="92">
        <f>'[11]TABLES TO PILLAR III'!$H112</f>
        <v>23.834610952259887</v>
      </c>
      <c r="D5" s="91">
        <v>35689.452922145661</v>
      </c>
      <c r="E5" s="92">
        <v>23.704785778741876</v>
      </c>
      <c r="G5" s="106" t="s">
        <v>1702</v>
      </c>
      <c r="H5" s="91">
        <v>692.45702130000006</v>
      </c>
      <c r="I5" s="200">
        <v>22.12276727848997</v>
      </c>
      <c r="J5" s="87"/>
      <c r="K5" s="201"/>
      <c r="L5" s="199"/>
      <c r="M5" s="106" t="s">
        <v>1702</v>
      </c>
      <c r="N5" s="91">
        <v>34996.995900845664</v>
      </c>
      <c r="O5" s="201">
        <v>23.738373854875654</v>
      </c>
      <c r="P5" s="87">
        <v>35789.351227759791</v>
      </c>
      <c r="Q5" s="201">
        <v>24.345185112283087</v>
      </c>
    </row>
    <row r="6" spans="1:17" x14ac:dyDescent="0.2">
      <c r="A6" s="617" t="s">
        <v>1703</v>
      </c>
      <c r="B6" s="91">
        <f>'[11]TABLES TO PILLAR III'!$G113</f>
        <v>20736.728218127129</v>
      </c>
      <c r="C6" s="92">
        <f>'[11]TABLES TO PILLAR III'!$H113</f>
        <v>13.686463310830899</v>
      </c>
      <c r="D6" s="91">
        <v>19612.76841321012</v>
      </c>
      <c r="E6" s="92">
        <v>13.026718979901645</v>
      </c>
      <c r="G6" s="106" t="s">
        <v>1703</v>
      </c>
      <c r="H6" s="91">
        <v>181.74897150000001</v>
      </c>
      <c r="I6" s="200">
        <v>5.8065556069471054</v>
      </c>
      <c r="K6" s="201"/>
      <c r="L6" s="199"/>
      <c r="M6" s="106" t="s">
        <v>1703</v>
      </c>
      <c r="N6" s="91">
        <v>19431.019441710119</v>
      </c>
      <c r="O6" s="201">
        <v>13.180011369990934</v>
      </c>
      <c r="P6" s="74">
        <v>19531.590056544544</v>
      </c>
      <c r="Q6" s="201">
        <v>13.286079773778795</v>
      </c>
    </row>
    <row r="7" spans="1:17" x14ac:dyDescent="0.2">
      <c r="A7" s="617" t="s">
        <v>1704</v>
      </c>
      <c r="B7" s="91">
        <f>'[11]TABLES TO PILLAR III'!$G114</f>
        <v>19798.388245486007</v>
      </c>
      <c r="C7" s="92">
        <f>'[11]TABLES TO PILLAR III'!$H114</f>
        <v>13.067148852274588</v>
      </c>
      <c r="D7" s="91">
        <v>17407.360652397379</v>
      </c>
      <c r="E7" s="92">
        <v>11.56189634339658</v>
      </c>
      <c r="G7" s="106" t="s">
        <v>1704</v>
      </c>
      <c r="H7" s="91">
        <v>0</v>
      </c>
      <c r="I7" s="200">
        <v>0</v>
      </c>
      <c r="J7" s="87"/>
      <c r="K7" s="201"/>
      <c r="L7" s="199"/>
      <c r="M7" s="106" t="s">
        <v>1704</v>
      </c>
      <c r="N7" s="91">
        <v>17407.360652397379</v>
      </c>
      <c r="O7" s="201">
        <v>11.807368728562102</v>
      </c>
      <c r="P7" s="87">
        <v>17026.650484760026</v>
      </c>
      <c r="Q7" s="201">
        <v>11.582131099714092</v>
      </c>
    </row>
    <row r="8" spans="1:17" x14ac:dyDescent="0.2">
      <c r="A8" s="617" t="s">
        <v>1705</v>
      </c>
      <c r="B8" s="91">
        <f>'[11]TABLES TO PILLAR III'!$G115</f>
        <v>4078.4542698986052</v>
      </c>
      <c r="C8" s="92">
        <f>'[11]TABLES TO PILLAR III'!$H115</f>
        <v>2.6918236156981528</v>
      </c>
      <c r="D8" s="91">
        <v>5406.8217269836696</v>
      </c>
      <c r="E8" s="92">
        <v>3.5911884405060697</v>
      </c>
      <c r="G8" s="106" t="s">
        <v>1705</v>
      </c>
      <c r="H8" s="91">
        <v>0</v>
      </c>
      <c r="I8" s="200">
        <v>0</v>
      </c>
      <c r="J8" s="87"/>
      <c r="K8" s="201"/>
      <c r="L8" s="199"/>
      <c r="M8" s="106" t="s">
        <v>1705</v>
      </c>
      <c r="N8" s="91">
        <v>5406.8217269836696</v>
      </c>
      <c r="O8" s="201">
        <v>3.6674335101631215</v>
      </c>
      <c r="P8" s="87">
        <v>5896.7211851373695</v>
      </c>
      <c r="Q8" s="201">
        <v>4.0111587352927938</v>
      </c>
    </row>
    <row r="9" spans="1:17" x14ac:dyDescent="0.2">
      <c r="A9" s="617" t="s">
        <v>1706</v>
      </c>
      <c r="B9" s="91">
        <f>'[11]TABLES TO PILLAR III'!$G116</f>
        <v>8184.3195386421603</v>
      </c>
      <c r="C9" s="92">
        <f>'[11]TABLES TO PILLAR III'!$H116</f>
        <v>5.4017387849942677</v>
      </c>
      <c r="D9" s="91">
        <v>7544.5882189964095</v>
      </c>
      <c r="E9" s="92">
        <v>5.011084028389682</v>
      </c>
      <c r="G9" s="106" t="s">
        <v>1706</v>
      </c>
      <c r="H9" s="91">
        <v>0</v>
      </c>
      <c r="I9" s="200">
        <v>0</v>
      </c>
      <c r="J9" s="619"/>
      <c r="K9" s="201"/>
      <c r="L9" s="199"/>
      <c r="M9" s="106" t="s">
        <v>1706</v>
      </c>
      <c r="N9" s="91">
        <v>7544.5882189964095</v>
      </c>
      <c r="O9" s="201">
        <v>5.1174751178943207</v>
      </c>
      <c r="P9" s="87">
        <v>4557.8398863442753</v>
      </c>
      <c r="Q9" s="201">
        <v>3.1004042246826793</v>
      </c>
    </row>
    <row r="10" spans="1:17" x14ac:dyDescent="0.2">
      <c r="A10" s="1419" t="s">
        <v>7</v>
      </c>
      <c r="B10" s="184">
        <f>SUM(B4:B9)</f>
        <v>151512.686273867</v>
      </c>
      <c r="C10" s="202">
        <f>'[11]TABLES TO PILLAR III'!$H117</f>
        <v>100</v>
      </c>
      <c r="D10" s="203">
        <v>150558.00653618001</v>
      </c>
      <c r="E10" s="204">
        <v>100</v>
      </c>
      <c r="G10" s="141" t="s">
        <v>7</v>
      </c>
      <c r="H10" s="184">
        <v>3130.0651161000005</v>
      </c>
      <c r="I10" s="184">
        <v>100</v>
      </c>
      <c r="J10" s="184"/>
      <c r="K10" s="205"/>
      <c r="L10" s="199"/>
      <c r="M10" s="141" t="s">
        <v>7</v>
      </c>
      <c r="N10" s="184">
        <v>147427.94142007999</v>
      </c>
      <c r="O10" s="206">
        <v>100</v>
      </c>
      <c r="P10" s="184">
        <v>147007.92400096674</v>
      </c>
      <c r="Q10" s="205">
        <v>100</v>
      </c>
    </row>
    <row r="11" spans="1:17" x14ac:dyDescent="0.2">
      <c r="A11" s="1420"/>
      <c r="B11" s="207"/>
      <c r="C11" s="208"/>
      <c r="E11" s="208"/>
    </row>
    <row r="12" spans="1:17" x14ac:dyDescent="0.2">
      <c r="A12" s="806"/>
      <c r="C12" s="208"/>
      <c r="D12" s="209"/>
      <c r="E12" s="208"/>
      <c r="H12" s="74">
        <v>1000</v>
      </c>
    </row>
    <row r="13" spans="1:17" x14ac:dyDescent="0.2">
      <c r="A13" s="806"/>
      <c r="C13" s="208"/>
      <c r="D13" s="209"/>
      <c r="H13" s="210">
        <v>0.56310000000000004</v>
      </c>
      <c r="N13" s="211" t="s">
        <v>1707</v>
      </c>
    </row>
    <row r="14" spans="1:17" x14ac:dyDescent="0.2">
      <c r="A14" s="806"/>
      <c r="D14" s="209"/>
      <c r="H14" s="207">
        <v>0</v>
      </c>
      <c r="N14" s="212">
        <v>21638.927153321754</v>
      </c>
      <c r="O14" s="74" t="s">
        <v>1708</v>
      </c>
    </row>
    <row r="15" spans="1:17" x14ac:dyDescent="0.2">
      <c r="D15" s="209"/>
      <c r="N15" s="213">
        <v>128919.07938285825</v>
      </c>
      <c r="O15" s="74" t="s">
        <v>1709</v>
      </c>
    </row>
    <row r="16" spans="1:17" x14ac:dyDescent="0.2">
      <c r="D16" s="209"/>
      <c r="L16" s="74" t="s">
        <v>246</v>
      </c>
      <c r="N16" s="212">
        <v>150558.00653618001</v>
      </c>
      <c r="O16" s="74" t="s">
        <v>1697</v>
      </c>
    </row>
    <row r="17" spans="4:9" x14ac:dyDescent="0.2">
      <c r="D17" s="209"/>
    </row>
    <row r="18" spans="4:9" x14ac:dyDescent="0.2">
      <c r="D18" s="209"/>
    </row>
    <row r="30" spans="4:9" x14ac:dyDescent="0.2">
      <c r="I30" s="74" t="s">
        <v>246</v>
      </c>
    </row>
    <row r="111" spans="7:7" ht="15" x14ac:dyDescent="0.25">
      <c r="G111" s="186"/>
    </row>
  </sheetData>
  <mergeCells count="7">
    <mergeCell ref="P2:Q2"/>
    <mergeCell ref="A1:E1"/>
    <mergeCell ref="B2:C2"/>
    <mergeCell ref="D2:E2"/>
    <mergeCell ref="H2:I2"/>
    <mergeCell ref="J2:K2"/>
    <mergeCell ref="N2:O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98211-0E03-4CE6-B9AC-356915FE37EA}">
  <sheetPr>
    <tabColor theme="2"/>
  </sheetPr>
  <dimension ref="A1:AA112"/>
  <sheetViews>
    <sheetView showGridLines="0" showWhiteSpace="0" view="pageLayout" zoomScaleNormal="100" zoomScaleSheetLayoutView="100" workbookViewId="0">
      <selection sqref="A1:E1"/>
    </sheetView>
  </sheetViews>
  <sheetFormatPr defaultColWidth="0" defaultRowHeight="12" x14ac:dyDescent="0.2"/>
  <cols>
    <col min="1" max="1" width="23.375" style="639" customWidth="1"/>
    <col min="2" max="5" width="17.75" style="88" customWidth="1"/>
    <col min="6" max="27" width="17.75" style="88" hidden="1" customWidth="1"/>
    <col min="28" max="16384" width="8" style="88" hidden="1"/>
  </cols>
  <sheetData>
    <row r="1" spans="1:10" ht="11.25" customHeight="1" x14ac:dyDescent="0.2">
      <c r="A1" s="3219" t="s">
        <v>2150</v>
      </c>
      <c r="B1" s="3220"/>
      <c r="C1" s="3220"/>
      <c r="D1" s="3220"/>
      <c r="E1" s="3220"/>
    </row>
    <row r="2" spans="1:10" ht="59.45" customHeight="1" x14ac:dyDescent="0.2">
      <c r="A2" s="3221" t="s">
        <v>1028</v>
      </c>
      <c r="B2" s="3222"/>
      <c r="C2" s="3222"/>
      <c r="D2" s="3222"/>
      <c r="E2" s="3222"/>
      <c r="F2" s="639"/>
      <c r="G2" s="639"/>
      <c r="H2" s="639"/>
    </row>
    <row r="3" spans="1:10" x14ac:dyDescent="0.2">
      <c r="A3" s="612"/>
      <c r="B3" s="612"/>
      <c r="C3" s="612"/>
      <c r="D3" s="612"/>
      <c r="E3" s="612"/>
      <c r="F3" s="639"/>
      <c r="G3" s="639"/>
      <c r="H3" s="639"/>
    </row>
    <row r="4" spans="1:10" x14ac:dyDescent="0.2">
      <c r="A4" s="1377" t="s">
        <v>246</v>
      </c>
      <c r="B4" s="2184">
        <v>2019</v>
      </c>
      <c r="C4" s="2184"/>
      <c r="D4" s="2185">
        <v>2018</v>
      </c>
      <c r="E4" s="2185"/>
      <c r="F4" s="639"/>
      <c r="G4" s="639"/>
      <c r="H4" s="639"/>
    </row>
    <row r="5" spans="1:10" ht="14.25" x14ac:dyDescent="0.2">
      <c r="A5" s="1414" t="s">
        <v>813</v>
      </c>
      <c r="B5" s="737" t="s">
        <v>2288</v>
      </c>
      <c r="C5" s="187" t="s">
        <v>2</v>
      </c>
      <c r="D5" s="188" t="s">
        <v>2197</v>
      </c>
      <c r="E5" s="188" t="s">
        <v>2</v>
      </c>
    </row>
    <row r="6" spans="1:10" x14ac:dyDescent="0.2">
      <c r="A6" s="1415" t="s">
        <v>896</v>
      </c>
      <c r="B6" s="189">
        <v>113.56277614676024</v>
      </c>
      <c r="C6" s="190">
        <v>80.884217249375169</v>
      </c>
      <c r="D6" s="191">
        <v>110.88826751479199</v>
      </c>
      <c r="E6" s="190">
        <v>81.164923370090378</v>
      </c>
    </row>
    <row r="7" spans="1:10" x14ac:dyDescent="0.2">
      <c r="A7" s="1416" t="s">
        <v>897</v>
      </c>
      <c r="B7" s="189">
        <v>20.285715692193087</v>
      </c>
      <c r="C7" s="190">
        <v>14.448345582763512</v>
      </c>
      <c r="D7" s="191">
        <v>19.668029799403904</v>
      </c>
      <c r="E7" s="190">
        <v>14.396059811253933</v>
      </c>
    </row>
    <row r="8" spans="1:10" x14ac:dyDescent="0.2">
      <c r="A8" s="1416" t="s">
        <v>898</v>
      </c>
      <c r="B8" s="189">
        <v>4.4585204983016471</v>
      </c>
      <c r="C8" s="190">
        <v>3.1755470659626956</v>
      </c>
      <c r="D8" s="191">
        <v>4.2771270032325939</v>
      </c>
      <c r="E8" s="190">
        <v>3.1306529828794485</v>
      </c>
    </row>
    <row r="9" spans="1:10" x14ac:dyDescent="0.2">
      <c r="A9" s="1416" t="s">
        <v>899</v>
      </c>
      <c r="B9" s="189">
        <v>1.2302295455121721</v>
      </c>
      <c r="C9" s="190">
        <v>0.8762215683879736</v>
      </c>
      <c r="D9" s="191">
        <v>1.1873038906334386</v>
      </c>
      <c r="E9" s="190">
        <v>0.86904982339469083</v>
      </c>
      <c r="J9" s="702"/>
    </row>
    <row r="10" spans="1:10" x14ac:dyDescent="0.2">
      <c r="A10" s="1416" t="s">
        <v>900</v>
      </c>
      <c r="B10" s="189">
        <v>0.864408783682864</v>
      </c>
      <c r="C10" s="190">
        <v>0.61566853351063955</v>
      </c>
      <c r="D10" s="191">
        <v>0.60019485887807722</v>
      </c>
      <c r="E10" s="190">
        <v>0.43931401238154449</v>
      </c>
    </row>
    <row r="11" spans="1:10" x14ac:dyDescent="0.2">
      <c r="A11" s="1417" t="s">
        <v>7</v>
      </c>
      <c r="B11" s="192">
        <v>140.40165066645002</v>
      </c>
      <c r="C11" s="193">
        <v>100</v>
      </c>
      <c r="D11" s="194">
        <v>136.62092306694001</v>
      </c>
      <c r="E11" s="195">
        <v>100</v>
      </c>
    </row>
    <row r="12" spans="1:10" s="139" customFormat="1" x14ac:dyDescent="0.2">
      <c r="A12" s="1418"/>
      <c r="B12" s="196"/>
      <c r="C12" s="197"/>
      <c r="D12" s="196"/>
      <c r="E12" s="197"/>
    </row>
    <row r="13" spans="1:10" x14ac:dyDescent="0.2">
      <c r="A13" s="3223" t="s">
        <v>2198</v>
      </c>
      <c r="B13" s="3223"/>
      <c r="C13" s="3223"/>
      <c r="D13" s="3223"/>
      <c r="E13" s="3223"/>
    </row>
    <row r="14" spans="1:10" x14ac:dyDescent="0.2">
      <c r="A14" s="3223"/>
      <c r="B14" s="3223"/>
      <c r="C14" s="3223"/>
      <c r="D14" s="3223"/>
      <c r="E14" s="3223"/>
    </row>
    <row r="15" spans="1:10" x14ac:dyDescent="0.2">
      <c r="A15" s="702"/>
      <c r="B15" s="165"/>
      <c r="C15" s="165"/>
      <c r="D15" s="165"/>
      <c r="E15" s="165"/>
    </row>
    <row r="112" spans="7:7" ht="15" x14ac:dyDescent="0.25">
      <c r="G112" s="198"/>
    </row>
  </sheetData>
  <mergeCells count="3">
    <mergeCell ref="A1:E1"/>
    <mergeCell ref="A2:E2"/>
    <mergeCell ref="A13:E14"/>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5CAB-1E71-4B10-B630-6553BFBA3121}">
  <sheetPr>
    <tabColor theme="2"/>
  </sheetPr>
  <dimension ref="A1:M36"/>
  <sheetViews>
    <sheetView showGridLines="0" showWhiteSpace="0" view="pageLayout" zoomScaleNormal="75" zoomScaleSheetLayoutView="100" workbookViewId="0">
      <selection sqref="A1:E4"/>
    </sheetView>
  </sheetViews>
  <sheetFormatPr defaultColWidth="0" defaultRowHeight="15" x14ac:dyDescent="0.25"/>
  <cols>
    <col min="1" max="1" width="9.625" style="1412" customWidth="1"/>
    <col min="2" max="2" width="10" style="1412" customWidth="1"/>
    <col min="3" max="3" width="8.625" style="1412" customWidth="1"/>
    <col min="4" max="4" width="8.5" style="1412" customWidth="1"/>
    <col min="5" max="5" width="7" style="1412" customWidth="1"/>
    <col min="6" max="6" width="9" style="1412" customWidth="1"/>
    <col min="7" max="7" width="9.375" style="1412" customWidth="1"/>
    <col min="8" max="8" width="10.75" style="1412" customWidth="1"/>
    <col min="9" max="9" width="6.75" style="1412" customWidth="1"/>
    <col min="10" max="10" width="7.25" style="1412" customWidth="1"/>
    <col min="11" max="11" width="8.5" style="1412" customWidth="1"/>
    <col min="12" max="12" width="8.75" style="1412" hidden="1" customWidth="1"/>
    <col min="13" max="13" width="17.375" style="1412" hidden="1" customWidth="1"/>
    <col min="14" max="16384" width="7.75" style="1412" hidden="1"/>
  </cols>
  <sheetData>
    <row r="1" spans="1:13" x14ac:dyDescent="0.25">
      <c r="A1" s="3102" t="s">
        <v>2151</v>
      </c>
      <c r="B1" s="3229"/>
      <c r="C1" s="3229"/>
      <c r="D1" s="3230"/>
      <c r="E1" s="3230"/>
      <c r="F1" s="2181"/>
      <c r="G1" s="2181"/>
      <c r="H1" s="2181"/>
      <c r="I1" s="2181"/>
      <c r="J1" s="2181"/>
      <c r="K1" s="2181"/>
    </row>
    <row r="2" spans="1:13" x14ac:dyDescent="0.25">
      <c r="A2" s="3229"/>
      <c r="B2" s="3229"/>
      <c r="C2" s="3229"/>
      <c r="D2" s="3230"/>
      <c r="E2" s="3230"/>
      <c r="F2" s="2181"/>
      <c r="G2" s="2181"/>
      <c r="H2" s="2181"/>
      <c r="I2" s="2181"/>
      <c r="J2" s="2181"/>
      <c r="K2" s="2181"/>
    </row>
    <row r="3" spans="1:13" ht="2.4500000000000002" customHeight="1" x14ac:dyDescent="0.25">
      <c r="A3" s="3231"/>
      <c r="B3" s="3229"/>
      <c r="C3" s="3229"/>
      <c r="D3" s="3230"/>
      <c r="E3" s="3230"/>
      <c r="F3" s="2181"/>
      <c r="G3" s="2181"/>
      <c r="H3" s="2181"/>
      <c r="I3" s="2181"/>
      <c r="J3" s="2181"/>
      <c r="K3" s="2181"/>
    </row>
    <row r="4" spans="1:13" hidden="1" x14ac:dyDescent="0.25">
      <c r="A4" s="3232"/>
      <c r="B4" s="3232"/>
      <c r="C4" s="3232"/>
      <c r="D4" s="3233"/>
      <c r="E4" s="3233"/>
      <c r="F4" s="2181"/>
      <c r="G4" s="2182"/>
      <c r="H4" s="2183"/>
      <c r="I4" s="2181"/>
      <c r="J4" s="2181"/>
      <c r="K4" s="2181"/>
    </row>
    <row r="5" spans="1:13" ht="22.9" customHeight="1" x14ac:dyDescent="0.25">
      <c r="A5" s="1405"/>
      <c r="B5" s="3234" t="s">
        <v>901</v>
      </c>
      <c r="C5" s="3235"/>
      <c r="D5" s="3236" t="s">
        <v>874</v>
      </c>
      <c r="E5" s="3235"/>
      <c r="F5" s="3236" t="s">
        <v>902</v>
      </c>
      <c r="G5" s="3235"/>
      <c r="H5" s="3237"/>
      <c r="I5" s="3237"/>
      <c r="J5" s="2813"/>
      <c r="K5" s="2813"/>
    </row>
    <row r="6" spans="1:13" ht="45" customHeight="1" x14ac:dyDescent="0.25">
      <c r="A6" s="1406" t="s">
        <v>9</v>
      </c>
      <c r="B6" s="2814" t="s">
        <v>258</v>
      </c>
      <c r="C6" s="2815" t="s">
        <v>249</v>
      </c>
      <c r="D6" s="2814" t="s">
        <v>258</v>
      </c>
      <c r="E6" s="2815" t="s">
        <v>903</v>
      </c>
      <c r="F6" s="2816" t="s">
        <v>904</v>
      </c>
      <c r="G6" s="2816" t="s">
        <v>874</v>
      </c>
      <c r="H6" s="2816" t="s">
        <v>905</v>
      </c>
      <c r="I6" s="2816" t="s">
        <v>7</v>
      </c>
      <c r="J6" s="2816" t="s">
        <v>906</v>
      </c>
      <c r="K6" s="2816" t="s">
        <v>907</v>
      </c>
    </row>
    <row r="7" spans="1:13" ht="13.5" customHeight="1" x14ac:dyDescent="0.25">
      <c r="A7" s="3238" t="s">
        <v>908</v>
      </c>
      <c r="B7" s="3239"/>
      <c r="C7" s="3240"/>
      <c r="D7" s="2817"/>
      <c r="E7" s="2817"/>
      <c r="F7" s="2818"/>
      <c r="G7" s="2818"/>
      <c r="H7" s="2818"/>
      <c r="I7" s="2818"/>
      <c r="J7" s="2818"/>
      <c r="K7" s="2818"/>
    </row>
    <row r="8" spans="1:13" ht="22.5" x14ac:dyDescent="0.25">
      <c r="A8" s="1407" t="s">
        <v>909</v>
      </c>
      <c r="B8" s="1407">
        <v>0.15582980499999999</v>
      </c>
      <c r="C8" s="1407">
        <v>13.18229565</v>
      </c>
      <c r="D8" s="1407" t="s">
        <v>3</v>
      </c>
      <c r="E8" s="1407" t="s">
        <v>3</v>
      </c>
      <c r="F8" s="1407">
        <v>0.59193279359999995</v>
      </c>
      <c r="G8" s="1407" t="s">
        <v>3</v>
      </c>
      <c r="H8" s="1407" t="s">
        <v>3</v>
      </c>
      <c r="I8" s="1407">
        <v>0.59193279359999995</v>
      </c>
      <c r="J8" s="2819">
        <v>6.0926686742731013E-5</v>
      </c>
      <c r="K8" s="2820">
        <v>1.4999999999999999E-2</v>
      </c>
      <c r="L8" s="2821"/>
    </row>
    <row r="9" spans="1:13" x14ac:dyDescent="0.25">
      <c r="A9" s="1407" t="s">
        <v>450</v>
      </c>
      <c r="B9" s="1407">
        <v>2410.935946864</v>
      </c>
      <c r="C9" s="1407">
        <v>86157.205790460008</v>
      </c>
      <c r="D9" s="1407">
        <v>0.32268705488631233</v>
      </c>
      <c r="E9" s="1407">
        <v>0.10207410834999998</v>
      </c>
      <c r="F9" s="1407">
        <v>2095.2727835331998</v>
      </c>
      <c r="G9" s="1407">
        <v>4.421421043852139E-2</v>
      </c>
      <c r="H9" s="1407" t="s">
        <v>3</v>
      </c>
      <c r="I9" s="1407">
        <v>2095.3169977436382</v>
      </c>
      <c r="J9" s="701">
        <v>0.21566759559280868</v>
      </c>
      <c r="K9" s="2820">
        <v>0.01</v>
      </c>
      <c r="L9" s="2821"/>
    </row>
    <row r="10" spans="1:13" x14ac:dyDescent="0.25">
      <c r="A10" s="1407" t="s">
        <v>1029</v>
      </c>
      <c r="B10" s="1407">
        <v>1.8860167349999999</v>
      </c>
      <c r="C10" s="1407">
        <v>356.76619439000001</v>
      </c>
      <c r="D10" s="1407">
        <v>7.066615196000001E-3</v>
      </c>
      <c r="E10" s="1407">
        <v>1.0248369029999999E-2</v>
      </c>
      <c r="F10" s="1407">
        <v>16.374871801600001</v>
      </c>
      <c r="G10" s="1407">
        <v>1.3899091394419121E-2</v>
      </c>
      <c r="H10" s="1407" t="s">
        <v>3</v>
      </c>
      <c r="I10" s="1407">
        <v>16.388770892994419</v>
      </c>
      <c r="J10" s="2819">
        <v>1.6868697275971619E-3</v>
      </c>
      <c r="K10" s="2820">
        <v>2.5000000000000001E-3</v>
      </c>
    </row>
    <row r="11" spans="1:13" ht="22.5" x14ac:dyDescent="0.25">
      <c r="A11" s="1407" t="s">
        <v>910</v>
      </c>
      <c r="B11" s="1407">
        <v>211.489883875</v>
      </c>
      <c r="C11" s="1407">
        <v>1961.1013853500001</v>
      </c>
      <c r="D11" s="1407">
        <v>9.0598900799999989E-3</v>
      </c>
      <c r="E11" s="1407">
        <v>3.5462253699999995E-2</v>
      </c>
      <c r="F11" s="1407">
        <v>94.91381401080001</v>
      </c>
      <c r="G11" s="1407">
        <v>1.5596866520330682E-2</v>
      </c>
      <c r="H11" s="1407" t="s">
        <v>3</v>
      </c>
      <c r="I11" s="1407">
        <v>94.929410877320336</v>
      </c>
      <c r="J11" s="2819">
        <v>9.7709309937351954E-3</v>
      </c>
      <c r="K11" s="2820">
        <v>0.01</v>
      </c>
      <c r="L11" s="2821"/>
    </row>
    <row r="12" spans="1:13" x14ac:dyDescent="0.25">
      <c r="A12" s="1407" t="s">
        <v>911</v>
      </c>
      <c r="B12" s="1407">
        <v>9.5636500000000004E-4</v>
      </c>
      <c r="C12" s="1407">
        <v>64.072524340000001</v>
      </c>
      <c r="D12" s="1407">
        <v>2.7388439999999998E-4</v>
      </c>
      <c r="E12" s="1407" t="s">
        <v>3</v>
      </c>
      <c r="F12" s="1407">
        <v>2.5497741463999994</v>
      </c>
      <c r="G12" s="1407">
        <v>2.1910751999999999E-5</v>
      </c>
      <c r="H12" s="1407" t="s">
        <v>3</v>
      </c>
      <c r="I12" s="1407">
        <v>2.5497960571519998</v>
      </c>
      <c r="J12" s="2819">
        <v>2.6244639140052294E-4</v>
      </c>
      <c r="K12" s="2820">
        <v>0.02</v>
      </c>
      <c r="L12" s="2821"/>
    </row>
    <row r="13" spans="1:13" x14ac:dyDescent="0.25">
      <c r="A13" s="1407" t="s">
        <v>1030</v>
      </c>
      <c r="B13" s="1407">
        <v>14.273994755</v>
      </c>
      <c r="C13" s="1407">
        <v>895.18801953000002</v>
      </c>
      <c r="D13" s="1407">
        <v>2.7287501000000002E-4</v>
      </c>
      <c r="E13" s="1407">
        <v>4.3587380000000003E-4</v>
      </c>
      <c r="F13" s="1407">
        <v>18.5393337448</v>
      </c>
      <c r="G13" s="1407">
        <v>2.926406406970289E-4</v>
      </c>
      <c r="H13" s="1407" t="s">
        <v>3</v>
      </c>
      <c r="I13" s="1407">
        <v>18.539626385440702</v>
      </c>
      <c r="J13" s="2819">
        <v>1.9082538107802786E-3</v>
      </c>
      <c r="K13" s="2820">
        <v>0.01</v>
      </c>
      <c r="L13" s="2821"/>
    </row>
    <row r="14" spans="1:13" x14ac:dyDescent="0.25">
      <c r="A14" s="1407" t="s">
        <v>912</v>
      </c>
      <c r="B14" s="1407">
        <v>0.81679881999999993</v>
      </c>
      <c r="C14" s="1407">
        <v>194.17204681000001</v>
      </c>
      <c r="D14" s="1407">
        <v>1.0301505400000001E-3</v>
      </c>
      <c r="E14" s="1407">
        <v>1.55571459E-3</v>
      </c>
      <c r="F14" s="1407">
        <v>3.9011761951999997</v>
      </c>
      <c r="G14" s="1407">
        <v>1.5452922715111049E-4</v>
      </c>
      <c r="H14" s="1407" t="s">
        <v>3</v>
      </c>
      <c r="I14" s="1407">
        <v>3.9013307244271509</v>
      </c>
      <c r="J14" s="2819">
        <v>4.0155767258873642E-4</v>
      </c>
      <c r="K14" s="2820">
        <v>1.7500000000000002E-2</v>
      </c>
      <c r="L14" s="2821"/>
    </row>
    <row r="15" spans="1:13" x14ac:dyDescent="0.25">
      <c r="A15" s="1407" t="s">
        <v>913</v>
      </c>
      <c r="B15" s="1407">
        <v>2.2502604999999998E-2</v>
      </c>
      <c r="C15" s="1407">
        <v>288.45369618999996</v>
      </c>
      <c r="D15" s="1407" t="s">
        <v>3</v>
      </c>
      <c r="E15" s="1407" t="s">
        <v>3</v>
      </c>
      <c r="F15" s="1407">
        <v>11.963129820799999</v>
      </c>
      <c r="G15" s="1407" t="s">
        <v>3</v>
      </c>
      <c r="H15" s="1407" t="s">
        <v>3</v>
      </c>
      <c r="I15" s="1407">
        <v>11.963129820799999</v>
      </c>
      <c r="J15" s="2819">
        <v>1.2313456374357316E-3</v>
      </c>
      <c r="K15" s="2820">
        <v>0.01</v>
      </c>
      <c r="L15" s="2821"/>
      <c r="M15" s="2822"/>
    </row>
    <row r="16" spans="1:13" x14ac:dyDescent="0.25">
      <c r="A16" s="1407" t="s">
        <v>452</v>
      </c>
      <c r="B16" s="1407">
        <v>7648.0600275339993</v>
      </c>
      <c r="C16" s="1407">
        <v>61549.073438400002</v>
      </c>
      <c r="D16" s="1407">
        <v>4.3898457652937505E-2</v>
      </c>
      <c r="E16" s="1407">
        <v>0.5735253345800001</v>
      </c>
      <c r="F16" s="1407">
        <v>2122.8525059799999</v>
      </c>
      <c r="G16" s="1407">
        <v>7.7583688599297922E-3</v>
      </c>
      <c r="H16" s="1407" t="s">
        <v>3</v>
      </c>
      <c r="I16" s="1407">
        <v>2122.8602643488598</v>
      </c>
      <c r="J16" s="2819">
        <v>0.21850257955462282</v>
      </c>
      <c r="K16" s="2820">
        <v>2.5000000000000001E-2</v>
      </c>
      <c r="M16" s="2822"/>
    </row>
    <row r="17" spans="1:13" x14ac:dyDescent="0.25">
      <c r="A17" s="1407" t="s">
        <v>453</v>
      </c>
      <c r="B17" s="1407">
        <v>2100.9418820880001</v>
      </c>
      <c r="C17" s="1407">
        <v>95025.085276040001</v>
      </c>
      <c r="D17" s="1407">
        <v>8.6292325060093739E-2</v>
      </c>
      <c r="E17" s="1407">
        <v>0.61120590744000003</v>
      </c>
      <c r="F17" s="1407">
        <v>2305.7628182531998</v>
      </c>
      <c r="G17" s="1407">
        <v>3.8266668370309828E-2</v>
      </c>
      <c r="H17" s="1407">
        <v>69.885931040000003</v>
      </c>
      <c r="I17" s="1407">
        <v>2375.6870159615705</v>
      </c>
      <c r="J17" s="2819">
        <v>0.24452562889778715</v>
      </c>
      <c r="K17" s="2820">
        <v>2.5000000000000001E-2</v>
      </c>
      <c r="M17" s="2822"/>
    </row>
    <row r="18" spans="1:13" x14ac:dyDescent="0.25">
      <c r="A18" s="1407" t="s">
        <v>914</v>
      </c>
      <c r="B18" s="1407">
        <v>3.8174754999999998E-2</v>
      </c>
      <c r="C18" s="1407">
        <v>15.436015960000001</v>
      </c>
      <c r="D18" s="1407" t="s">
        <v>3</v>
      </c>
      <c r="E18" s="1407" t="s">
        <v>3</v>
      </c>
      <c r="F18" s="1407">
        <v>0.61135510999999998</v>
      </c>
      <c r="G18" s="1407" t="s">
        <v>3</v>
      </c>
      <c r="H18" s="1407" t="s">
        <v>3</v>
      </c>
      <c r="I18" s="1407">
        <v>0.61135510999999998</v>
      </c>
      <c r="J18" s="2819">
        <v>6.2925794411566557E-5</v>
      </c>
      <c r="K18" s="2820">
        <v>1.4999999999999999E-2</v>
      </c>
      <c r="M18" s="2822"/>
    </row>
    <row r="19" spans="1:13" x14ac:dyDescent="0.25">
      <c r="A19" s="1407" t="s">
        <v>1031</v>
      </c>
      <c r="B19" s="1407">
        <v>1.5326995E-2</v>
      </c>
      <c r="C19" s="1407">
        <v>2.41196419</v>
      </c>
      <c r="D19" s="1407" t="s">
        <v>3</v>
      </c>
      <c r="E19" s="1407" t="s">
        <v>3</v>
      </c>
      <c r="F19" s="1407">
        <v>6.3898499999999997E-2</v>
      </c>
      <c r="G19" s="1407" t="s">
        <v>3</v>
      </c>
      <c r="H19" s="1407" t="s">
        <v>3</v>
      </c>
      <c r="I19" s="1407">
        <v>6.3898499999999997E-2</v>
      </c>
      <c r="J19" s="2819">
        <v>6.5769694379547847E-6</v>
      </c>
      <c r="K19" s="2820">
        <v>5.0000000000000001E-3</v>
      </c>
      <c r="M19" s="2822"/>
    </row>
    <row r="20" spans="1:13" x14ac:dyDescent="0.25">
      <c r="A20" s="1408" t="s">
        <v>62</v>
      </c>
      <c r="B20" s="2823">
        <v>12388.637341195999</v>
      </c>
      <c r="C20" s="2823">
        <v>246522.14864731001</v>
      </c>
      <c r="D20" s="2823">
        <v>0.47058125282534358</v>
      </c>
      <c r="E20" s="2823">
        <v>1.3345075614900002</v>
      </c>
      <c r="F20" s="2823">
        <v>6673.3973938895988</v>
      </c>
      <c r="G20" s="2823">
        <v>0.12020428620335896</v>
      </c>
      <c r="H20" s="2823">
        <v>69.885931040000003</v>
      </c>
      <c r="I20" s="2823">
        <v>6743.4035292158023</v>
      </c>
      <c r="J20" s="2824">
        <v>0.69408763772934856</v>
      </c>
      <c r="K20" s="2825"/>
    </row>
    <row r="21" spans="1:13" x14ac:dyDescent="0.25">
      <c r="A21" s="1409"/>
      <c r="B21" s="1409"/>
      <c r="C21" s="2826"/>
      <c r="D21" s="2827"/>
      <c r="E21" s="2826"/>
      <c r="F21" s="2826"/>
      <c r="G21" s="2826"/>
      <c r="H21" s="2826"/>
      <c r="I21" s="2826"/>
      <c r="J21" s="2828"/>
      <c r="K21" s="2829"/>
    </row>
    <row r="22" spans="1:13" x14ac:dyDescent="0.25">
      <c r="A22" s="3224" t="s">
        <v>915</v>
      </c>
      <c r="B22" s="3225"/>
      <c r="C22" s="3226"/>
      <c r="D22" s="3226"/>
      <c r="E22" s="3226"/>
      <c r="F22" s="3226"/>
      <c r="G22" s="3226"/>
      <c r="H22" s="2830"/>
      <c r="I22" s="2830"/>
      <c r="J22" s="2831"/>
      <c r="K22" s="2830"/>
    </row>
    <row r="23" spans="1:13" x14ac:dyDescent="0.25">
      <c r="A23" s="1407" t="s">
        <v>916</v>
      </c>
      <c r="B23" s="1407" t="s">
        <v>3</v>
      </c>
      <c r="C23" s="1407">
        <v>1604.87599598</v>
      </c>
      <c r="D23" s="1407" t="s">
        <v>3</v>
      </c>
      <c r="E23" s="1407">
        <v>1.5669024560000001E-2</v>
      </c>
      <c r="F23" s="1407">
        <v>113.23182582</v>
      </c>
      <c r="G23" s="1407">
        <v>7.1187579397888746E-4</v>
      </c>
      <c r="H23" s="1407" t="s">
        <v>3</v>
      </c>
      <c r="I23" s="1407">
        <v>113.23253769579398</v>
      </c>
      <c r="J23" s="2819">
        <v>1.1654842285926901E-2</v>
      </c>
      <c r="K23" s="1407"/>
      <c r="M23" s="2832"/>
    </row>
    <row r="24" spans="1:13" x14ac:dyDescent="0.25">
      <c r="A24" s="1407" t="s">
        <v>451</v>
      </c>
      <c r="B24" s="1407">
        <v>1272.1031091899999</v>
      </c>
      <c r="C24" s="1407">
        <v>68792.336161550003</v>
      </c>
      <c r="D24" s="1407">
        <v>1.8621347464024232E-2</v>
      </c>
      <c r="E24" s="1407">
        <v>0.10684011217</v>
      </c>
      <c r="F24" s="1407">
        <v>1928.3825483216001</v>
      </c>
      <c r="G24" s="1407">
        <v>6.3039866097555755E-2</v>
      </c>
      <c r="H24" s="1407" t="s">
        <v>3</v>
      </c>
      <c r="I24" s="1407">
        <v>1928.4455881876975</v>
      </c>
      <c r="J24" s="2819">
        <v>0.19849179082872409</v>
      </c>
      <c r="K24" s="1407"/>
      <c r="M24" s="2832"/>
    </row>
    <row r="25" spans="1:13" ht="14.45" customHeight="1" x14ac:dyDescent="0.25">
      <c r="A25" s="1407" t="s">
        <v>917</v>
      </c>
      <c r="B25" s="1407">
        <v>4.7E-7</v>
      </c>
      <c r="C25" s="1407">
        <v>1559.2000560500001</v>
      </c>
      <c r="D25" s="1407" t="s">
        <v>3</v>
      </c>
      <c r="E25" s="1407">
        <v>4.7358137999999996E-3</v>
      </c>
      <c r="F25" s="1407">
        <v>125.97652708</v>
      </c>
      <c r="G25" s="1407">
        <v>1.8743451463468347E-4</v>
      </c>
      <c r="H25" s="1407" t="s">
        <v>3</v>
      </c>
      <c r="I25" s="1407">
        <v>125.97671451451464</v>
      </c>
      <c r="J25" s="2819">
        <v>1.2966579829822574E-2</v>
      </c>
      <c r="K25" s="1407"/>
      <c r="M25" s="2832"/>
    </row>
    <row r="26" spans="1:13" x14ac:dyDescent="0.25">
      <c r="A26" s="1408" t="s">
        <v>62</v>
      </c>
      <c r="B26" s="2823">
        <v>1272.10310966</v>
      </c>
      <c r="C26" s="2823">
        <v>71956.412213579999</v>
      </c>
      <c r="D26" s="2823">
        <v>1.8621347464024232E-2</v>
      </c>
      <c r="E26" s="2823">
        <v>0.12724495052999998</v>
      </c>
      <c r="F26" s="2823">
        <v>2167.5909012216002</v>
      </c>
      <c r="G26" s="2823">
        <v>6.3939176406169321E-2</v>
      </c>
      <c r="H26" s="2823" t="s">
        <v>3</v>
      </c>
      <c r="I26" s="2823">
        <v>2167.6548403980059</v>
      </c>
      <c r="J26" s="2833">
        <v>0.22311321294447356</v>
      </c>
      <c r="K26" s="2834"/>
    </row>
    <row r="27" spans="1:13" x14ac:dyDescent="0.25">
      <c r="A27" s="1410"/>
      <c r="B27" s="1410"/>
      <c r="C27" s="1410"/>
      <c r="D27" s="1410"/>
      <c r="E27" s="2835"/>
      <c r="F27" s="2835"/>
      <c r="G27" s="2835"/>
      <c r="H27" s="2835"/>
      <c r="I27" s="2835"/>
      <c r="J27" s="2836"/>
      <c r="K27" s="2837"/>
    </row>
    <row r="28" spans="1:13" x14ac:dyDescent="0.25">
      <c r="A28" s="3224" t="s">
        <v>918</v>
      </c>
      <c r="B28" s="3225"/>
      <c r="C28" s="3226"/>
      <c r="D28" s="3226"/>
      <c r="E28" s="3226"/>
      <c r="F28" s="3226"/>
      <c r="G28" s="3226"/>
      <c r="H28" s="2835"/>
      <c r="I28" s="2835"/>
      <c r="J28" s="2836"/>
      <c r="K28" s="2837"/>
    </row>
    <row r="29" spans="1:13" x14ac:dyDescent="0.25">
      <c r="A29" s="1408" t="s">
        <v>62</v>
      </c>
      <c r="B29" s="2823">
        <v>1191.0354140539998</v>
      </c>
      <c r="C29" s="2823">
        <v>17198.343591850004</v>
      </c>
      <c r="D29" s="2823">
        <v>4.5366787706999999E-2</v>
      </c>
      <c r="E29" s="2823">
        <v>9.0145716819999985E-2</v>
      </c>
      <c r="F29" s="2823">
        <v>804.27623785359992</v>
      </c>
      <c r="G29" s="2823">
        <v>0.15831108723018111</v>
      </c>
      <c r="H29" s="2823" t="s">
        <v>3</v>
      </c>
      <c r="I29" s="2823">
        <v>804.43454894083015</v>
      </c>
      <c r="J29" s="2833">
        <v>8.279914932617792E-2</v>
      </c>
      <c r="K29" s="2834"/>
    </row>
    <row r="30" spans="1:13" x14ac:dyDescent="0.25">
      <c r="A30" s="1411" t="s">
        <v>8</v>
      </c>
      <c r="B30" s="1411">
        <v>14851.77586491</v>
      </c>
      <c r="C30" s="1411">
        <v>335676.90445273998</v>
      </c>
      <c r="D30" s="1411">
        <v>0.53456938799636777</v>
      </c>
      <c r="E30" s="1411">
        <v>1.5518982288400001</v>
      </c>
      <c r="F30" s="1411">
        <v>9645.2645329647985</v>
      </c>
      <c r="G30" s="1411">
        <v>0.34245454983970935</v>
      </c>
      <c r="H30" s="1411">
        <v>69.885931040000003</v>
      </c>
      <c r="I30" s="1411">
        <v>9715.4929185546389</v>
      </c>
      <c r="J30" s="2838">
        <v>1</v>
      </c>
      <c r="K30" s="1411"/>
    </row>
    <row r="31" spans="1:13" x14ac:dyDescent="0.25">
      <c r="A31" s="3097"/>
      <c r="B31" s="3227"/>
      <c r="C31" s="3227"/>
      <c r="D31" s="3228"/>
      <c r="E31" s="3228"/>
      <c r="F31" s="2839"/>
      <c r="G31" s="2839"/>
      <c r="H31" s="2839"/>
      <c r="I31" s="2839"/>
      <c r="J31" s="2839"/>
      <c r="K31" s="2839"/>
    </row>
    <row r="32" spans="1:13" x14ac:dyDescent="0.25">
      <c r="B32" s="2822"/>
      <c r="C32" s="2822"/>
      <c r="D32" s="2822"/>
      <c r="E32" s="2822"/>
      <c r="F32" s="2822"/>
      <c r="G32" s="2822"/>
      <c r="H32" s="2822"/>
      <c r="I32" s="2822"/>
      <c r="J32" s="2822"/>
      <c r="K32" s="2822"/>
    </row>
    <row r="33" spans="1:13" x14ac:dyDescent="0.25">
      <c r="A33" s="1406" t="s">
        <v>9</v>
      </c>
      <c r="B33" s="2840"/>
      <c r="C33" s="2815"/>
      <c r="D33" s="2815"/>
      <c r="E33" s="2815"/>
      <c r="F33" s="2815"/>
      <c r="G33" s="2815" t="s">
        <v>2233</v>
      </c>
    </row>
    <row r="34" spans="1:13" ht="10.5" customHeight="1" x14ac:dyDescent="0.25">
      <c r="A34" s="1413" t="s">
        <v>2234</v>
      </c>
      <c r="B34" s="1407"/>
      <c r="C34" s="1407"/>
      <c r="D34" s="1407"/>
      <c r="E34" s="1407"/>
      <c r="F34" s="1407"/>
      <c r="G34" s="1407">
        <v>150214.77385857201</v>
      </c>
      <c r="M34" s="1412">
        <v>150214773.85857189</v>
      </c>
    </row>
    <row r="35" spans="1:13" ht="10.5" customHeight="1" x14ac:dyDescent="0.25">
      <c r="A35" s="1413" t="s">
        <v>2235</v>
      </c>
      <c r="B35" s="1407"/>
      <c r="C35" s="1407"/>
      <c r="D35" s="1407"/>
      <c r="E35" s="1407"/>
      <c r="F35" s="1407"/>
      <c r="G35" s="2841">
        <v>1.387987050513966E-2</v>
      </c>
      <c r="M35" s="1412">
        <v>1.387987050513966E-2</v>
      </c>
    </row>
    <row r="36" spans="1:13" ht="9.6" customHeight="1" x14ac:dyDescent="0.25">
      <c r="A36" s="1413" t="s">
        <v>2236</v>
      </c>
      <c r="B36" s="1407"/>
      <c r="C36" s="1407"/>
      <c r="D36" s="1407"/>
      <c r="E36" s="1407"/>
      <c r="F36" s="1407"/>
      <c r="G36" s="1407">
        <v>2084.96160911582</v>
      </c>
      <c r="M36" s="1412">
        <v>2084961.609115816</v>
      </c>
    </row>
  </sheetData>
  <mergeCells count="8">
    <mergeCell ref="A28:G28"/>
    <mergeCell ref="A31:E31"/>
    <mergeCell ref="A1:E4"/>
    <mergeCell ref="B5:C5"/>
    <mergeCell ref="D5:E5"/>
    <mergeCell ref="F5:I5"/>
    <mergeCell ref="A7:C7"/>
    <mergeCell ref="A22:G2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43F6E-409F-44DD-9199-12FC0E3FB436}">
  <sheetPr>
    <tabColor theme="2"/>
  </sheetPr>
  <dimension ref="A1:J116"/>
  <sheetViews>
    <sheetView showGridLines="0" showWhiteSpace="0" view="pageLayout" zoomScale="120" zoomScaleNormal="100" zoomScaleSheetLayoutView="100" zoomScalePageLayoutView="120" workbookViewId="0">
      <selection sqref="A1:I1"/>
    </sheetView>
  </sheetViews>
  <sheetFormatPr defaultColWidth="0" defaultRowHeight="12" x14ac:dyDescent="0.2"/>
  <cols>
    <col min="1" max="1" width="12.125" style="606" customWidth="1"/>
    <col min="2" max="2" width="13.75" style="606" customWidth="1"/>
    <col min="3" max="3" width="6.25" style="606" customWidth="1"/>
    <col min="4" max="4" width="9.875" style="606" customWidth="1"/>
    <col min="5" max="5" width="10.375" style="606" customWidth="1"/>
    <col min="6" max="6" width="5.875" style="606" customWidth="1"/>
    <col min="7" max="7" width="6.25" style="2502" customWidth="1"/>
    <col min="8" max="8" width="22.375" style="2436" customWidth="1"/>
    <col min="9" max="9" width="9" style="2436" customWidth="1"/>
    <col min="10" max="16384" width="9" style="2432" hidden="1"/>
  </cols>
  <sheetData>
    <row r="1" spans="1:10" s="1458" customFormat="1" ht="15" customHeight="1" x14ac:dyDescent="0.2">
      <c r="A1" s="3242" t="s">
        <v>2152</v>
      </c>
      <c r="B1" s="3242"/>
      <c r="C1" s="3243"/>
      <c r="D1" s="3243"/>
      <c r="E1" s="3243"/>
      <c r="F1" s="3243"/>
      <c r="G1" s="3243"/>
      <c r="H1" s="3243"/>
      <c r="I1" s="3243"/>
    </row>
    <row r="2" spans="1:10" s="1458" customFormat="1" ht="15" customHeight="1" x14ac:dyDescent="0.2">
      <c r="A2" s="3241" t="s">
        <v>1174</v>
      </c>
      <c r="B2" s="2441"/>
      <c r="C2" s="3245" t="s">
        <v>1175</v>
      </c>
      <c r="D2" s="3247" t="s">
        <v>1176</v>
      </c>
      <c r="E2" s="3248"/>
      <c r="F2" s="3248"/>
      <c r="G2" s="3248"/>
      <c r="H2" s="3245" t="s">
        <v>1177</v>
      </c>
      <c r="I2" s="3245" t="s">
        <v>1178</v>
      </c>
    </row>
    <row r="3" spans="1:10" ht="54" customHeight="1" x14ac:dyDescent="0.2">
      <c r="A3" s="3244"/>
      <c r="B3" s="2443" t="s">
        <v>1179</v>
      </c>
      <c r="C3" s="3246"/>
      <c r="D3" s="2175" t="s">
        <v>1180</v>
      </c>
      <c r="E3" s="2175" t="s">
        <v>1181</v>
      </c>
      <c r="F3" s="2175" t="s">
        <v>1182</v>
      </c>
      <c r="G3" s="2175" t="s">
        <v>2422</v>
      </c>
      <c r="H3" s="3246"/>
      <c r="I3" s="3246" t="s">
        <v>1178</v>
      </c>
    </row>
    <row r="4" spans="1:10" ht="11.25" x14ac:dyDescent="0.2">
      <c r="A4" s="1396" t="s">
        <v>1184</v>
      </c>
      <c r="B4" s="2176" t="s">
        <v>1185</v>
      </c>
      <c r="C4" s="2177">
        <v>100</v>
      </c>
      <c r="D4" s="2178" t="s">
        <v>1186</v>
      </c>
      <c r="E4" s="2178" t="s">
        <v>1187</v>
      </c>
      <c r="F4" s="2179"/>
      <c r="G4" s="2179"/>
      <c r="H4" s="2180" t="s">
        <v>1188</v>
      </c>
      <c r="I4" s="2471" t="s">
        <v>451</v>
      </c>
    </row>
    <row r="5" spans="1:10" ht="11.25" x14ac:dyDescent="0.2">
      <c r="A5" s="1397"/>
      <c r="B5" s="2476" t="s">
        <v>1189</v>
      </c>
      <c r="C5" s="2472">
        <v>100</v>
      </c>
      <c r="D5" s="2473" t="s">
        <v>1186</v>
      </c>
      <c r="E5" s="2473" t="s">
        <v>1187</v>
      </c>
      <c r="F5" s="1401"/>
      <c r="G5" s="1401"/>
      <c r="H5" s="2474" t="s">
        <v>1188</v>
      </c>
      <c r="I5" s="2475" t="s">
        <v>451</v>
      </c>
    </row>
    <row r="6" spans="1:10" ht="11.25" x14ac:dyDescent="0.2">
      <c r="A6" s="1398">
        <v>86</v>
      </c>
      <c r="B6" s="2476" t="s">
        <v>1190</v>
      </c>
      <c r="C6" s="2472">
        <v>100</v>
      </c>
      <c r="D6" s="2473" t="s">
        <v>1186</v>
      </c>
      <c r="E6" s="2473" t="s">
        <v>1187</v>
      </c>
      <c r="F6" s="1401"/>
      <c r="G6" s="1401"/>
      <c r="H6" s="2474" t="s">
        <v>1191</v>
      </c>
      <c r="I6" s="2473" t="s">
        <v>451</v>
      </c>
    </row>
    <row r="7" spans="1:10" ht="16.5" x14ac:dyDescent="0.2">
      <c r="A7" s="1397"/>
      <c r="B7" s="1402" t="s">
        <v>1192</v>
      </c>
      <c r="C7" s="2472">
        <v>33</v>
      </c>
      <c r="D7" s="2473" t="s">
        <v>1193</v>
      </c>
      <c r="E7" s="2473" t="s">
        <v>1193</v>
      </c>
      <c r="F7" s="1401"/>
      <c r="G7" s="1401"/>
      <c r="H7" s="2474" t="s">
        <v>1194</v>
      </c>
      <c r="I7" s="2475" t="s">
        <v>451</v>
      </c>
    </row>
    <row r="8" spans="1:10" ht="16.5" x14ac:dyDescent="0.2">
      <c r="A8" s="1397" t="s">
        <v>1185</v>
      </c>
      <c r="B8" s="2476" t="s">
        <v>1195</v>
      </c>
      <c r="C8" s="2472">
        <v>100</v>
      </c>
      <c r="D8" s="2473" t="s">
        <v>1186</v>
      </c>
      <c r="E8" s="2473" t="s">
        <v>1187</v>
      </c>
      <c r="F8" s="1401"/>
      <c r="G8" s="1401"/>
      <c r="H8" s="2474" t="s">
        <v>1194</v>
      </c>
      <c r="I8" s="2475" t="s">
        <v>451</v>
      </c>
    </row>
    <row r="9" spans="1:10" x14ac:dyDescent="0.2">
      <c r="A9" s="1397"/>
      <c r="B9" s="2476"/>
      <c r="C9" s="2472"/>
      <c r="D9" s="2475"/>
      <c r="E9" s="2475"/>
      <c r="F9" s="1401"/>
      <c r="G9" s="1401"/>
      <c r="H9" s="2474"/>
      <c r="I9" s="2475"/>
      <c r="J9" s="2436"/>
    </row>
    <row r="10" spans="1:10" s="2369" customFormat="1" ht="11.25" x14ac:dyDescent="0.2">
      <c r="A10" s="1396" t="s">
        <v>1184</v>
      </c>
      <c r="B10" s="2176" t="s">
        <v>1196</v>
      </c>
      <c r="C10" s="2177">
        <v>100</v>
      </c>
      <c r="D10" s="2178" t="s">
        <v>1186</v>
      </c>
      <c r="E10" s="2178" t="s">
        <v>1187</v>
      </c>
      <c r="F10" s="2179"/>
      <c r="G10" s="2179"/>
      <c r="H10" s="2180" t="s">
        <v>1188</v>
      </c>
      <c r="I10" s="2471" t="s">
        <v>452</v>
      </c>
    </row>
    <row r="11" spans="1:10" ht="15" customHeight="1" x14ac:dyDescent="0.2">
      <c r="A11" s="1398"/>
      <c r="B11" s="2476" t="s">
        <v>1197</v>
      </c>
      <c r="C11" s="2472">
        <v>100</v>
      </c>
      <c r="D11" s="2473" t="s">
        <v>1186</v>
      </c>
      <c r="E11" s="2473" t="s">
        <v>1187</v>
      </c>
      <c r="F11" s="2477"/>
      <c r="G11" s="1401"/>
      <c r="H11" s="2474" t="s">
        <v>1191</v>
      </c>
      <c r="I11" s="2475" t="s">
        <v>452</v>
      </c>
    </row>
    <row r="12" spans="1:10" ht="11.25" x14ac:dyDescent="0.2">
      <c r="A12" s="1398"/>
      <c r="B12" s="2476" t="s">
        <v>1198</v>
      </c>
      <c r="C12" s="2472">
        <v>23.21</v>
      </c>
      <c r="D12" s="2473" t="s">
        <v>1193</v>
      </c>
      <c r="E12" s="2473" t="s">
        <v>1193</v>
      </c>
      <c r="F12" s="1401"/>
      <c r="G12" s="1401"/>
      <c r="H12" s="2474" t="s">
        <v>1188</v>
      </c>
      <c r="I12" s="2478" t="s">
        <v>452</v>
      </c>
    </row>
    <row r="13" spans="1:10" ht="15" customHeight="1" x14ac:dyDescent="0.2">
      <c r="A13" s="1397"/>
      <c r="B13" s="2476" t="s">
        <v>1199</v>
      </c>
      <c r="C13" s="2472">
        <v>100</v>
      </c>
      <c r="D13" s="2473" t="s">
        <v>1186</v>
      </c>
      <c r="E13" s="2473" t="s">
        <v>1187</v>
      </c>
      <c r="F13" s="1401"/>
      <c r="G13" s="1401"/>
      <c r="H13" s="2474" t="s">
        <v>1191</v>
      </c>
      <c r="I13" s="2478" t="s">
        <v>452</v>
      </c>
    </row>
    <row r="14" spans="1:10" ht="15" customHeight="1" x14ac:dyDescent="0.2">
      <c r="A14" s="1397"/>
      <c r="B14" s="1399" t="s">
        <v>1200</v>
      </c>
      <c r="C14" s="2479">
        <v>100</v>
      </c>
      <c r="D14" s="2480" t="s">
        <v>1186</v>
      </c>
      <c r="E14" s="2480" t="s">
        <v>1187</v>
      </c>
      <c r="F14" s="1401"/>
      <c r="G14" s="1401"/>
      <c r="H14" s="2474" t="s">
        <v>1201</v>
      </c>
      <c r="I14" s="2478" t="s">
        <v>452</v>
      </c>
    </row>
    <row r="15" spans="1:10" ht="15" customHeight="1" x14ac:dyDescent="0.2">
      <c r="A15" s="1397" t="s">
        <v>1202</v>
      </c>
      <c r="B15" s="1399" t="s">
        <v>1203</v>
      </c>
      <c r="C15" s="2479">
        <v>100</v>
      </c>
      <c r="D15" s="2480" t="s">
        <v>1186</v>
      </c>
      <c r="E15" s="2480" t="s">
        <v>1187</v>
      </c>
      <c r="F15" s="1401"/>
      <c r="G15" s="1401"/>
      <c r="H15" s="2474" t="s">
        <v>1201</v>
      </c>
      <c r="I15" s="2478" t="s">
        <v>452</v>
      </c>
    </row>
    <row r="16" spans="1:10" ht="11.25" x14ac:dyDescent="0.2">
      <c r="A16" s="1397"/>
      <c r="B16" s="2476"/>
      <c r="C16" s="2472"/>
      <c r="D16" s="2481"/>
      <c r="E16" s="2481"/>
      <c r="F16" s="1401"/>
      <c r="G16" s="1401"/>
      <c r="H16" s="2474"/>
      <c r="I16" s="2475"/>
    </row>
    <row r="17" spans="1:9" s="2369" customFormat="1" ht="11.25" x14ac:dyDescent="0.2">
      <c r="A17" s="1396" t="s">
        <v>1184</v>
      </c>
      <c r="B17" s="2176" t="s">
        <v>1204</v>
      </c>
      <c r="C17" s="2177">
        <v>100</v>
      </c>
      <c r="D17" s="2178" t="s">
        <v>1186</v>
      </c>
      <c r="E17" s="2178" t="s">
        <v>1187</v>
      </c>
      <c r="F17" s="2179"/>
      <c r="G17" s="2179"/>
      <c r="H17" s="2180" t="s">
        <v>1191</v>
      </c>
      <c r="I17" s="2178" t="s">
        <v>450</v>
      </c>
    </row>
    <row r="18" spans="1:9" ht="16.5" x14ac:dyDescent="0.2">
      <c r="A18" s="1398"/>
      <c r="B18" s="2476" t="s">
        <v>1205</v>
      </c>
      <c r="C18" s="2472">
        <v>100</v>
      </c>
      <c r="D18" s="2473" t="s">
        <v>1186</v>
      </c>
      <c r="E18" s="2473" t="s">
        <v>1187</v>
      </c>
      <c r="F18" s="1401"/>
      <c r="G18" s="1401"/>
      <c r="H18" s="2474" t="s">
        <v>1188</v>
      </c>
      <c r="I18" s="2473" t="s">
        <v>450</v>
      </c>
    </row>
    <row r="19" spans="1:9" ht="11.25" x14ac:dyDescent="0.2">
      <c r="A19" s="1398"/>
      <c r="B19" s="2476" t="s">
        <v>1206</v>
      </c>
      <c r="C19" s="2472">
        <v>100</v>
      </c>
      <c r="D19" s="2473" t="s">
        <v>1186</v>
      </c>
      <c r="E19" s="2473" t="s">
        <v>1187</v>
      </c>
      <c r="F19" s="1401"/>
      <c r="G19" s="1401"/>
      <c r="H19" s="2474" t="s">
        <v>1191</v>
      </c>
      <c r="I19" s="2473" t="s">
        <v>450</v>
      </c>
    </row>
    <row r="20" spans="1:9" ht="16.5" x14ac:dyDescent="0.2">
      <c r="A20" s="1397" t="s">
        <v>1204</v>
      </c>
      <c r="B20" s="2476" t="s">
        <v>1207</v>
      </c>
      <c r="C20" s="2472">
        <v>100</v>
      </c>
      <c r="D20" s="2473" t="s">
        <v>1186</v>
      </c>
      <c r="E20" s="2473" t="s">
        <v>1187</v>
      </c>
      <c r="F20" s="1401"/>
      <c r="G20" s="1401"/>
      <c r="H20" s="2474" t="s">
        <v>1191</v>
      </c>
      <c r="I20" s="2473" t="s">
        <v>450</v>
      </c>
    </row>
    <row r="21" spans="1:9" ht="11.25" x14ac:dyDescent="0.2">
      <c r="A21" s="1398"/>
      <c r="B21" s="2476" t="s">
        <v>1208</v>
      </c>
      <c r="C21" s="2472">
        <v>100</v>
      </c>
      <c r="D21" s="2473" t="s">
        <v>1186</v>
      </c>
      <c r="E21" s="2473" t="s">
        <v>1187</v>
      </c>
      <c r="F21" s="1401"/>
      <c r="G21" s="1401"/>
      <c r="H21" s="2474" t="s">
        <v>1191</v>
      </c>
      <c r="I21" s="2473" t="s">
        <v>450</v>
      </c>
    </row>
    <row r="22" spans="1:9" ht="11.25" x14ac:dyDescent="0.2">
      <c r="A22" s="1398"/>
      <c r="B22" s="2476" t="s">
        <v>1209</v>
      </c>
      <c r="C22" s="2472">
        <v>100</v>
      </c>
      <c r="D22" s="2473" t="s">
        <v>1186</v>
      </c>
      <c r="E22" s="2473" t="s">
        <v>1187</v>
      </c>
      <c r="F22" s="1401"/>
      <c r="G22" s="1401"/>
      <c r="H22" s="2474" t="s">
        <v>1191</v>
      </c>
      <c r="I22" s="2473" t="s">
        <v>450</v>
      </c>
    </row>
    <row r="23" spans="1:9" ht="11.25" x14ac:dyDescent="0.2">
      <c r="A23" s="1398"/>
      <c r="B23" s="2476" t="s">
        <v>1210</v>
      </c>
      <c r="C23" s="2472">
        <v>100</v>
      </c>
      <c r="D23" s="2473" t="s">
        <v>1186</v>
      </c>
      <c r="E23" s="2473" t="s">
        <v>1187</v>
      </c>
      <c r="F23" s="1401"/>
      <c r="G23" s="1401"/>
      <c r="H23" s="2474" t="s">
        <v>1191</v>
      </c>
      <c r="I23" s="2473" t="s">
        <v>450</v>
      </c>
    </row>
    <row r="24" spans="1:9" ht="11.25" x14ac:dyDescent="0.2">
      <c r="A24" s="1398"/>
      <c r="B24" s="2476" t="s">
        <v>1211</v>
      </c>
      <c r="C24" s="2472">
        <v>100</v>
      </c>
      <c r="D24" s="2473" t="s">
        <v>1186</v>
      </c>
      <c r="E24" s="2473" t="s">
        <v>1187</v>
      </c>
      <c r="F24" s="1401"/>
      <c r="G24" s="1401"/>
      <c r="H24" s="2474" t="s">
        <v>1191</v>
      </c>
      <c r="I24" s="2473" t="s">
        <v>450</v>
      </c>
    </row>
    <row r="25" spans="1:9" ht="16.5" x14ac:dyDescent="0.2">
      <c r="A25" s="1397" t="s">
        <v>1206</v>
      </c>
      <c r="B25" s="1402" t="s">
        <v>1212</v>
      </c>
      <c r="C25" s="2472">
        <v>100</v>
      </c>
      <c r="D25" s="2473" t="s">
        <v>1186</v>
      </c>
      <c r="E25" s="2473" t="s">
        <v>1187</v>
      </c>
      <c r="F25" s="1401"/>
      <c r="G25" s="1401"/>
      <c r="H25" s="2474" t="s">
        <v>1213</v>
      </c>
      <c r="I25" s="2473" t="s">
        <v>450</v>
      </c>
    </row>
    <row r="26" spans="1:9" ht="11.25" x14ac:dyDescent="0.2">
      <c r="A26" s="1397"/>
      <c r="B26" s="2476"/>
      <c r="C26" s="2472"/>
      <c r="D26" s="2473"/>
      <c r="E26" s="2473"/>
      <c r="F26" s="1401"/>
      <c r="G26" s="1401"/>
      <c r="H26" s="2474"/>
      <c r="I26" s="2473"/>
    </row>
    <row r="27" spans="1:9" s="2369" customFormat="1" ht="16.5" x14ac:dyDescent="0.2">
      <c r="A27" s="1396" t="s">
        <v>1184</v>
      </c>
      <c r="B27" s="2482" t="s">
        <v>1214</v>
      </c>
      <c r="C27" s="2177">
        <v>100</v>
      </c>
      <c r="D27" s="2178" t="s">
        <v>1186</v>
      </c>
      <c r="E27" s="2178" t="s">
        <v>1187</v>
      </c>
      <c r="F27" s="2179"/>
      <c r="G27" s="2179"/>
      <c r="H27" s="2180" t="s">
        <v>1191</v>
      </c>
      <c r="I27" s="2178" t="s">
        <v>279</v>
      </c>
    </row>
    <row r="28" spans="1:9" ht="24.75" x14ac:dyDescent="0.2">
      <c r="A28" s="1397" t="s">
        <v>1215</v>
      </c>
      <c r="B28" s="2476" t="s">
        <v>1216</v>
      </c>
      <c r="C28" s="2472">
        <v>100</v>
      </c>
      <c r="D28" s="2473" t="s">
        <v>1186</v>
      </c>
      <c r="E28" s="2473" t="s">
        <v>1187</v>
      </c>
      <c r="F28" s="1401"/>
      <c r="G28" s="1401"/>
      <c r="H28" s="2474" t="s">
        <v>1188</v>
      </c>
      <c r="I28" s="2473" t="s">
        <v>279</v>
      </c>
    </row>
    <row r="29" spans="1:9" ht="16.5" x14ac:dyDescent="0.2">
      <c r="A29" s="1397" t="s">
        <v>1216</v>
      </c>
      <c r="B29" s="2476" t="s">
        <v>1217</v>
      </c>
      <c r="C29" s="2472">
        <v>100</v>
      </c>
      <c r="D29" s="2473" t="s">
        <v>1186</v>
      </c>
      <c r="E29" s="2473" t="s">
        <v>1187</v>
      </c>
      <c r="F29" s="1401"/>
      <c r="G29" s="1401"/>
      <c r="H29" s="2474" t="s">
        <v>1191</v>
      </c>
      <c r="I29" s="2473" t="s">
        <v>279</v>
      </c>
    </row>
    <row r="30" spans="1:9" ht="11.25" x14ac:dyDescent="0.2">
      <c r="A30" s="1397"/>
      <c r="B30" s="2476"/>
      <c r="C30" s="2472"/>
      <c r="D30" s="2473"/>
      <c r="E30" s="2473"/>
      <c r="F30" s="1401"/>
      <c r="G30" s="1401"/>
      <c r="H30" s="2474"/>
      <c r="I30" s="2473"/>
    </row>
    <row r="31" spans="1:9" s="2369" customFormat="1" ht="11.25" x14ac:dyDescent="0.2">
      <c r="A31" s="1396" t="s">
        <v>1184</v>
      </c>
      <c r="B31" s="2176" t="s">
        <v>1218</v>
      </c>
      <c r="C31" s="2177">
        <v>100</v>
      </c>
      <c r="D31" s="2178" t="s">
        <v>1186</v>
      </c>
      <c r="E31" s="2178" t="s">
        <v>1187</v>
      </c>
      <c r="F31" s="2179"/>
      <c r="G31" s="2179"/>
      <c r="H31" s="2180" t="s">
        <v>1188</v>
      </c>
      <c r="I31" s="2178" t="s">
        <v>453</v>
      </c>
    </row>
    <row r="32" spans="1:9" ht="16.5" x14ac:dyDescent="0.2">
      <c r="A32" s="1398"/>
      <c r="B32" s="2476" t="s">
        <v>1219</v>
      </c>
      <c r="C32" s="2472">
        <v>100</v>
      </c>
      <c r="D32" s="2473" t="s">
        <v>1186</v>
      </c>
      <c r="E32" s="2473" t="s">
        <v>1187</v>
      </c>
      <c r="F32" s="1401"/>
      <c r="G32" s="1401"/>
      <c r="H32" s="2474" t="s">
        <v>1188</v>
      </c>
      <c r="I32" s="2473" t="s">
        <v>453</v>
      </c>
    </row>
    <row r="33" spans="1:9" ht="16.5" x14ac:dyDescent="0.2">
      <c r="A33" s="1398"/>
      <c r="B33" s="2476" t="s">
        <v>1220</v>
      </c>
      <c r="C33" s="2472">
        <v>100</v>
      </c>
      <c r="D33" s="2473" t="s">
        <v>1186</v>
      </c>
      <c r="E33" s="2473" t="s">
        <v>1187</v>
      </c>
      <c r="F33" s="1401"/>
      <c r="G33" s="1401"/>
      <c r="H33" s="2474" t="s">
        <v>1191</v>
      </c>
      <c r="I33" s="2473" t="s">
        <v>453</v>
      </c>
    </row>
    <row r="34" spans="1:9" ht="11.25" x14ac:dyDescent="0.2">
      <c r="A34" s="1398"/>
      <c r="B34" s="2476" t="s">
        <v>1221</v>
      </c>
      <c r="C34" s="2472">
        <v>20</v>
      </c>
      <c r="D34" s="2473" t="s">
        <v>1193</v>
      </c>
      <c r="E34" s="2473" t="s">
        <v>1193</v>
      </c>
      <c r="F34" s="1401"/>
      <c r="G34" s="1401"/>
      <c r="H34" s="2474" t="s">
        <v>1191</v>
      </c>
      <c r="I34" s="2473" t="s">
        <v>453</v>
      </c>
    </row>
    <row r="35" spans="1:9" ht="11.25" x14ac:dyDescent="0.2">
      <c r="A35" s="1398"/>
      <c r="B35" s="2476" t="s">
        <v>1222</v>
      </c>
      <c r="C35" s="2472">
        <v>100</v>
      </c>
      <c r="D35" s="2473" t="s">
        <v>1186</v>
      </c>
      <c r="E35" s="2473" t="s">
        <v>1187</v>
      </c>
      <c r="F35" s="1401"/>
      <c r="G35" s="1401"/>
      <c r="H35" s="2474" t="s">
        <v>1191</v>
      </c>
      <c r="I35" s="2473" t="s">
        <v>453</v>
      </c>
    </row>
    <row r="36" spans="1:9" ht="16.5" x14ac:dyDescent="0.2">
      <c r="A36" s="1397"/>
      <c r="B36" s="2476" t="s">
        <v>1223</v>
      </c>
      <c r="C36" s="2472">
        <v>100</v>
      </c>
      <c r="D36" s="2473" t="s">
        <v>1186</v>
      </c>
      <c r="E36" s="2473" t="s">
        <v>1187</v>
      </c>
      <c r="F36" s="2483"/>
      <c r="G36" s="2483"/>
      <c r="H36" s="1402" t="s">
        <v>1191</v>
      </c>
      <c r="I36" s="2473" t="s">
        <v>280</v>
      </c>
    </row>
    <row r="37" spans="1:9" ht="16.5" x14ac:dyDescent="0.2">
      <c r="A37" s="1397" t="s">
        <v>1220</v>
      </c>
      <c r="B37" s="2476" t="s">
        <v>1224</v>
      </c>
      <c r="C37" s="2472">
        <v>100</v>
      </c>
      <c r="D37" s="2473" t="s">
        <v>1186</v>
      </c>
      <c r="E37" s="2473" t="s">
        <v>1187</v>
      </c>
      <c r="F37" s="1401"/>
      <c r="G37" s="1401"/>
      <c r="H37" s="1402" t="s">
        <v>1191</v>
      </c>
      <c r="I37" s="2473" t="s">
        <v>453</v>
      </c>
    </row>
    <row r="38" spans="1:9" ht="16.5" x14ac:dyDescent="0.2">
      <c r="A38" s="1397"/>
      <c r="B38" s="2476" t="s">
        <v>1225</v>
      </c>
      <c r="C38" s="2484">
        <v>100</v>
      </c>
      <c r="D38" s="2473" t="s">
        <v>1186</v>
      </c>
      <c r="E38" s="2473" t="s">
        <v>1187</v>
      </c>
      <c r="F38" s="1401"/>
      <c r="G38" s="1401"/>
      <c r="H38" s="2474" t="s">
        <v>1191</v>
      </c>
      <c r="I38" s="2473" t="s">
        <v>1226</v>
      </c>
    </row>
    <row r="39" spans="1:9" ht="24.75" x14ac:dyDescent="0.2">
      <c r="A39" s="1397" t="s">
        <v>1224</v>
      </c>
      <c r="B39" s="2476" t="s">
        <v>1227</v>
      </c>
      <c r="C39" s="2472">
        <v>100</v>
      </c>
      <c r="D39" s="2473" t="s">
        <v>1186</v>
      </c>
      <c r="E39" s="2473" t="s">
        <v>1187</v>
      </c>
      <c r="F39" s="1401"/>
      <c r="G39" s="1401"/>
      <c r="H39" s="2474" t="s">
        <v>1191</v>
      </c>
      <c r="I39" s="2473" t="s">
        <v>280</v>
      </c>
    </row>
    <row r="40" spans="1:9" ht="16.5" x14ac:dyDescent="0.2">
      <c r="A40" s="1398"/>
      <c r="B40" s="2476" t="s">
        <v>1228</v>
      </c>
      <c r="C40" s="2472">
        <v>100</v>
      </c>
      <c r="D40" s="2473" t="s">
        <v>1186</v>
      </c>
      <c r="E40" s="2473" t="s">
        <v>1187</v>
      </c>
      <c r="F40" s="1401"/>
      <c r="G40" s="1401"/>
      <c r="H40" s="2474" t="s">
        <v>1191</v>
      </c>
      <c r="I40" s="2473" t="s">
        <v>1229</v>
      </c>
    </row>
    <row r="41" spans="1:9" ht="16.5" x14ac:dyDescent="0.2">
      <c r="A41" s="1398"/>
      <c r="B41" s="2476" t="s">
        <v>1230</v>
      </c>
      <c r="C41" s="2472">
        <v>100</v>
      </c>
      <c r="D41" s="2473" t="s">
        <v>1186</v>
      </c>
      <c r="E41" s="2473" t="s">
        <v>1187</v>
      </c>
      <c r="F41" s="2483"/>
      <c r="G41" s="2483"/>
      <c r="H41" s="1402" t="s">
        <v>1191</v>
      </c>
      <c r="I41" s="2473" t="s">
        <v>1231</v>
      </c>
    </row>
    <row r="42" spans="1:9" ht="16.5" x14ac:dyDescent="0.2">
      <c r="A42" s="1397"/>
      <c r="B42" s="2476" t="s">
        <v>1232</v>
      </c>
      <c r="C42" s="2484">
        <v>40</v>
      </c>
      <c r="D42" s="2473" t="s">
        <v>1193</v>
      </c>
      <c r="E42" s="2473" t="s">
        <v>1193</v>
      </c>
      <c r="F42" s="2483"/>
      <c r="G42" s="2483"/>
      <c r="H42" s="1402" t="s">
        <v>1191</v>
      </c>
      <c r="I42" s="2473" t="s">
        <v>453</v>
      </c>
    </row>
    <row r="43" spans="1:9" ht="11.25" x14ac:dyDescent="0.2">
      <c r="A43" s="1399" t="s">
        <v>1222</v>
      </c>
      <c r="B43" s="1399" t="s">
        <v>1233</v>
      </c>
      <c r="C43" s="2479">
        <v>19.899999999999999</v>
      </c>
      <c r="D43" s="2480" t="s">
        <v>1193</v>
      </c>
      <c r="E43" s="2480" t="s">
        <v>1193</v>
      </c>
      <c r="F43" s="1401"/>
      <c r="G43" s="1401"/>
      <c r="H43" s="2474" t="s">
        <v>1234</v>
      </c>
      <c r="I43" s="2480" t="s">
        <v>1235</v>
      </c>
    </row>
    <row r="44" spans="1:9" ht="16.5" x14ac:dyDescent="0.2">
      <c r="A44" s="1397" t="s">
        <v>1223</v>
      </c>
      <c r="B44" s="2476" t="s">
        <v>1236</v>
      </c>
      <c r="C44" s="2472">
        <v>100</v>
      </c>
      <c r="D44" s="2473" t="s">
        <v>1186</v>
      </c>
      <c r="E44" s="2473" t="s">
        <v>1187</v>
      </c>
      <c r="F44" s="2483"/>
      <c r="G44" s="2483"/>
      <c r="H44" s="1402" t="s">
        <v>1191</v>
      </c>
      <c r="I44" s="2473" t="s">
        <v>280</v>
      </c>
    </row>
    <row r="45" spans="1:9" ht="11.25" hidden="1" x14ac:dyDescent="0.2">
      <c r="A45" s="1397"/>
      <c r="B45" s="2476"/>
      <c r="C45" s="2472"/>
      <c r="D45" s="2473"/>
      <c r="E45" s="2473"/>
      <c r="F45" s="1401"/>
      <c r="G45" s="1401"/>
      <c r="H45" s="2474"/>
      <c r="I45" s="2473"/>
    </row>
    <row r="46" spans="1:9" s="2486" customFormat="1" ht="15" customHeight="1" x14ac:dyDescent="0.2">
      <c r="A46" s="3241" t="s">
        <v>1174</v>
      </c>
      <c r="B46" s="2485"/>
      <c r="C46" s="3250" t="s">
        <v>1175</v>
      </c>
      <c r="D46" s="3252" t="s">
        <v>1237</v>
      </c>
      <c r="E46" s="3253"/>
      <c r="F46" s="3253"/>
      <c r="G46" s="3253"/>
      <c r="H46" s="3250" t="s">
        <v>1177</v>
      </c>
      <c r="I46" s="3250" t="s">
        <v>1178</v>
      </c>
    </row>
    <row r="47" spans="1:9" s="2369" customFormat="1" ht="59.45" customHeight="1" x14ac:dyDescent="0.2">
      <c r="A47" s="3249"/>
      <c r="B47" s="2487" t="s">
        <v>1179</v>
      </c>
      <c r="C47" s="3251"/>
      <c r="D47" s="2488" t="s">
        <v>1180</v>
      </c>
      <c r="E47" s="2488" t="s">
        <v>1181</v>
      </c>
      <c r="F47" s="2488" t="s">
        <v>1182</v>
      </c>
      <c r="G47" s="2488" t="s">
        <v>1183</v>
      </c>
      <c r="H47" s="3251"/>
      <c r="I47" s="3251" t="s">
        <v>1178</v>
      </c>
    </row>
    <row r="48" spans="1:9" ht="35.25" customHeight="1" x14ac:dyDescent="0.2">
      <c r="A48" s="1396" t="s">
        <v>1184</v>
      </c>
      <c r="B48" s="1401" t="s">
        <v>1238</v>
      </c>
      <c r="C48" s="2489"/>
      <c r="D48" s="2489"/>
      <c r="E48" s="2489"/>
      <c r="F48" s="2490" t="s">
        <v>1239</v>
      </c>
      <c r="G48" s="2489"/>
      <c r="H48" s="2491" t="s">
        <v>1240</v>
      </c>
      <c r="I48" s="2491" t="s">
        <v>1241</v>
      </c>
    </row>
    <row r="49" spans="1:9" ht="11.25" x14ac:dyDescent="0.2">
      <c r="A49" s="2432"/>
      <c r="B49" s="2476" t="s">
        <v>1242</v>
      </c>
      <c r="C49" s="2492"/>
      <c r="D49" s="2493"/>
      <c r="E49" s="2493"/>
      <c r="F49" s="2494" t="s">
        <v>1239</v>
      </c>
      <c r="G49" s="1401"/>
      <c r="H49" s="2474" t="s">
        <v>1240</v>
      </c>
      <c r="I49" s="2473" t="s">
        <v>453</v>
      </c>
    </row>
    <row r="50" spans="1:9" ht="11.25" x14ac:dyDescent="0.2">
      <c r="A50" s="1396"/>
      <c r="B50" s="2476" t="s">
        <v>1243</v>
      </c>
      <c r="C50" s="2492"/>
      <c r="D50" s="2493"/>
      <c r="E50" s="2493"/>
      <c r="F50" s="2494"/>
      <c r="G50" s="1401"/>
      <c r="H50" s="2474"/>
      <c r="I50" s="2473"/>
    </row>
    <row r="51" spans="1:9" ht="11.25" x14ac:dyDescent="0.2">
      <c r="A51" s="1400"/>
      <c r="B51" s="1401" t="s">
        <v>1244</v>
      </c>
      <c r="C51" s="1401"/>
      <c r="D51" s="1401"/>
      <c r="E51" s="1401"/>
      <c r="F51" s="2494" t="s">
        <v>1239</v>
      </c>
      <c r="G51" s="1401"/>
      <c r="H51" s="2474" t="s">
        <v>1240</v>
      </c>
      <c r="I51" s="2474" t="s">
        <v>450</v>
      </c>
    </row>
    <row r="52" spans="1:9" ht="11.25" x14ac:dyDescent="0.2">
      <c r="A52" s="1400"/>
      <c r="B52" s="2483" t="s">
        <v>1245</v>
      </c>
      <c r="C52" s="2483"/>
      <c r="D52" s="2483"/>
      <c r="E52" s="2483"/>
      <c r="F52" s="2495" t="s">
        <v>1239</v>
      </c>
      <c r="G52" s="2483"/>
      <c r="H52" s="1402" t="s">
        <v>1240</v>
      </c>
      <c r="I52" s="1402" t="s">
        <v>452</v>
      </c>
    </row>
    <row r="53" spans="1:9" ht="11.25" x14ac:dyDescent="0.2">
      <c r="A53" s="1400"/>
      <c r="B53" s="1401" t="s">
        <v>1246</v>
      </c>
      <c r="C53" s="1401"/>
      <c r="D53" s="1401"/>
      <c r="E53" s="1401"/>
      <c r="F53" s="2494" t="s">
        <v>1239</v>
      </c>
      <c r="G53" s="1401"/>
      <c r="H53" s="2474" t="s">
        <v>1240</v>
      </c>
      <c r="I53" s="2474" t="s">
        <v>452</v>
      </c>
    </row>
    <row r="54" spans="1:9" ht="11.25" x14ac:dyDescent="0.2">
      <c r="A54" s="1400"/>
      <c r="B54" s="1401" t="s">
        <v>1247</v>
      </c>
      <c r="C54" s="1401"/>
      <c r="D54" s="1401"/>
      <c r="E54" s="1401"/>
      <c r="F54" s="2494" t="s">
        <v>1239</v>
      </c>
      <c r="G54" s="1401"/>
      <c r="H54" s="2474" t="s">
        <v>1248</v>
      </c>
      <c r="I54" s="2474" t="s">
        <v>453</v>
      </c>
    </row>
    <row r="55" spans="1:9" ht="11.25" x14ac:dyDescent="0.2">
      <c r="A55" s="1400"/>
      <c r="B55" s="1401" t="s">
        <v>1249</v>
      </c>
      <c r="C55" s="1401"/>
      <c r="D55" s="1401"/>
      <c r="E55" s="1401"/>
      <c r="F55" s="2494" t="s">
        <v>1239</v>
      </c>
      <c r="G55" s="1401"/>
      <c r="H55" s="2474" t="s">
        <v>1240</v>
      </c>
      <c r="I55" s="2474" t="s">
        <v>451</v>
      </c>
    </row>
    <row r="56" spans="1:9" ht="16.5" x14ac:dyDescent="0.2">
      <c r="A56" s="1400"/>
      <c r="B56" s="1401" t="s">
        <v>1250</v>
      </c>
      <c r="C56" s="1401"/>
      <c r="D56" s="1401"/>
      <c r="E56" s="1401"/>
      <c r="F56" s="2494" t="s">
        <v>1239</v>
      </c>
      <c r="G56" s="1401"/>
      <c r="H56" s="2474" t="s">
        <v>1240</v>
      </c>
      <c r="I56" s="2474" t="s">
        <v>451</v>
      </c>
    </row>
    <row r="57" spans="1:9" ht="11.25" x14ac:dyDescent="0.2">
      <c r="A57" s="1400"/>
      <c r="B57" s="1401" t="s">
        <v>1251</v>
      </c>
      <c r="C57" s="1401"/>
      <c r="D57" s="1401"/>
      <c r="E57" s="1401"/>
      <c r="F57" s="2494" t="s">
        <v>1239</v>
      </c>
      <c r="G57" s="1401"/>
      <c r="H57" s="2474" t="s">
        <v>1248</v>
      </c>
      <c r="I57" s="2474" t="s">
        <v>453</v>
      </c>
    </row>
    <row r="58" spans="1:9" ht="11.25" x14ac:dyDescent="0.2">
      <c r="A58" s="1400"/>
      <c r="B58" s="1401" t="s">
        <v>1252</v>
      </c>
      <c r="C58" s="1401"/>
      <c r="D58" s="1401"/>
      <c r="E58" s="1401"/>
      <c r="F58" s="2494" t="s">
        <v>1239</v>
      </c>
      <c r="G58" s="1401"/>
      <c r="H58" s="2474" t="s">
        <v>1240</v>
      </c>
      <c r="I58" s="2474" t="s">
        <v>451</v>
      </c>
    </row>
    <row r="59" spans="1:9" ht="21" customHeight="1" x14ac:dyDescent="0.2">
      <c r="A59" s="1400"/>
      <c r="B59" s="1401" t="s">
        <v>1253</v>
      </c>
      <c r="C59" s="1401"/>
      <c r="D59" s="1401"/>
      <c r="E59" s="1401"/>
      <c r="F59" s="2494" t="s">
        <v>1239</v>
      </c>
      <c r="G59" s="1401"/>
      <c r="H59" s="2474" t="s">
        <v>1240</v>
      </c>
      <c r="I59" s="2474" t="s">
        <v>452</v>
      </c>
    </row>
    <row r="60" spans="1:9" ht="16.5" x14ac:dyDescent="0.2">
      <c r="A60" s="1400"/>
      <c r="B60" s="1401" t="s">
        <v>1254</v>
      </c>
      <c r="C60" s="1401"/>
      <c r="D60" s="1401"/>
      <c r="E60" s="1401"/>
      <c r="F60" s="2494" t="s">
        <v>1239</v>
      </c>
      <c r="G60" s="1401"/>
      <c r="H60" s="2474" t="s">
        <v>1240</v>
      </c>
      <c r="I60" s="2474" t="s">
        <v>453</v>
      </c>
    </row>
    <row r="61" spans="1:9" ht="11.25" x14ac:dyDescent="0.2">
      <c r="A61" s="1400"/>
      <c r="B61" s="1401" t="s">
        <v>1255</v>
      </c>
      <c r="C61" s="1401"/>
      <c r="D61" s="1401"/>
      <c r="E61" s="1401"/>
      <c r="F61" s="2494" t="s">
        <v>1239</v>
      </c>
      <c r="G61" s="1401"/>
      <c r="H61" s="2474" t="s">
        <v>1240</v>
      </c>
      <c r="I61" s="2474" t="s">
        <v>1256</v>
      </c>
    </row>
    <row r="62" spans="1:9" ht="16.5" x14ac:dyDescent="0.2">
      <c r="A62" s="1400"/>
      <c r="B62" s="1401" t="s">
        <v>1257</v>
      </c>
      <c r="C62" s="1401"/>
      <c r="D62" s="1401"/>
      <c r="E62" s="1401"/>
      <c r="F62" s="2494" t="s">
        <v>1239</v>
      </c>
      <c r="G62" s="1401"/>
      <c r="H62" s="2474" t="s">
        <v>1240</v>
      </c>
      <c r="I62" s="2474" t="s">
        <v>453</v>
      </c>
    </row>
    <row r="63" spans="1:9" ht="16.5" x14ac:dyDescent="0.2">
      <c r="A63" s="1400"/>
      <c r="B63" s="1401" t="s">
        <v>1258</v>
      </c>
      <c r="C63" s="1401"/>
      <c r="D63" s="1401"/>
      <c r="E63" s="1401"/>
      <c r="F63" s="2494" t="s">
        <v>1239</v>
      </c>
      <c r="G63" s="1401"/>
      <c r="H63" s="2474" t="s">
        <v>1240</v>
      </c>
      <c r="I63" s="2474" t="s">
        <v>451</v>
      </c>
    </row>
    <row r="64" spans="1:9" ht="11.25" x14ac:dyDescent="0.2">
      <c r="A64" s="1400"/>
      <c r="B64" s="1401" t="s">
        <v>1259</v>
      </c>
      <c r="C64" s="1401"/>
      <c r="D64" s="1401"/>
      <c r="E64" s="1401"/>
      <c r="F64" s="2494" t="s">
        <v>1239</v>
      </c>
      <c r="G64" s="1401"/>
      <c r="H64" s="2474" t="s">
        <v>1240</v>
      </c>
      <c r="I64" s="2474" t="s">
        <v>453</v>
      </c>
    </row>
    <row r="65" spans="1:9" ht="11.25" x14ac:dyDescent="0.2">
      <c r="A65" s="1400"/>
      <c r="B65" s="1401" t="s">
        <v>1260</v>
      </c>
      <c r="C65" s="1401"/>
      <c r="D65" s="1401"/>
      <c r="E65" s="1401"/>
      <c r="F65" s="2494" t="s">
        <v>1239</v>
      </c>
      <c r="G65" s="1401"/>
      <c r="H65" s="2474" t="s">
        <v>1240</v>
      </c>
      <c r="I65" s="2474" t="s">
        <v>1241</v>
      </c>
    </row>
    <row r="66" spans="1:9" ht="16.5" x14ac:dyDescent="0.2">
      <c r="A66" s="1397"/>
      <c r="B66" s="1399" t="s">
        <v>1261</v>
      </c>
      <c r="C66" s="2479"/>
      <c r="D66" s="2480"/>
      <c r="E66" s="2480"/>
      <c r="F66" s="2494" t="s">
        <v>1239</v>
      </c>
      <c r="G66" s="1401"/>
      <c r="H66" s="2474" t="s">
        <v>1240</v>
      </c>
      <c r="I66" s="2480" t="s">
        <v>453</v>
      </c>
    </row>
    <row r="67" spans="1:9" s="2496" customFormat="1" ht="11.25" x14ac:dyDescent="0.2">
      <c r="A67" s="1401"/>
      <c r="B67" s="2483" t="s">
        <v>1262</v>
      </c>
      <c r="C67" s="2483"/>
      <c r="D67" s="2483"/>
      <c r="E67" s="2483"/>
      <c r="F67" s="2495" t="s">
        <v>1239</v>
      </c>
      <c r="G67" s="2483"/>
      <c r="H67" s="1402" t="s">
        <v>1248</v>
      </c>
      <c r="I67" s="1402" t="s">
        <v>453</v>
      </c>
    </row>
    <row r="68" spans="1:9" ht="11.25" x14ac:dyDescent="0.2">
      <c r="A68" s="1400"/>
      <c r="B68" s="1401" t="s">
        <v>1263</v>
      </c>
      <c r="C68" s="1401"/>
      <c r="D68" s="1401"/>
      <c r="E68" s="1401"/>
      <c r="F68" s="2494" t="s">
        <v>1239</v>
      </c>
      <c r="G68" s="1401"/>
      <c r="H68" s="2474" t="s">
        <v>1240</v>
      </c>
      <c r="I68" s="2474" t="s">
        <v>452</v>
      </c>
    </row>
    <row r="69" spans="1:9" ht="11.25" x14ac:dyDescent="0.2">
      <c r="A69" s="1400"/>
      <c r="B69" s="1401" t="s">
        <v>1264</v>
      </c>
      <c r="C69" s="1401"/>
      <c r="D69" s="1401"/>
      <c r="E69" s="1401"/>
      <c r="F69" s="2494" t="s">
        <v>1239</v>
      </c>
      <c r="G69" s="1401"/>
      <c r="H69" s="2474" t="s">
        <v>1240</v>
      </c>
      <c r="I69" s="2474" t="s">
        <v>453</v>
      </c>
    </row>
    <row r="70" spans="1:9" ht="11.25" x14ac:dyDescent="0.2">
      <c r="A70" s="1400"/>
      <c r="B70" s="1401" t="s">
        <v>1265</v>
      </c>
      <c r="C70" s="1401"/>
      <c r="D70" s="1401"/>
      <c r="E70" s="1401"/>
      <c r="F70" s="2494" t="s">
        <v>1239</v>
      </c>
      <c r="G70" s="1401"/>
      <c r="H70" s="2474" t="s">
        <v>1240</v>
      </c>
      <c r="I70" s="2474" t="s">
        <v>451</v>
      </c>
    </row>
    <row r="71" spans="1:9" ht="16.5" x14ac:dyDescent="0.2">
      <c r="A71" s="1400"/>
      <c r="B71" s="1401" t="s">
        <v>1266</v>
      </c>
      <c r="C71" s="1401"/>
      <c r="D71" s="1401"/>
      <c r="E71" s="1401"/>
      <c r="F71" s="2494" t="s">
        <v>1239</v>
      </c>
      <c r="G71" s="1401"/>
      <c r="H71" s="2474" t="s">
        <v>1240</v>
      </c>
      <c r="I71" s="2474" t="s">
        <v>450</v>
      </c>
    </row>
    <row r="72" spans="1:9" ht="11.25" x14ac:dyDescent="0.2">
      <c r="A72" s="1400"/>
      <c r="B72" s="1401" t="s">
        <v>1267</v>
      </c>
      <c r="C72" s="1401"/>
      <c r="D72" s="1401"/>
      <c r="E72" s="1401"/>
      <c r="F72" s="2494" t="s">
        <v>1239</v>
      </c>
      <c r="G72" s="1401"/>
      <c r="H72" s="2474" t="s">
        <v>1240</v>
      </c>
      <c r="I72" s="2474" t="s">
        <v>450</v>
      </c>
    </row>
    <row r="73" spans="1:9" ht="11.25" x14ac:dyDescent="0.2">
      <c r="A73" s="1400"/>
      <c r="B73" s="1401" t="s">
        <v>1268</v>
      </c>
      <c r="C73" s="1401"/>
      <c r="D73" s="1401"/>
      <c r="E73" s="1401"/>
      <c r="F73" s="2494" t="s">
        <v>1239</v>
      </c>
      <c r="G73" s="1401"/>
      <c r="H73" s="2474" t="s">
        <v>1240</v>
      </c>
      <c r="I73" s="2474" t="s">
        <v>451</v>
      </c>
    </row>
    <row r="74" spans="1:9" ht="16.5" x14ac:dyDescent="0.2">
      <c r="A74" s="1400"/>
      <c r="B74" s="1401" t="s">
        <v>1269</v>
      </c>
      <c r="C74" s="1401"/>
      <c r="D74" s="1401"/>
      <c r="E74" s="1401"/>
      <c r="F74" s="2494" t="s">
        <v>1239</v>
      </c>
      <c r="G74" s="1401"/>
      <c r="H74" s="2474" t="s">
        <v>1248</v>
      </c>
      <c r="I74" s="2474" t="s">
        <v>453</v>
      </c>
    </row>
    <row r="75" spans="1:9" ht="11.25" x14ac:dyDescent="0.2">
      <c r="A75" s="1400"/>
      <c r="B75" s="1401" t="s">
        <v>1270</v>
      </c>
      <c r="C75" s="1401"/>
      <c r="D75" s="1401"/>
      <c r="E75" s="1401"/>
      <c r="F75" s="2494" t="s">
        <v>1239</v>
      </c>
      <c r="G75" s="1401"/>
      <c r="H75" s="2474" t="s">
        <v>1248</v>
      </c>
      <c r="I75" s="2474" t="s">
        <v>450</v>
      </c>
    </row>
    <row r="76" spans="1:9" ht="11.25" x14ac:dyDescent="0.2">
      <c r="A76" s="1400"/>
      <c r="B76" s="2483" t="s">
        <v>1271</v>
      </c>
      <c r="C76" s="2483"/>
      <c r="D76" s="2483"/>
      <c r="E76" s="2483"/>
      <c r="F76" s="2495" t="s">
        <v>1239</v>
      </c>
      <c r="G76" s="2483"/>
      <c r="H76" s="1402" t="s">
        <v>1240</v>
      </c>
      <c r="I76" s="1402" t="s">
        <v>453</v>
      </c>
    </row>
    <row r="77" spans="1:9" ht="16.5" x14ac:dyDescent="0.2">
      <c r="A77" s="1402" t="s">
        <v>1205</v>
      </c>
      <c r="B77" s="1401" t="s">
        <v>1272</v>
      </c>
      <c r="C77" s="1401"/>
      <c r="D77" s="1401"/>
      <c r="E77" s="1401"/>
      <c r="F77" s="2494" t="s">
        <v>1239</v>
      </c>
      <c r="G77" s="1401"/>
      <c r="H77" s="2474" t="s">
        <v>1240</v>
      </c>
      <c r="I77" s="2474" t="s">
        <v>450</v>
      </c>
    </row>
    <row r="78" spans="1:9" ht="16.5" x14ac:dyDescent="0.2">
      <c r="A78" s="1402" t="s">
        <v>1204</v>
      </c>
      <c r="B78" s="1401" t="s">
        <v>1273</v>
      </c>
      <c r="C78" s="1401"/>
      <c r="D78" s="1401"/>
      <c r="E78" s="1401"/>
      <c r="F78" s="2494" t="s">
        <v>1239</v>
      </c>
      <c r="G78" s="1401"/>
      <c r="H78" s="2474" t="s">
        <v>1240</v>
      </c>
      <c r="I78" s="2474" t="s">
        <v>1229</v>
      </c>
    </row>
    <row r="79" spans="1:9" ht="11.25" x14ac:dyDescent="0.2">
      <c r="A79" s="1402"/>
      <c r="B79" s="1401" t="s">
        <v>1274</v>
      </c>
      <c r="C79" s="1401"/>
      <c r="D79" s="1401"/>
      <c r="E79" s="1401"/>
      <c r="F79" s="2494" t="s">
        <v>1239</v>
      </c>
      <c r="G79" s="1401"/>
      <c r="H79" s="2474" t="s">
        <v>1240</v>
      </c>
      <c r="I79" s="2474" t="s">
        <v>450</v>
      </c>
    </row>
    <row r="80" spans="1:9" ht="16.5" x14ac:dyDescent="0.2">
      <c r="A80" s="1402" t="s">
        <v>1185</v>
      </c>
      <c r="B80" s="1401" t="s">
        <v>1275</v>
      </c>
      <c r="C80" s="1401"/>
      <c r="D80" s="1401"/>
      <c r="E80" s="1401"/>
      <c r="F80" s="2494" t="s">
        <v>1239</v>
      </c>
      <c r="G80" s="1401"/>
      <c r="H80" s="2474" t="s">
        <v>1248</v>
      </c>
      <c r="I80" s="2474" t="s">
        <v>451</v>
      </c>
    </row>
    <row r="81" spans="1:9" ht="11.25" x14ac:dyDescent="0.2">
      <c r="A81" s="1400"/>
      <c r="B81" s="1401" t="s">
        <v>1276</v>
      </c>
      <c r="C81" s="1401"/>
      <c r="D81" s="1401"/>
      <c r="E81" s="1401"/>
      <c r="F81" s="2494" t="s">
        <v>1239</v>
      </c>
      <c r="G81" s="1401"/>
      <c r="H81" s="2474" t="s">
        <v>1248</v>
      </c>
      <c r="I81" s="2474" t="s">
        <v>451</v>
      </c>
    </row>
    <row r="82" spans="1:9" ht="11.25" x14ac:dyDescent="0.2">
      <c r="A82" s="1400"/>
      <c r="B82" s="1401" t="s">
        <v>1277</v>
      </c>
      <c r="C82" s="1401"/>
      <c r="D82" s="1401"/>
      <c r="E82" s="1401"/>
      <c r="F82" s="2494" t="s">
        <v>1239</v>
      </c>
      <c r="G82" s="1401"/>
      <c r="H82" s="2474" t="s">
        <v>1248</v>
      </c>
      <c r="I82" s="2474" t="s">
        <v>451</v>
      </c>
    </row>
    <row r="83" spans="1:9" ht="11.25" x14ac:dyDescent="0.2">
      <c r="A83" s="1400"/>
      <c r="B83" s="1401" t="s">
        <v>1278</v>
      </c>
      <c r="C83" s="1401"/>
      <c r="D83" s="1401"/>
      <c r="E83" s="1401"/>
      <c r="F83" s="2494" t="s">
        <v>1239</v>
      </c>
      <c r="G83" s="1401"/>
      <c r="H83" s="2474" t="s">
        <v>1240</v>
      </c>
      <c r="I83" s="2474" t="s">
        <v>451</v>
      </c>
    </row>
    <row r="84" spans="1:9" ht="16.5" x14ac:dyDescent="0.2">
      <c r="A84" s="1402" t="s">
        <v>1279</v>
      </c>
      <c r="B84" s="1401" t="s">
        <v>1280</v>
      </c>
      <c r="C84" s="1401"/>
      <c r="D84" s="1401"/>
      <c r="E84" s="1401"/>
      <c r="F84" s="2494" t="s">
        <v>1239</v>
      </c>
      <c r="G84" s="1401"/>
      <c r="H84" s="2474" t="s">
        <v>1248</v>
      </c>
      <c r="I84" s="2474" t="s">
        <v>279</v>
      </c>
    </row>
    <row r="85" spans="1:9" ht="11.25" x14ac:dyDescent="0.2">
      <c r="A85" s="1400"/>
      <c r="B85" s="1401" t="s">
        <v>1281</v>
      </c>
      <c r="C85" s="1401"/>
      <c r="D85" s="1401"/>
      <c r="E85" s="1401"/>
      <c r="F85" s="2494" t="s">
        <v>1239</v>
      </c>
      <c r="G85" s="1401"/>
      <c r="H85" s="2474" t="s">
        <v>1248</v>
      </c>
      <c r="I85" s="2474" t="s">
        <v>279</v>
      </c>
    </row>
    <row r="86" spans="1:9" ht="16.5" x14ac:dyDescent="0.2">
      <c r="A86" s="1402" t="s">
        <v>1219</v>
      </c>
      <c r="B86" s="1401" t="s">
        <v>1282</v>
      </c>
      <c r="C86" s="1401"/>
      <c r="D86" s="1401"/>
      <c r="E86" s="1401"/>
      <c r="F86" s="2494" t="s">
        <v>1239</v>
      </c>
      <c r="G86" s="1401"/>
      <c r="H86" s="2474" t="s">
        <v>1240</v>
      </c>
      <c r="I86" s="2474" t="s">
        <v>453</v>
      </c>
    </row>
    <row r="87" spans="1:9" ht="11.25" x14ac:dyDescent="0.2">
      <c r="A87" s="1402" t="s">
        <v>1197</v>
      </c>
      <c r="B87" s="1401" t="s">
        <v>1283</v>
      </c>
      <c r="C87" s="1401"/>
      <c r="D87" s="1401"/>
      <c r="E87" s="1401"/>
      <c r="F87" s="2494" t="s">
        <v>1239</v>
      </c>
      <c r="G87" s="1401"/>
      <c r="H87" s="2474" t="s">
        <v>1240</v>
      </c>
      <c r="I87" s="2474" t="s">
        <v>452</v>
      </c>
    </row>
    <row r="88" spans="1:9" ht="16.5" x14ac:dyDescent="0.2">
      <c r="A88" s="1402" t="s">
        <v>1284</v>
      </c>
      <c r="B88" s="1401" t="s">
        <v>1285</v>
      </c>
      <c r="C88" s="1401"/>
      <c r="D88" s="1401"/>
      <c r="E88" s="1401"/>
      <c r="F88" s="2494" t="s">
        <v>1239</v>
      </c>
      <c r="G88" s="1401"/>
      <c r="H88" s="2474" t="s">
        <v>1240</v>
      </c>
      <c r="I88" s="2474" t="s">
        <v>1229</v>
      </c>
    </row>
    <row r="89" spans="1:9" ht="11.25" x14ac:dyDescent="0.2">
      <c r="A89" s="1402"/>
      <c r="B89" s="2483" t="s">
        <v>1286</v>
      </c>
      <c r="C89" s="2483"/>
      <c r="D89" s="2483"/>
      <c r="E89" s="2483"/>
      <c r="F89" s="2495" t="s">
        <v>1239</v>
      </c>
      <c r="G89" s="2483"/>
      <c r="H89" s="1402" t="s">
        <v>1248</v>
      </c>
      <c r="I89" s="1402" t="s">
        <v>1287</v>
      </c>
    </row>
    <row r="90" spans="1:9" ht="16.5" x14ac:dyDescent="0.2">
      <c r="A90" s="1397"/>
      <c r="B90" s="1403" t="s">
        <v>1288</v>
      </c>
      <c r="C90" s="2472"/>
      <c r="D90" s="2473"/>
      <c r="E90" s="2473"/>
      <c r="F90" s="2495" t="s">
        <v>1239</v>
      </c>
      <c r="G90" s="2483"/>
      <c r="H90" s="1402" t="s">
        <v>1240</v>
      </c>
      <c r="I90" s="2473" t="s">
        <v>1289</v>
      </c>
    </row>
    <row r="91" spans="1:9" ht="16.5" x14ac:dyDescent="0.2">
      <c r="A91" s="1397" t="s">
        <v>1220</v>
      </c>
      <c r="B91" s="1403" t="s">
        <v>1290</v>
      </c>
      <c r="C91" s="2472"/>
      <c r="D91" s="2473"/>
      <c r="E91" s="2473"/>
      <c r="F91" s="2495" t="s">
        <v>1239</v>
      </c>
      <c r="G91" s="2483"/>
      <c r="H91" s="1402" t="s">
        <v>1248</v>
      </c>
      <c r="I91" s="2473" t="s">
        <v>453</v>
      </c>
    </row>
    <row r="92" spans="1:9" ht="24.75" x14ac:dyDescent="0.2">
      <c r="A92" s="1403" t="s">
        <v>1290</v>
      </c>
      <c r="B92" s="1403" t="s">
        <v>1291</v>
      </c>
      <c r="C92" s="2472"/>
      <c r="D92" s="2473"/>
      <c r="E92" s="2473"/>
      <c r="F92" s="2495" t="s">
        <v>1239</v>
      </c>
      <c r="G92" s="2483"/>
      <c r="H92" s="1402" t="s">
        <v>1248</v>
      </c>
      <c r="I92" s="2473" t="s">
        <v>1292</v>
      </c>
    </row>
    <row r="93" spans="1:9" ht="16.5" x14ac:dyDescent="0.2">
      <c r="A93" s="1403"/>
      <c r="B93" s="2497" t="s">
        <v>1293</v>
      </c>
      <c r="C93" s="2479"/>
      <c r="D93" s="2480"/>
      <c r="E93" s="2480"/>
      <c r="F93" s="2494" t="s">
        <v>1239</v>
      </c>
      <c r="G93" s="1401"/>
      <c r="H93" s="2474" t="s">
        <v>1248</v>
      </c>
      <c r="I93" s="2480" t="s">
        <v>1294</v>
      </c>
    </row>
    <row r="94" spans="1:9" ht="16.5" x14ac:dyDescent="0.2">
      <c r="A94" s="1402" t="s">
        <v>1224</v>
      </c>
      <c r="B94" s="1401" t="s">
        <v>1295</v>
      </c>
      <c r="C94" s="1401"/>
      <c r="D94" s="1401"/>
      <c r="E94" s="1401"/>
      <c r="F94" s="2494" t="s">
        <v>1239</v>
      </c>
      <c r="G94" s="1401"/>
      <c r="H94" s="2474" t="s">
        <v>1248</v>
      </c>
      <c r="I94" s="2474" t="s">
        <v>450</v>
      </c>
    </row>
    <row r="95" spans="1:9" ht="16.5" x14ac:dyDescent="0.2">
      <c r="A95" s="1402" t="s">
        <v>1295</v>
      </c>
      <c r="B95" s="1401" t="s">
        <v>1296</v>
      </c>
      <c r="C95" s="1401"/>
      <c r="D95" s="1401"/>
      <c r="E95" s="1401"/>
      <c r="F95" s="2494" t="s">
        <v>1239</v>
      </c>
      <c r="G95" s="1401"/>
      <c r="H95" s="2474" t="s">
        <v>1248</v>
      </c>
      <c r="I95" s="2474" t="s">
        <v>450</v>
      </c>
    </row>
    <row r="96" spans="1:9" ht="16.5" x14ac:dyDescent="0.2">
      <c r="A96" s="1400"/>
      <c r="B96" s="1401" t="s">
        <v>1297</v>
      </c>
      <c r="C96" s="1401"/>
      <c r="D96" s="1401"/>
      <c r="E96" s="1401"/>
      <c r="F96" s="2494" t="s">
        <v>1239</v>
      </c>
      <c r="G96" s="1401"/>
      <c r="H96" s="2474" t="s">
        <v>1248</v>
      </c>
      <c r="I96" s="2474" t="s">
        <v>450</v>
      </c>
    </row>
    <row r="97" spans="1:9" s="1458" customFormat="1" ht="15" customHeight="1" x14ac:dyDescent="0.2">
      <c r="A97" s="3241"/>
      <c r="B97" s="2479" t="s">
        <v>1298</v>
      </c>
      <c r="C97" s="2479"/>
      <c r="D97" s="2479"/>
      <c r="E97" s="2479"/>
      <c r="F97" s="2498" t="s">
        <v>1239</v>
      </c>
      <c r="G97" s="2479"/>
      <c r="H97" s="1399" t="s">
        <v>1248</v>
      </c>
      <c r="I97" s="1399" t="s">
        <v>450</v>
      </c>
    </row>
    <row r="98" spans="1:9" ht="16.5" x14ac:dyDescent="0.2">
      <c r="A98" s="3241"/>
      <c r="B98" s="2479" t="s">
        <v>1299</v>
      </c>
      <c r="C98" s="2479"/>
      <c r="D98" s="2479"/>
      <c r="E98" s="2479"/>
      <c r="F98" s="2498" t="s">
        <v>1239</v>
      </c>
      <c r="G98" s="2479"/>
      <c r="H98" s="1399" t="s">
        <v>1248</v>
      </c>
      <c r="I98" s="1399" t="s">
        <v>450</v>
      </c>
    </row>
    <row r="99" spans="1:9" ht="16.5" x14ac:dyDescent="0.2">
      <c r="A99" s="1400"/>
      <c r="B99" s="1401" t="s">
        <v>1300</v>
      </c>
      <c r="C99" s="1401"/>
      <c r="D99" s="1401"/>
      <c r="E99" s="1401"/>
      <c r="F99" s="2494" t="s">
        <v>1239</v>
      </c>
      <c r="G99" s="1401"/>
      <c r="H99" s="2474" t="s">
        <v>1248</v>
      </c>
      <c r="I99" s="2474" t="s">
        <v>450</v>
      </c>
    </row>
    <row r="100" spans="1:9" ht="11.25" x14ac:dyDescent="0.2">
      <c r="A100" s="1400"/>
      <c r="B100" s="1401" t="s">
        <v>1301</v>
      </c>
      <c r="C100" s="1401"/>
      <c r="D100" s="1401"/>
      <c r="E100" s="1401"/>
      <c r="F100" s="2494" t="s">
        <v>1239</v>
      </c>
      <c r="G100" s="1401"/>
      <c r="H100" s="2474" t="s">
        <v>1248</v>
      </c>
      <c r="I100" s="2474" t="s">
        <v>450</v>
      </c>
    </row>
    <row r="101" spans="1:9" ht="11.25" x14ac:dyDescent="0.2">
      <c r="A101" s="1400"/>
      <c r="B101" s="1401"/>
      <c r="C101" s="1401"/>
      <c r="D101" s="1401"/>
      <c r="E101" s="1401"/>
      <c r="F101" s="2494"/>
      <c r="G101" s="1401"/>
      <c r="H101" s="2474"/>
      <c r="I101" s="2474"/>
    </row>
    <row r="102" spans="1:9" ht="11.25" x14ac:dyDescent="0.2">
      <c r="A102" s="1404"/>
      <c r="B102" s="1404"/>
      <c r="C102" s="1404"/>
      <c r="D102" s="1404"/>
      <c r="E102" s="1404"/>
      <c r="F102" s="1404"/>
      <c r="G102" s="2499"/>
      <c r="H102" s="2500"/>
      <c r="I102" s="2500"/>
    </row>
    <row r="103" spans="1:9" ht="11.25" x14ac:dyDescent="0.2">
      <c r="A103" s="1404"/>
      <c r="B103" s="1404"/>
      <c r="C103" s="1404"/>
      <c r="D103" s="1404"/>
      <c r="E103" s="1404"/>
      <c r="F103" s="1404"/>
      <c r="G103" s="2499"/>
      <c r="H103" s="2500"/>
      <c r="I103" s="2500"/>
    </row>
    <row r="104" spans="1:9" ht="11.25" x14ac:dyDescent="0.2">
      <c r="A104" s="1404"/>
      <c r="B104" s="1404"/>
      <c r="C104" s="1404"/>
      <c r="D104" s="1404"/>
      <c r="E104" s="1404"/>
      <c r="F104" s="1404"/>
      <c r="G104" s="2499"/>
      <c r="H104" s="2500"/>
      <c r="I104" s="2500"/>
    </row>
    <row r="105" spans="1:9" ht="11.25" x14ac:dyDescent="0.2">
      <c r="A105" s="1404"/>
      <c r="B105" s="1404"/>
      <c r="C105" s="1404"/>
      <c r="D105" s="1404"/>
      <c r="E105" s="1404"/>
      <c r="F105" s="1404"/>
      <c r="G105" s="2499"/>
      <c r="H105" s="2500"/>
      <c r="I105" s="2500"/>
    </row>
    <row r="106" spans="1:9" ht="11.25" x14ac:dyDescent="0.2">
      <c r="A106" s="1404"/>
      <c r="B106" s="1404"/>
      <c r="C106" s="1404"/>
      <c r="D106" s="1404"/>
      <c r="E106" s="1404"/>
      <c r="F106" s="1404"/>
      <c r="G106" s="2499"/>
      <c r="H106" s="2500"/>
      <c r="I106" s="2500"/>
    </row>
    <row r="107" spans="1:9" ht="11.25" x14ac:dyDescent="0.2">
      <c r="A107" s="1404"/>
      <c r="B107" s="1404"/>
      <c r="C107" s="1404"/>
      <c r="D107" s="1404"/>
      <c r="E107" s="1404"/>
      <c r="F107" s="1404"/>
      <c r="G107" s="2499"/>
      <c r="H107" s="2500"/>
      <c r="I107" s="2500"/>
    </row>
    <row r="108" spans="1:9" ht="11.25" x14ac:dyDescent="0.2">
      <c r="A108" s="1404"/>
      <c r="B108" s="1404"/>
      <c r="C108" s="1404"/>
      <c r="D108" s="1404"/>
      <c r="E108" s="1404"/>
      <c r="F108" s="1404"/>
      <c r="G108" s="2499"/>
      <c r="H108" s="2500"/>
      <c r="I108" s="2500"/>
    </row>
    <row r="109" spans="1:9" ht="11.25" x14ac:dyDescent="0.2">
      <c r="A109" s="1404"/>
      <c r="B109" s="1404"/>
      <c r="C109" s="1404"/>
      <c r="D109" s="1404"/>
      <c r="E109" s="1404"/>
      <c r="F109" s="1404"/>
      <c r="G109" s="2499"/>
      <c r="H109" s="2500"/>
      <c r="I109" s="2500"/>
    </row>
    <row r="110" spans="1:9" ht="11.25" x14ac:dyDescent="0.2">
      <c r="A110" s="1404"/>
      <c r="B110" s="1404"/>
      <c r="C110" s="1404"/>
      <c r="D110" s="1404"/>
      <c r="E110" s="1404"/>
      <c r="F110" s="1404"/>
      <c r="G110" s="2499"/>
      <c r="H110" s="2500"/>
      <c r="I110" s="2500"/>
    </row>
    <row r="116" spans="7:7" ht="15" x14ac:dyDescent="0.2">
      <c r="G116" s="2501"/>
    </row>
  </sheetData>
  <mergeCells count="12">
    <mergeCell ref="A97:A98"/>
    <mergeCell ref="A1:I1"/>
    <mergeCell ref="A2:A3"/>
    <mergeCell ref="C2:C3"/>
    <mergeCell ref="D2:G2"/>
    <mergeCell ref="H2:H3"/>
    <mergeCell ref="I2:I3"/>
    <mergeCell ref="A46:A47"/>
    <mergeCell ref="C46:C47"/>
    <mergeCell ref="D46:G46"/>
    <mergeCell ref="H46:H47"/>
    <mergeCell ref="I46:I47"/>
  </mergeCells>
  <pageMargins left="0.43307086614173229" right="0.23622047244094491" top="0.74803149606299213" bottom="0.74803149606299213" header="0.31496062992125984" footer="0.31496062992125984"/>
  <pageSetup paperSize="9" scale="93" fitToHeight="0" orientation="portrait" r:id="rId1"/>
  <headerFooter>
    <oddFooter>&amp;C&amp;1#&amp;"Calibri"&amp;10&amp;K000000Confidential</oddFooter>
  </headerFooter>
  <customProperties>
    <customPr name="_pios_id" r:id="rId2"/>
  </customProperties>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E230C-DB73-4097-B3D6-AD6E8CF0E159}">
  <sheetPr>
    <tabColor theme="2"/>
  </sheetPr>
  <dimension ref="A1:H109"/>
  <sheetViews>
    <sheetView showGridLines="0" showWhiteSpace="0" view="pageBreakPreview" zoomScaleNormal="100" zoomScaleSheetLayoutView="100" zoomScalePageLayoutView="98" workbookViewId="0">
      <selection activeCell="A30" sqref="A30"/>
    </sheetView>
  </sheetViews>
  <sheetFormatPr defaultColWidth="0" defaultRowHeight="12" x14ac:dyDescent="0.2"/>
  <cols>
    <col min="1" max="1" width="37.25" style="618" customWidth="1"/>
    <col min="2" max="2" width="19.625" style="606" customWidth="1"/>
    <col min="3" max="3" width="19.25" style="606" customWidth="1"/>
    <col min="4" max="4" width="40.25" style="606" customWidth="1"/>
    <col min="5" max="8" width="0" style="604" hidden="1" customWidth="1"/>
    <col min="9" max="16384" width="8" style="604" hidden="1"/>
  </cols>
  <sheetData>
    <row r="1" spans="1:8" s="793" customFormat="1" x14ac:dyDescent="0.2">
      <c r="A1" s="3091" t="s">
        <v>2153</v>
      </c>
      <c r="B1" s="3243"/>
      <c r="C1" s="2444"/>
      <c r="D1" s="638"/>
    </row>
    <row r="2" spans="1:8" s="793" customFormat="1" x14ac:dyDescent="0.2">
      <c r="A2" s="3243"/>
      <c r="B2" s="3243"/>
      <c r="C2" s="2444"/>
      <c r="D2" s="638"/>
    </row>
    <row r="3" spans="1:8" s="2174" customFormat="1" ht="27" customHeight="1" x14ac:dyDescent="0.2">
      <c r="A3" s="611" t="s">
        <v>1805</v>
      </c>
      <c r="B3" s="611" t="s">
        <v>1806</v>
      </c>
      <c r="C3" s="611" t="s">
        <v>2423</v>
      </c>
      <c r="D3" s="611" t="s">
        <v>1807</v>
      </c>
      <c r="H3" s="2174" t="s">
        <v>2422</v>
      </c>
    </row>
    <row r="4" spans="1:8" s="2174" customFormat="1" ht="14.25" customHeight="1" x14ac:dyDescent="0.2">
      <c r="A4" s="1395" t="s">
        <v>1808</v>
      </c>
      <c r="B4" s="629"/>
      <c r="C4" s="629"/>
      <c r="D4" s="629"/>
    </row>
    <row r="5" spans="1:8" s="2174" customFormat="1" ht="14.25" customHeight="1" x14ac:dyDescent="0.2">
      <c r="A5" s="736" t="s">
        <v>1809</v>
      </c>
      <c r="B5" s="2510"/>
      <c r="C5" s="2510"/>
      <c r="D5" s="736"/>
    </row>
    <row r="6" spans="1:8" s="619" customFormat="1" ht="14.25" customHeight="1" x14ac:dyDescent="0.2">
      <c r="A6" s="617" t="s">
        <v>1810</v>
      </c>
      <c r="B6" s="617" t="s">
        <v>2172</v>
      </c>
      <c r="C6" s="617" t="s">
        <v>2425</v>
      </c>
      <c r="D6" s="2445"/>
    </row>
    <row r="7" spans="1:8" s="619" customFormat="1" ht="16.149999999999999" customHeight="1" x14ac:dyDescent="0.2">
      <c r="A7" s="617" t="s">
        <v>1811</v>
      </c>
      <c r="B7" s="617" t="s">
        <v>1812</v>
      </c>
      <c r="C7" s="617" t="s">
        <v>1811</v>
      </c>
      <c r="D7" s="617" t="s">
        <v>1813</v>
      </c>
    </row>
    <row r="8" spans="1:8" s="619" customFormat="1" x14ac:dyDescent="0.2">
      <c r="A8" s="617" t="s">
        <v>1814</v>
      </c>
      <c r="B8" s="617" t="s">
        <v>2173</v>
      </c>
      <c r="C8" s="617" t="s">
        <v>2425</v>
      </c>
      <c r="D8" s="2445"/>
    </row>
    <row r="9" spans="1:8" s="619" customFormat="1" x14ac:dyDescent="0.2">
      <c r="A9" s="617" t="s">
        <v>1815</v>
      </c>
      <c r="B9" s="617" t="s">
        <v>2172</v>
      </c>
      <c r="C9" s="617" t="s">
        <v>2425</v>
      </c>
      <c r="D9" s="2445"/>
    </row>
    <row r="10" spans="1:8" s="619" customFormat="1" x14ac:dyDescent="0.2">
      <c r="A10" s="617" t="s">
        <v>1763</v>
      </c>
      <c r="B10" s="617" t="s">
        <v>2174</v>
      </c>
      <c r="C10" s="617" t="s">
        <v>2425</v>
      </c>
      <c r="D10" s="2445"/>
    </row>
    <row r="11" spans="1:8" s="619" customFormat="1" x14ac:dyDescent="0.2">
      <c r="A11" s="617" t="s">
        <v>863</v>
      </c>
      <c r="B11" s="617" t="s">
        <v>2175</v>
      </c>
      <c r="C11" s="617"/>
      <c r="D11" s="618"/>
    </row>
    <row r="12" spans="1:8" s="2174" customFormat="1" x14ac:dyDescent="0.2">
      <c r="A12" s="736" t="s">
        <v>1816</v>
      </c>
      <c r="B12" s="736"/>
      <c r="C12" s="736"/>
      <c r="D12" s="736"/>
    </row>
    <row r="13" spans="1:8" s="619" customFormat="1" x14ac:dyDescent="0.2">
      <c r="A13" s="617" t="s">
        <v>1817</v>
      </c>
      <c r="B13" s="617" t="s">
        <v>1830</v>
      </c>
      <c r="C13" s="617" t="s">
        <v>2426</v>
      </c>
      <c r="D13" s="618"/>
    </row>
    <row r="14" spans="1:8" s="619" customFormat="1" ht="24.75" customHeight="1" x14ac:dyDescent="0.2">
      <c r="A14" s="617" t="s">
        <v>1819</v>
      </c>
      <c r="B14" s="617" t="s">
        <v>1831</v>
      </c>
      <c r="C14" s="617" t="s">
        <v>2426</v>
      </c>
      <c r="D14" s="618"/>
    </row>
    <row r="15" spans="1:8" s="619" customFormat="1" ht="14.25" customHeight="1" x14ac:dyDescent="0.2">
      <c r="A15" s="617" t="s">
        <v>1821</v>
      </c>
      <c r="B15" s="617" t="s">
        <v>1832</v>
      </c>
      <c r="C15" s="617" t="s">
        <v>2426</v>
      </c>
      <c r="D15" s="618"/>
    </row>
    <row r="16" spans="1:8" s="619" customFormat="1" x14ac:dyDescent="0.2">
      <c r="A16" s="617" t="s">
        <v>1823</v>
      </c>
      <c r="B16" s="617" t="s">
        <v>2176</v>
      </c>
      <c r="C16" s="617" t="s">
        <v>2425</v>
      </c>
      <c r="D16" s="618"/>
    </row>
    <row r="17" spans="1:4" s="619" customFormat="1" ht="14.25" customHeight="1" x14ac:dyDescent="0.2">
      <c r="A17" s="617" t="s">
        <v>1824</v>
      </c>
      <c r="B17" s="617" t="s">
        <v>1834</v>
      </c>
      <c r="C17" s="617" t="s">
        <v>2425</v>
      </c>
      <c r="D17" s="618"/>
    </row>
    <row r="18" spans="1:4" s="619" customFormat="1" ht="14.25" customHeight="1" x14ac:dyDescent="0.2">
      <c r="A18" s="617" t="s">
        <v>1826</v>
      </c>
      <c r="B18" s="617" t="s">
        <v>2177</v>
      </c>
      <c r="C18" s="617" t="s">
        <v>2426</v>
      </c>
      <c r="D18" s="618"/>
    </row>
    <row r="19" spans="1:4" s="619" customFormat="1" ht="14.25" customHeight="1" x14ac:dyDescent="0.2">
      <c r="A19" s="617"/>
      <c r="B19" s="617"/>
      <c r="C19" s="617"/>
      <c r="D19" s="618"/>
    </row>
    <row r="20" spans="1:4" s="2174" customFormat="1" x14ac:dyDescent="0.2">
      <c r="A20" s="1395" t="s">
        <v>1827</v>
      </c>
      <c r="B20" s="629"/>
      <c r="C20" s="629"/>
      <c r="D20" s="629"/>
    </row>
    <row r="21" spans="1:4" s="2174" customFormat="1" ht="24" x14ac:dyDescent="0.2">
      <c r="A21" s="736" t="s">
        <v>1828</v>
      </c>
      <c r="B21" s="736"/>
      <c r="C21" s="736"/>
      <c r="D21" s="736" t="s">
        <v>1829</v>
      </c>
    </row>
    <row r="22" spans="1:4" s="619" customFormat="1" x14ac:dyDescent="0.2">
      <c r="A22" s="617" t="s">
        <v>1817</v>
      </c>
      <c r="B22" s="617" t="s">
        <v>1818</v>
      </c>
      <c r="C22" s="617" t="s">
        <v>2426</v>
      </c>
      <c r="D22" s="618"/>
    </row>
    <row r="23" spans="1:4" s="619" customFormat="1" ht="14.25" customHeight="1" x14ac:dyDescent="0.2">
      <c r="A23" s="617" t="s">
        <v>1819</v>
      </c>
      <c r="B23" s="617" t="s">
        <v>1820</v>
      </c>
      <c r="C23" s="617" t="s">
        <v>2426</v>
      </c>
      <c r="D23" s="618"/>
    </row>
    <row r="24" spans="1:4" s="619" customFormat="1" x14ac:dyDescent="0.2">
      <c r="A24" s="617" t="s">
        <v>1821</v>
      </c>
      <c r="B24" s="617" t="s">
        <v>1822</v>
      </c>
      <c r="C24" s="617" t="s">
        <v>2426</v>
      </c>
      <c r="D24" s="618"/>
    </row>
    <row r="25" spans="1:4" s="619" customFormat="1" ht="24" x14ac:dyDescent="0.2">
      <c r="A25" s="617" t="s">
        <v>1823</v>
      </c>
      <c r="B25" s="617" t="s">
        <v>2178</v>
      </c>
      <c r="C25" s="617" t="s">
        <v>2426</v>
      </c>
      <c r="D25" s="618"/>
    </row>
    <row r="26" spans="1:4" s="619" customFormat="1" ht="24" x14ac:dyDescent="0.2">
      <c r="A26" s="617" t="s">
        <v>1833</v>
      </c>
      <c r="B26" s="617" t="s">
        <v>2178</v>
      </c>
      <c r="C26" s="617" t="s">
        <v>2426</v>
      </c>
      <c r="D26" s="618"/>
    </row>
    <row r="27" spans="1:4" s="619" customFormat="1" ht="24" x14ac:dyDescent="0.2">
      <c r="A27" s="617" t="s">
        <v>1826</v>
      </c>
      <c r="B27" s="617" t="s">
        <v>2179</v>
      </c>
      <c r="C27" s="617" t="s">
        <v>2426</v>
      </c>
      <c r="D27" s="618"/>
    </row>
    <row r="28" spans="1:4" s="619" customFormat="1" x14ac:dyDescent="0.2">
      <c r="A28" s="617" t="s">
        <v>1824</v>
      </c>
      <c r="B28" s="617" t="s">
        <v>1825</v>
      </c>
      <c r="C28" s="617"/>
      <c r="D28" s="618"/>
    </row>
    <row r="29" spans="1:4" s="619" customFormat="1" x14ac:dyDescent="0.2">
      <c r="A29" s="617" t="s">
        <v>1835</v>
      </c>
      <c r="B29" s="617" t="s">
        <v>2180</v>
      </c>
      <c r="C29" s="617"/>
      <c r="D29" s="618"/>
    </row>
    <row r="30" spans="1:4" s="619" customFormat="1" x14ac:dyDescent="0.2">
      <c r="A30" s="617" t="s">
        <v>1836</v>
      </c>
      <c r="B30" s="617" t="s">
        <v>246</v>
      </c>
      <c r="C30" s="617"/>
      <c r="D30" s="618"/>
    </row>
    <row r="31" spans="1:4" s="619" customFormat="1" ht="24" x14ac:dyDescent="0.2">
      <c r="A31" s="617" t="s">
        <v>1839</v>
      </c>
      <c r="B31" s="617" t="s">
        <v>2428</v>
      </c>
      <c r="C31" s="617" t="s">
        <v>1839</v>
      </c>
    </row>
    <row r="32" spans="1:4" s="619" customFormat="1" ht="24" x14ac:dyDescent="0.2">
      <c r="A32" s="617" t="s">
        <v>1840</v>
      </c>
      <c r="B32" s="617" t="s">
        <v>246</v>
      </c>
      <c r="C32" s="617" t="s">
        <v>1840</v>
      </c>
      <c r="D32" s="618" t="s">
        <v>2427</v>
      </c>
    </row>
    <row r="33" spans="1:3" s="619" customFormat="1" ht="14.25" customHeight="1" x14ac:dyDescent="0.2">
      <c r="A33" s="618"/>
      <c r="B33" s="606"/>
      <c r="C33" s="606"/>
    </row>
    <row r="109" spans="7:7" ht="15" x14ac:dyDescent="0.25">
      <c r="G109" s="923"/>
    </row>
  </sheetData>
  <mergeCells count="1">
    <mergeCell ref="A1:B2"/>
  </mergeCells>
  <pageMargins left="0.43307086614173229" right="0.23622047244094491" top="0.74803149606299213" bottom="0.74803149606299213" header="0.31496062992125984" footer="0.31496062992125984"/>
  <pageSetup paperSize="9" scale="76" orientation="portrait" r:id="rId1"/>
  <headerFooter>
    <oddFooter>&amp;C&amp;1#&amp;"Calibri"&amp;10&amp;K000000Confidential</oddFooter>
  </headerFooter>
  <customProperties>
    <customPr name="_pios_id" r:id="rId2"/>
  </customProperties>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D7DF4-DBD8-43B1-B98A-D2D94B860688}">
  <sheetPr>
    <tabColor theme="2"/>
  </sheetPr>
  <dimension ref="A1:G155"/>
  <sheetViews>
    <sheetView showGridLines="0" showWhiteSpace="0" zoomScaleNormal="100" zoomScaleSheetLayoutView="106" zoomScalePageLayoutView="106" workbookViewId="0">
      <selection sqref="A1:C2"/>
    </sheetView>
  </sheetViews>
  <sheetFormatPr defaultColWidth="0" defaultRowHeight="12" x14ac:dyDescent="0.2"/>
  <cols>
    <col min="1" max="1" width="10.375" style="2439" customWidth="1"/>
    <col min="2" max="2" width="39.125" style="606" customWidth="1"/>
    <col min="3" max="3" width="42.375" style="606" customWidth="1"/>
    <col min="4" max="7" width="0" style="604" hidden="1" customWidth="1"/>
    <col min="8" max="16384" width="8" style="604" hidden="1"/>
  </cols>
  <sheetData>
    <row r="1" spans="1:7" x14ac:dyDescent="0.2">
      <c r="A1" s="3091" t="s">
        <v>2386</v>
      </c>
      <c r="B1" s="3243"/>
      <c r="C1" s="2867"/>
    </row>
    <row r="2" spans="1:7" x14ac:dyDescent="0.2">
      <c r="A2" s="3243"/>
      <c r="B2" s="3243"/>
      <c r="C2" s="2867"/>
    </row>
    <row r="3" spans="1:7" s="619" customFormat="1" ht="14.25" customHeight="1" x14ac:dyDescent="0.2">
      <c r="A3" s="610" t="s">
        <v>1841</v>
      </c>
      <c r="B3" s="2440" t="s">
        <v>1842</v>
      </c>
      <c r="C3" s="2440" t="s">
        <v>1805</v>
      </c>
      <c r="G3" s="619" t="s">
        <v>2422</v>
      </c>
    </row>
    <row r="4" spans="1:7" s="619" customFormat="1" ht="14.25" customHeight="1" x14ac:dyDescent="0.2">
      <c r="A4" s="3254" t="s">
        <v>1843</v>
      </c>
      <c r="B4" s="3181"/>
      <c r="C4" s="629"/>
    </row>
    <row r="5" spans="1:7" s="619" customFormat="1" ht="14.25" customHeight="1" x14ac:dyDescent="0.2">
      <c r="A5" s="1392" t="s">
        <v>1844</v>
      </c>
      <c r="B5" s="2510" t="s">
        <v>1845</v>
      </c>
      <c r="C5" s="736"/>
    </row>
    <row r="6" spans="1:7" s="619" customFormat="1" ht="27.75" customHeight="1" x14ac:dyDescent="0.2">
      <c r="A6" s="1390">
        <v>1</v>
      </c>
      <c r="B6" s="617" t="s">
        <v>1846</v>
      </c>
      <c r="C6" s="618" t="s">
        <v>1847</v>
      </c>
    </row>
    <row r="7" spans="1:7" s="619" customFormat="1" x14ac:dyDescent="0.2">
      <c r="A7" s="1390">
        <v>2</v>
      </c>
      <c r="B7" s="617" t="s">
        <v>1848</v>
      </c>
      <c r="C7" s="618" t="s">
        <v>1849</v>
      </c>
    </row>
    <row r="8" spans="1:7" s="619" customFormat="1" ht="53.25" customHeight="1" x14ac:dyDescent="0.2">
      <c r="A8" s="1390">
        <v>3</v>
      </c>
      <c r="B8" s="617" t="s">
        <v>1850</v>
      </c>
      <c r="C8" s="618" t="s">
        <v>1851</v>
      </c>
    </row>
    <row r="9" spans="1:7" s="619" customFormat="1" ht="24" x14ac:dyDescent="0.2">
      <c r="A9" s="1390">
        <v>4</v>
      </c>
      <c r="B9" s="617" t="s">
        <v>1852</v>
      </c>
      <c r="C9" s="618" t="s">
        <v>1853</v>
      </c>
    </row>
    <row r="10" spans="1:7" s="619" customFormat="1" x14ac:dyDescent="0.2">
      <c r="A10" s="1393" t="s">
        <v>1854</v>
      </c>
      <c r="B10" s="753" t="s">
        <v>1855</v>
      </c>
      <c r="C10" s="1419"/>
    </row>
    <row r="11" spans="1:7" s="619" customFormat="1" ht="36" x14ac:dyDescent="0.2">
      <c r="A11" s="1390" t="s">
        <v>1856</v>
      </c>
      <c r="B11" s="617" t="s">
        <v>1857</v>
      </c>
      <c r="C11" s="618" t="s">
        <v>2237</v>
      </c>
    </row>
    <row r="12" spans="1:7" s="619" customFormat="1" x14ac:dyDescent="0.2">
      <c r="A12" s="1392" t="s">
        <v>1858</v>
      </c>
      <c r="B12" s="736" t="s">
        <v>1859</v>
      </c>
      <c r="C12" s="736"/>
    </row>
    <row r="13" spans="1:7" s="619" customFormat="1" ht="63" customHeight="1" x14ac:dyDescent="0.2">
      <c r="A13" s="1390"/>
      <c r="B13" s="617" t="s">
        <v>1860</v>
      </c>
      <c r="C13" s="618" t="s">
        <v>1861</v>
      </c>
    </row>
    <row r="14" spans="1:7" s="619" customFormat="1" x14ac:dyDescent="0.2">
      <c r="A14" s="1392" t="s">
        <v>1862</v>
      </c>
      <c r="B14" s="736" t="s">
        <v>1863</v>
      </c>
      <c r="C14" s="736"/>
    </row>
    <row r="15" spans="1:7" s="619" customFormat="1" ht="24" x14ac:dyDescent="0.2">
      <c r="A15" s="1390">
        <v>1</v>
      </c>
      <c r="B15" s="617" t="s">
        <v>1864</v>
      </c>
      <c r="C15" s="618" t="s">
        <v>2199</v>
      </c>
    </row>
    <row r="16" spans="1:7" s="619" customFormat="1" ht="36.75" customHeight="1" x14ac:dyDescent="0.2">
      <c r="A16" s="1390">
        <v>2</v>
      </c>
      <c r="B16" s="617" t="s">
        <v>1865</v>
      </c>
      <c r="C16" s="618" t="s">
        <v>2200</v>
      </c>
    </row>
    <row r="17" spans="1:3" s="619" customFormat="1" ht="2.25" customHeight="1" x14ac:dyDescent="0.2">
      <c r="A17" s="735"/>
      <c r="B17" s="617"/>
      <c r="C17" s="618"/>
    </row>
    <row r="18" spans="1:3" s="619" customFormat="1" ht="15" x14ac:dyDescent="0.2">
      <c r="A18" s="3254" t="s">
        <v>1866</v>
      </c>
      <c r="B18" s="3181"/>
      <c r="C18" s="2416"/>
    </row>
    <row r="19" spans="1:3" s="619" customFormat="1" ht="14.25" customHeight="1" x14ac:dyDescent="0.2">
      <c r="A19" s="1392" t="s">
        <v>1867</v>
      </c>
      <c r="B19" s="736" t="s">
        <v>1868</v>
      </c>
      <c r="C19" s="736"/>
    </row>
    <row r="20" spans="1:3" s="619" customFormat="1" x14ac:dyDescent="0.2">
      <c r="A20" s="1390" t="s">
        <v>1869</v>
      </c>
      <c r="B20" s="617" t="s">
        <v>1870</v>
      </c>
      <c r="C20" s="618" t="s">
        <v>2201</v>
      </c>
    </row>
    <row r="21" spans="1:3" s="619" customFormat="1" x14ac:dyDescent="0.2">
      <c r="A21" s="1390" t="s">
        <v>1871</v>
      </c>
      <c r="B21" s="617" t="s">
        <v>1872</v>
      </c>
      <c r="C21" s="618" t="s">
        <v>2201</v>
      </c>
    </row>
    <row r="22" spans="1:3" s="619" customFormat="1" x14ac:dyDescent="0.2">
      <c r="A22" s="1390" t="s">
        <v>1873</v>
      </c>
      <c r="B22" s="617" t="s">
        <v>1874</v>
      </c>
      <c r="C22" s="618" t="s">
        <v>2201</v>
      </c>
    </row>
    <row r="23" spans="1:3" s="619" customFormat="1" x14ac:dyDescent="0.2">
      <c r="A23" s="1390" t="s">
        <v>1875</v>
      </c>
      <c r="B23" s="617" t="s">
        <v>1876</v>
      </c>
      <c r="C23" s="618" t="s">
        <v>1818</v>
      </c>
    </row>
    <row r="24" spans="1:3" s="619" customFormat="1" ht="13.5" customHeight="1" x14ac:dyDescent="0.2">
      <c r="A24" s="1390" t="s">
        <v>1877</v>
      </c>
      <c r="B24" s="617" t="s">
        <v>1878</v>
      </c>
      <c r="C24" s="618" t="s">
        <v>2202</v>
      </c>
    </row>
    <row r="25" spans="1:3" s="619" customFormat="1" x14ac:dyDescent="0.2">
      <c r="A25" s="1390" t="s">
        <v>1880</v>
      </c>
      <c r="B25" s="617" t="s">
        <v>2203</v>
      </c>
      <c r="C25" s="618" t="s">
        <v>1881</v>
      </c>
    </row>
    <row r="26" spans="1:3" s="619" customFormat="1" ht="24" x14ac:dyDescent="0.2">
      <c r="A26" s="1390" t="s">
        <v>1882</v>
      </c>
      <c r="B26" s="617" t="s">
        <v>1883</v>
      </c>
      <c r="C26" s="618" t="s">
        <v>1884</v>
      </c>
    </row>
    <row r="27" spans="1:3" s="619" customFormat="1" x14ac:dyDescent="0.2">
      <c r="A27" s="1392" t="s">
        <v>1885</v>
      </c>
      <c r="B27" s="736" t="s">
        <v>1886</v>
      </c>
      <c r="C27" s="736"/>
    </row>
    <row r="28" spans="1:3" s="619" customFormat="1" x14ac:dyDescent="0.2">
      <c r="A28" s="1390" t="s">
        <v>1887</v>
      </c>
      <c r="B28" s="617" t="s">
        <v>1888</v>
      </c>
      <c r="C28" s="618" t="s">
        <v>1879</v>
      </c>
    </row>
    <row r="29" spans="1:3" s="619" customFormat="1" ht="24" x14ac:dyDescent="0.2">
      <c r="A29" s="1390" t="s">
        <v>1889</v>
      </c>
      <c r="B29" s="617" t="s">
        <v>1890</v>
      </c>
      <c r="C29" s="618" t="s">
        <v>2238</v>
      </c>
    </row>
    <row r="30" spans="1:3" ht="24" x14ac:dyDescent="0.2">
      <c r="A30" s="1390" t="s">
        <v>1891</v>
      </c>
      <c r="B30" s="618" t="s">
        <v>1892</v>
      </c>
      <c r="C30" s="618" t="s">
        <v>2218</v>
      </c>
    </row>
    <row r="31" spans="1:3" ht="24" x14ac:dyDescent="0.2">
      <c r="A31" s="1390" t="s">
        <v>1893</v>
      </c>
      <c r="B31" s="618" t="s">
        <v>1894</v>
      </c>
      <c r="C31" s="618" t="s">
        <v>1837</v>
      </c>
    </row>
    <row r="32" spans="1:3" ht="36" x14ac:dyDescent="0.2">
      <c r="A32" s="1390" t="s">
        <v>1895</v>
      </c>
      <c r="B32" s="618" t="s">
        <v>1896</v>
      </c>
      <c r="C32" s="618" t="s">
        <v>1837</v>
      </c>
    </row>
    <row r="33" spans="1:3" x14ac:dyDescent="0.2">
      <c r="A33" s="1392" t="s">
        <v>1897</v>
      </c>
      <c r="B33" s="736" t="s">
        <v>1462</v>
      </c>
      <c r="C33" s="736"/>
    </row>
    <row r="34" spans="1:3" x14ac:dyDescent="0.2">
      <c r="A34" s="1390" t="s">
        <v>1869</v>
      </c>
      <c r="B34" s="618" t="s">
        <v>2219</v>
      </c>
      <c r="C34" s="618" t="s">
        <v>2239</v>
      </c>
    </row>
    <row r="35" spans="1:3" ht="24" x14ac:dyDescent="0.2">
      <c r="A35" s="1390" t="s">
        <v>1871</v>
      </c>
      <c r="B35" s="618" t="s">
        <v>2220</v>
      </c>
      <c r="C35" s="618" t="s">
        <v>1838</v>
      </c>
    </row>
    <row r="36" spans="1:3" ht="24" x14ac:dyDescent="0.2">
      <c r="A36" s="1390" t="s">
        <v>1873</v>
      </c>
      <c r="B36" s="618" t="s">
        <v>2221</v>
      </c>
      <c r="C36" s="618" t="s">
        <v>1838</v>
      </c>
    </row>
    <row r="37" spans="1:3" ht="24" x14ac:dyDescent="0.2">
      <c r="A37" s="1390" t="s">
        <v>1898</v>
      </c>
      <c r="B37" s="618" t="s">
        <v>2222</v>
      </c>
      <c r="C37" s="618" t="s">
        <v>2240</v>
      </c>
    </row>
    <row r="38" spans="1:3" ht="24" x14ac:dyDescent="0.2">
      <c r="A38" s="1390" t="s">
        <v>1877</v>
      </c>
      <c r="B38" s="618" t="s">
        <v>2223</v>
      </c>
      <c r="C38" s="618" t="s">
        <v>2240</v>
      </c>
    </row>
    <row r="39" spans="1:3" x14ac:dyDescent="0.2">
      <c r="A39" s="1390" t="s">
        <v>1880</v>
      </c>
      <c r="B39" s="618" t="s">
        <v>2224</v>
      </c>
      <c r="C39" s="618" t="s">
        <v>2240</v>
      </c>
    </row>
    <row r="40" spans="1:3" x14ac:dyDescent="0.2">
      <c r="A40" s="1392" t="s">
        <v>1899</v>
      </c>
      <c r="B40" s="736" t="s">
        <v>489</v>
      </c>
      <c r="C40" s="736"/>
    </row>
    <row r="41" spans="1:3" ht="24" x14ac:dyDescent="0.2">
      <c r="A41" s="1390" t="s">
        <v>1887</v>
      </c>
      <c r="B41" s="618" t="s">
        <v>1900</v>
      </c>
      <c r="C41" s="618" t="s">
        <v>2218</v>
      </c>
    </row>
    <row r="42" spans="1:3" x14ac:dyDescent="0.2">
      <c r="A42" s="1390" t="s">
        <v>1901</v>
      </c>
      <c r="B42" s="618" t="s">
        <v>1902</v>
      </c>
      <c r="C42" s="618" t="s">
        <v>1853</v>
      </c>
    </row>
    <row r="43" spans="1:3" s="2469" customFormat="1" ht="24" x14ac:dyDescent="0.2">
      <c r="A43" s="1390" t="s">
        <v>1903</v>
      </c>
      <c r="B43" s="618" t="s">
        <v>1904</v>
      </c>
      <c r="C43" s="618" t="s">
        <v>2172</v>
      </c>
    </row>
    <row r="44" spans="1:3" ht="14.25" customHeight="1" x14ac:dyDescent="0.2">
      <c r="A44" s="3255" t="s">
        <v>1905</v>
      </c>
      <c r="B44" s="3255"/>
      <c r="C44" s="3255"/>
    </row>
    <row r="45" spans="1:3" ht="24" x14ac:dyDescent="0.2">
      <c r="A45" s="1390" t="s">
        <v>1887</v>
      </c>
      <c r="B45" s="618" t="s">
        <v>1906</v>
      </c>
      <c r="C45" s="618" t="s">
        <v>1820</v>
      </c>
    </row>
    <row r="46" spans="1:3" ht="24" x14ac:dyDescent="0.2">
      <c r="A46" s="1390" t="s">
        <v>1901</v>
      </c>
      <c r="B46" s="618" t="s">
        <v>1907</v>
      </c>
      <c r="C46" s="618" t="s">
        <v>1820</v>
      </c>
    </row>
    <row r="47" spans="1:3" x14ac:dyDescent="0.2">
      <c r="A47" s="1390" t="s">
        <v>1891</v>
      </c>
      <c r="B47" s="618" t="s">
        <v>1908</v>
      </c>
      <c r="C47" s="618" t="s">
        <v>1820</v>
      </c>
    </row>
    <row r="48" spans="1:3" ht="24" x14ac:dyDescent="0.2">
      <c r="A48" s="1390" t="s">
        <v>1893</v>
      </c>
      <c r="B48" s="618" t="s">
        <v>1909</v>
      </c>
      <c r="C48" s="618" t="s">
        <v>1820</v>
      </c>
    </row>
    <row r="49" spans="1:3" x14ac:dyDescent="0.2">
      <c r="A49" s="1390" t="s">
        <v>1895</v>
      </c>
      <c r="B49" s="618" t="s">
        <v>1910</v>
      </c>
      <c r="C49" s="618" t="s">
        <v>2241</v>
      </c>
    </row>
    <row r="50" spans="1:3" x14ac:dyDescent="0.2">
      <c r="A50" s="1390" t="s">
        <v>1911</v>
      </c>
      <c r="B50" s="618" t="s">
        <v>1912</v>
      </c>
      <c r="C50" s="618" t="s">
        <v>2242</v>
      </c>
    </row>
    <row r="51" spans="1:3" ht="36" x14ac:dyDescent="0.2">
      <c r="A51" s="1390" t="s">
        <v>1913</v>
      </c>
      <c r="B51" s="618" t="s">
        <v>1914</v>
      </c>
      <c r="C51" s="618" t="s">
        <v>2243</v>
      </c>
    </row>
    <row r="52" spans="1:3" ht="29.25" customHeight="1" x14ac:dyDescent="0.2">
      <c r="A52" s="1390" t="s">
        <v>1915</v>
      </c>
      <c r="B52" s="618" t="s">
        <v>1916</v>
      </c>
      <c r="C52" s="618" t="s">
        <v>2243</v>
      </c>
    </row>
    <row r="53" spans="1:3" ht="24" x14ac:dyDescent="0.2">
      <c r="A53" s="1390" t="s">
        <v>1917</v>
      </c>
      <c r="B53" s="618" t="s">
        <v>1918</v>
      </c>
      <c r="C53" s="618" t="s">
        <v>1837</v>
      </c>
    </row>
    <row r="54" spans="1:3" x14ac:dyDescent="0.2">
      <c r="A54" s="1392" t="s">
        <v>1919</v>
      </c>
      <c r="B54" s="736" t="s">
        <v>1920</v>
      </c>
      <c r="C54" s="736"/>
    </row>
    <row r="55" spans="1:3" ht="24" x14ac:dyDescent="0.2">
      <c r="A55" s="1390" t="s">
        <v>1921</v>
      </c>
      <c r="B55" s="618" t="s">
        <v>1922</v>
      </c>
      <c r="C55" s="618" t="s">
        <v>2244</v>
      </c>
    </row>
    <row r="56" spans="1:3" x14ac:dyDescent="0.2">
      <c r="A56" s="1392" t="s">
        <v>1923</v>
      </c>
      <c r="B56" s="736" t="s">
        <v>1836</v>
      </c>
      <c r="C56" s="736"/>
    </row>
    <row r="57" spans="1:3" ht="24" x14ac:dyDescent="0.2">
      <c r="A57" s="1390" t="s">
        <v>1921</v>
      </c>
      <c r="B57" s="618" t="s">
        <v>1924</v>
      </c>
      <c r="C57" s="2154" t="s">
        <v>1837</v>
      </c>
    </row>
    <row r="58" spans="1:3" x14ac:dyDescent="0.2">
      <c r="A58" s="1392" t="s">
        <v>1925</v>
      </c>
      <c r="B58" s="736" t="s">
        <v>1926</v>
      </c>
      <c r="C58" s="736"/>
    </row>
    <row r="59" spans="1:3" x14ac:dyDescent="0.2">
      <c r="A59" s="1390" t="s">
        <v>1887</v>
      </c>
      <c r="B59" s="618" t="s">
        <v>1927</v>
      </c>
      <c r="C59" s="618" t="s">
        <v>1818</v>
      </c>
    </row>
    <row r="60" spans="1:3" ht="24" x14ac:dyDescent="0.2">
      <c r="A60" s="1390" t="s">
        <v>1901</v>
      </c>
      <c r="B60" s="618" t="s">
        <v>1928</v>
      </c>
      <c r="C60" s="618" t="s">
        <v>1818</v>
      </c>
    </row>
    <row r="61" spans="1:3" ht="25.9" customHeight="1" x14ac:dyDescent="0.2">
      <c r="A61" s="1390" t="s">
        <v>1891</v>
      </c>
      <c r="B61" s="618" t="s">
        <v>1929</v>
      </c>
      <c r="C61" s="618" t="s">
        <v>2245</v>
      </c>
    </row>
    <row r="62" spans="1:3" x14ac:dyDescent="0.2">
      <c r="A62" s="1390" t="s">
        <v>1893</v>
      </c>
      <c r="B62" s="618" t="s">
        <v>1930</v>
      </c>
      <c r="C62" s="618" t="s">
        <v>2246</v>
      </c>
    </row>
    <row r="63" spans="1:3" ht="24" x14ac:dyDescent="0.2">
      <c r="A63" s="1390" t="s">
        <v>1895</v>
      </c>
      <c r="B63" s="618" t="s">
        <v>1931</v>
      </c>
      <c r="C63" s="618" t="s">
        <v>2247</v>
      </c>
    </row>
    <row r="64" spans="1:3" ht="24" x14ac:dyDescent="0.2">
      <c r="A64" s="1390" t="s">
        <v>1911</v>
      </c>
      <c r="B64" s="618" t="s">
        <v>1932</v>
      </c>
      <c r="C64" s="618" t="s">
        <v>2248</v>
      </c>
    </row>
    <row r="65" spans="1:3" ht="36" x14ac:dyDescent="0.2">
      <c r="A65" s="1390" t="s">
        <v>1933</v>
      </c>
      <c r="B65" s="618" t="s">
        <v>1934</v>
      </c>
      <c r="C65" s="2154" t="s">
        <v>2249</v>
      </c>
    </row>
    <row r="66" spans="1:3" ht="24" x14ac:dyDescent="0.2">
      <c r="A66" s="1390" t="s">
        <v>1915</v>
      </c>
      <c r="B66" s="618" t="s">
        <v>1935</v>
      </c>
      <c r="C66" s="618" t="s">
        <v>2250</v>
      </c>
    </row>
    <row r="67" spans="1:3" ht="72" x14ac:dyDescent="0.2">
      <c r="A67" s="1390" t="s">
        <v>1936</v>
      </c>
      <c r="B67" s="618" t="s">
        <v>1937</v>
      </c>
      <c r="C67" s="618" t="s">
        <v>2251</v>
      </c>
    </row>
    <row r="68" spans="1:3" x14ac:dyDescent="0.2">
      <c r="A68" s="1392" t="s">
        <v>1938</v>
      </c>
      <c r="B68" s="736" t="s">
        <v>1939</v>
      </c>
      <c r="C68" s="736"/>
    </row>
    <row r="69" spans="1:3" ht="24" x14ac:dyDescent="0.2">
      <c r="A69" s="1390"/>
      <c r="B69" s="618" t="s">
        <v>1940</v>
      </c>
      <c r="C69" s="618" t="s">
        <v>2252</v>
      </c>
    </row>
    <row r="70" spans="1:3" x14ac:dyDescent="0.2">
      <c r="A70" s="1392" t="s">
        <v>1941</v>
      </c>
      <c r="B70" s="736" t="s">
        <v>1942</v>
      </c>
      <c r="C70" s="736"/>
    </row>
    <row r="71" spans="1:3" x14ac:dyDescent="0.2">
      <c r="A71" s="1390" t="s">
        <v>1887</v>
      </c>
      <c r="B71" s="618" t="s">
        <v>1943</v>
      </c>
      <c r="C71" s="618" t="s">
        <v>1818</v>
      </c>
    </row>
    <row r="72" spans="1:3" x14ac:dyDescent="0.2">
      <c r="A72" s="1390" t="s">
        <v>1901</v>
      </c>
      <c r="B72" s="619" t="s">
        <v>1944</v>
      </c>
      <c r="C72" s="618" t="s">
        <v>1818</v>
      </c>
    </row>
    <row r="73" spans="1:3" ht="24" x14ac:dyDescent="0.2">
      <c r="A73" s="1390" t="s">
        <v>1891</v>
      </c>
      <c r="B73" s="618" t="s">
        <v>1945</v>
      </c>
      <c r="C73" s="618" t="s">
        <v>1818</v>
      </c>
    </row>
    <row r="74" spans="1:3" ht="24" x14ac:dyDescent="0.2">
      <c r="A74" s="1390" t="s">
        <v>1893</v>
      </c>
      <c r="B74" s="618" t="s">
        <v>1946</v>
      </c>
      <c r="C74" s="618" t="s">
        <v>2253</v>
      </c>
    </row>
    <row r="75" spans="1:3" ht="27.75" customHeight="1" x14ac:dyDescent="0.2">
      <c r="A75" s="1390" t="s">
        <v>1895</v>
      </c>
      <c r="B75" s="618" t="s">
        <v>1947</v>
      </c>
      <c r="C75" s="618" t="s">
        <v>2254</v>
      </c>
    </row>
    <row r="76" spans="1:3" x14ac:dyDescent="0.2">
      <c r="A76" s="1392" t="s">
        <v>1948</v>
      </c>
      <c r="B76" s="736" t="s">
        <v>1949</v>
      </c>
      <c r="C76" s="736"/>
    </row>
    <row r="77" spans="1:3" x14ac:dyDescent="0.2">
      <c r="A77" s="1390"/>
      <c r="B77" s="618" t="s">
        <v>1950</v>
      </c>
      <c r="C77" s="618" t="s">
        <v>2255</v>
      </c>
    </row>
    <row r="78" spans="1:3" x14ac:dyDescent="0.2">
      <c r="A78" s="1392" t="s">
        <v>1951</v>
      </c>
      <c r="B78" s="736" t="s">
        <v>4</v>
      </c>
      <c r="C78" s="736"/>
    </row>
    <row r="79" spans="1:3" ht="24" x14ac:dyDescent="0.2">
      <c r="A79" s="1390"/>
      <c r="B79" s="618" t="s">
        <v>1952</v>
      </c>
      <c r="C79" s="618" t="s">
        <v>2256</v>
      </c>
    </row>
    <row r="80" spans="1:3" x14ac:dyDescent="0.2">
      <c r="A80" s="1394" t="s">
        <v>1953</v>
      </c>
      <c r="B80" s="753" t="s">
        <v>1954</v>
      </c>
      <c r="C80" s="753"/>
    </row>
    <row r="81" spans="1:3" ht="24" x14ac:dyDescent="0.2">
      <c r="A81" s="1390" t="s">
        <v>1887</v>
      </c>
      <c r="B81" s="618" t="s">
        <v>1955</v>
      </c>
      <c r="C81" s="618" t="s">
        <v>2257</v>
      </c>
    </row>
    <row r="82" spans="1:3" ht="49.5" customHeight="1" x14ac:dyDescent="0.2">
      <c r="A82" s="1390" t="s">
        <v>1901</v>
      </c>
      <c r="B82" s="618" t="s">
        <v>1956</v>
      </c>
      <c r="C82" s="618" t="s">
        <v>2257</v>
      </c>
    </row>
    <row r="83" spans="1:3" x14ac:dyDescent="0.2">
      <c r="A83" s="1390" t="s">
        <v>1891</v>
      </c>
      <c r="B83" s="619" t="s">
        <v>1957</v>
      </c>
      <c r="C83" s="618" t="s">
        <v>2257</v>
      </c>
    </row>
    <row r="84" spans="1:3" ht="24" x14ac:dyDescent="0.2">
      <c r="A84" s="1390" t="s">
        <v>1893</v>
      </c>
      <c r="B84" s="618" t="s">
        <v>1958</v>
      </c>
      <c r="C84" s="618" t="s">
        <v>2257</v>
      </c>
    </row>
    <row r="85" spans="1:3" x14ac:dyDescent="0.2">
      <c r="A85" s="1390" t="s">
        <v>1895</v>
      </c>
      <c r="B85" s="618" t="s">
        <v>1959</v>
      </c>
      <c r="C85" s="618" t="s">
        <v>2257</v>
      </c>
    </row>
    <row r="86" spans="1:3" x14ac:dyDescent="0.2">
      <c r="A86" s="1393" t="s">
        <v>1960</v>
      </c>
      <c r="B86" s="753" t="s">
        <v>1961</v>
      </c>
      <c r="C86" s="1419"/>
    </row>
    <row r="87" spans="1:3" ht="24" x14ac:dyDescent="0.2">
      <c r="A87" s="1390" t="s">
        <v>1887</v>
      </c>
      <c r="B87" s="618" t="s">
        <v>1962</v>
      </c>
      <c r="C87" s="618" t="s">
        <v>1822</v>
      </c>
    </row>
    <row r="88" spans="1:3" ht="36" x14ac:dyDescent="0.2">
      <c r="A88" s="1390" t="s">
        <v>1901</v>
      </c>
      <c r="B88" s="618" t="s">
        <v>1963</v>
      </c>
      <c r="C88" s="618" t="s">
        <v>2258</v>
      </c>
    </row>
    <row r="89" spans="1:3" x14ac:dyDescent="0.2">
      <c r="A89" s="1393" t="s">
        <v>1964</v>
      </c>
      <c r="B89" s="1419" t="s">
        <v>1965</v>
      </c>
      <c r="C89" s="1419"/>
    </row>
    <row r="90" spans="1:3" x14ac:dyDescent="0.2">
      <c r="A90" s="1390" t="s">
        <v>1887</v>
      </c>
      <c r="B90" s="618" t="s">
        <v>1966</v>
      </c>
      <c r="C90" s="618" t="s">
        <v>2259</v>
      </c>
    </row>
    <row r="91" spans="1:3" ht="24" x14ac:dyDescent="0.2">
      <c r="A91" s="1390" t="s">
        <v>1901</v>
      </c>
      <c r="B91" s="618" t="s">
        <v>1967</v>
      </c>
      <c r="C91" s="618" t="s">
        <v>2259</v>
      </c>
    </row>
    <row r="92" spans="1:3" ht="58.5" customHeight="1" x14ac:dyDescent="0.2">
      <c r="A92" s="1390" t="s">
        <v>1891</v>
      </c>
      <c r="B92" s="618" t="s">
        <v>1968</v>
      </c>
      <c r="C92" s="618" t="s">
        <v>2260</v>
      </c>
    </row>
    <row r="93" spans="1:3" ht="24" x14ac:dyDescent="0.2">
      <c r="A93" s="1390" t="s">
        <v>1969</v>
      </c>
      <c r="B93" s="618" t="s">
        <v>1970</v>
      </c>
      <c r="C93" s="618" t="s">
        <v>2261</v>
      </c>
    </row>
    <row r="94" spans="1:3" ht="24" x14ac:dyDescent="0.2">
      <c r="A94" s="1390" t="s">
        <v>1911</v>
      </c>
      <c r="B94" s="618" t="s">
        <v>1971</v>
      </c>
      <c r="C94" s="618" t="s">
        <v>2262</v>
      </c>
    </row>
    <row r="95" spans="1:3" ht="36" x14ac:dyDescent="0.2">
      <c r="A95" s="1390" t="s">
        <v>1913</v>
      </c>
      <c r="B95" s="618" t="s">
        <v>1972</v>
      </c>
      <c r="C95" s="618" t="s">
        <v>1837</v>
      </c>
    </row>
    <row r="96" spans="1:3" ht="24" x14ac:dyDescent="0.2">
      <c r="A96" s="1390" t="s">
        <v>1915</v>
      </c>
      <c r="B96" s="618" t="s">
        <v>1973</v>
      </c>
      <c r="C96" s="618" t="s">
        <v>2259</v>
      </c>
    </row>
    <row r="97" spans="1:7" ht="24" x14ac:dyDescent="0.2">
      <c r="A97" s="1390" t="s">
        <v>1917</v>
      </c>
      <c r="B97" s="618" t="s">
        <v>1974</v>
      </c>
      <c r="C97" s="618" t="s">
        <v>2263</v>
      </c>
    </row>
    <row r="98" spans="1:7" ht="24" x14ac:dyDescent="0.2">
      <c r="A98" s="1390" t="s">
        <v>1975</v>
      </c>
      <c r="B98" s="618" t="s">
        <v>1976</v>
      </c>
      <c r="C98" s="618" t="s">
        <v>2259</v>
      </c>
    </row>
    <row r="99" spans="1:7" x14ac:dyDescent="0.2">
      <c r="A99" s="1390" t="s">
        <v>1977</v>
      </c>
      <c r="B99" s="618" t="s">
        <v>1978</v>
      </c>
      <c r="C99" s="618" t="s">
        <v>1837</v>
      </c>
    </row>
    <row r="100" spans="1:7" x14ac:dyDescent="0.2">
      <c r="A100" s="1390" t="s">
        <v>1979</v>
      </c>
      <c r="B100" s="618" t="s">
        <v>1980</v>
      </c>
      <c r="C100" s="618" t="s">
        <v>1837</v>
      </c>
    </row>
    <row r="101" spans="1:7" ht="24" x14ac:dyDescent="0.2">
      <c r="A101" s="1390" t="s">
        <v>1981</v>
      </c>
      <c r="B101" s="618" t="s">
        <v>1982</v>
      </c>
      <c r="C101" s="618" t="s">
        <v>1837</v>
      </c>
    </row>
    <row r="102" spans="1:7" ht="24" x14ac:dyDescent="0.2">
      <c r="A102" s="1390" t="s">
        <v>1983</v>
      </c>
      <c r="B102" s="618" t="s">
        <v>1984</v>
      </c>
      <c r="C102" s="618" t="s">
        <v>2264</v>
      </c>
    </row>
    <row r="103" spans="1:7" ht="24" x14ac:dyDescent="0.2">
      <c r="A103" s="1390" t="s">
        <v>1985</v>
      </c>
      <c r="B103" s="618" t="s">
        <v>1986</v>
      </c>
      <c r="C103" s="618" t="s">
        <v>2264</v>
      </c>
    </row>
    <row r="104" spans="1:7" ht="45" customHeight="1" x14ac:dyDescent="0.2">
      <c r="A104" s="1390" t="s">
        <v>1987</v>
      </c>
      <c r="B104" s="618" t="s">
        <v>1988</v>
      </c>
      <c r="C104" s="618" t="s">
        <v>1837</v>
      </c>
    </row>
    <row r="105" spans="1:7" ht="36" x14ac:dyDescent="0.2">
      <c r="A105" s="1390" t="s">
        <v>1989</v>
      </c>
      <c r="B105" s="618" t="s">
        <v>1990</v>
      </c>
      <c r="C105" s="618" t="s">
        <v>1837</v>
      </c>
    </row>
    <row r="106" spans="1:7" ht="24" x14ac:dyDescent="0.2">
      <c r="A106" s="1390" t="s">
        <v>1991</v>
      </c>
      <c r="B106" s="618" t="s">
        <v>1992</v>
      </c>
      <c r="C106" s="618" t="s">
        <v>1837</v>
      </c>
    </row>
    <row r="107" spans="1:7" x14ac:dyDescent="0.2">
      <c r="A107" s="1393" t="s">
        <v>1993</v>
      </c>
      <c r="B107" s="1419" t="s">
        <v>1994</v>
      </c>
      <c r="C107" s="1419"/>
    </row>
    <row r="108" spans="1:7" ht="45.75" customHeight="1" x14ac:dyDescent="0.2">
      <c r="A108" s="1390">
        <v>1</v>
      </c>
      <c r="B108" s="618" t="s">
        <v>1995</v>
      </c>
      <c r="C108" s="618" t="s">
        <v>1996</v>
      </c>
    </row>
    <row r="109" spans="1:7" ht="15" x14ac:dyDescent="0.25">
      <c r="A109" s="1390" t="s">
        <v>1869</v>
      </c>
      <c r="B109" s="618" t="s">
        <v>1997</v>
      </c>
      <c r="C109" s="618" t="s">
        <v>1998</v>
      </c>
      <c r="G109" s="2470"/>
    </row>
    <row r="110" spans="1:7" x14ac:dyDescent="0.2">
      <c r="A110" s="1390" t="s">
        <v>1871</v>
      </c>
      <c r="B110" s="618" t="s">
        <v>1999</v>
      </c>
      <c r="C110" s="618" t="s">
        <v>1998</v>
      </c>
    </row>
    <row r="111" spans="1:7" ht="24" x14ac:dyDescent="0.2">
      <c r="A111" s="1390" t="s">
        <v>2000</v>
      </c>
      <c r="B111" s="618" t="s">
        <v>2001</v>
      </c>
      <c r="C111" s="618" t="s">
        <v>1998</v>
      </c>
    </row>
    <row r="112" spans="1:7" ht="24" x14ac:dyDescent="0.2">
      <c r="A112" s="1390" t="s">
        <v>2002</v>
      </c>
      <c r="B112" s="618" t="s">
        <v>2003</v>
      </c>
      <c r="C112" s="618" t="s">
        <v>2004</v>
      </c>
    </row>
    <row r="113" spans="1:3" ht="24" x14ac:dyDescent="0.2">
      <c r="A113" s="1390" t="s">
        <v>2005</v>
      </c>
      <c r="B113" s="618" t="s">
        <v>2006</v>
      </c>
      <c r="C113" s="618" t="s">
        <v>2007</v>
      </c>
    </row>
    <row r="114" spans="1:3" ht="24" x14ac:dyDescent="0.2">
      <c r="A114" s="1390">
        <v>2</v>
      </c>
      <c r="B114" s="618" t="s">
        <v>2008</v>
      </c>
      <c r="C114" s="618" t="s">
        <v>2007</v>
      </c>
    </row>
    <row r="115" spans="1:3" x14ac:dyDescent="0.2">
      <c r="A115" s="1393" t="s">
        <v>2009</v>
      </c>
      <c r="B115" s="1419" t="s">
        <v>2010</v>
      </c>
      <c r="C115" s="1419"/>
    </row>
    <row r="116" spans="1:3" ht="24" x14ac:dyDescent="0.2">
      <c r="A116" s="1390" t="s">
        <v>2011</v>
      </c>
      <c r="B116" s="619" t="s">
        <v>2012</v>
      </c>
      <c r="C116" s="618" t="s">
        <v>2175</v>
      </c>
    </row>
    <row r="117" spans="1:3" ht="6" customHeight="1" x14ac:dyDescent="0.2">
      <c r="A117" s="1391"/>
      <c r="B117" s="618"/>
      <c r="C117" s="618"/>
    </row>
    <row r="118" spans="1:3" ht="15" x14ac:dyDescent="0.2">
      <c r="A118" s="3254" t="s">
        <v>2013</v>
      </c>
      <c r="B118" s="3181"/>
      <c r="C118" s="3181"/>
    </row>
    <row r="119" spans="1:3" x14ac:dyDescent="0.2">
      <c r="A119" s="1393" t="s">
        <v>2014</v>
      </c>
      <c r="B119" s="1419" t="s">
        <v>2015</v>
      </c>
      <c r="C119" s="1419"/>
    </row>
    <row r="120" spans="1:3" x14ac:dyDescent="0.2">
      <c r="A120" s="1390" t="s">
        <v>1887</v>
      </c>
      <c r="B120" s="619" t="s">
        <v>2016</v>
      </c>
      <c r="C120" s="618" t="s">
        <v>1818</v>
      </c>
    </row>
    <row r="121" spans="1:3" x14ac:dyDescent="0.2">
      <c r="A121" s="1390" t="s">
        <v>1901</v>
      </c>
      <c r="B121" s="618" t="s">
        <v>2017</v>
      </c>
      <c r="C121" s="618"/>
    </row>
    <row r="122" spans="1:3" x14ac:dyDescent="0.2">
      <c r="A122" s="1390" t="s">
        <v>2018</v>
      </c>
      <c r="B122" s="619" t="s">
        <v>2019</v>
      </c>
      <c r="C122" s="618" t="s">
        <v>1837</v>
      </c>
    </row>
    <row r="123" spans="1:3" x14ac:dyDescent="0.2">
      <c r="A123" s="1390" t="s">
        <v>2020</v>
      </c>
      <c r="B123" s="619" t="s">
        <v>2021</v>
      </c>
      <c r="C123" s="618" t="s">
        <v>1818</v>
      </c>
    </row>
    <row r="124" spans="1:3" x14ac:dyDescent="0.2">
      <c r="A124" s="1390"/>
      <c r="B124" s="619" t="s">
        <v>2022</v>
      </c>
      <c r="C124" s="618"/>
    </row>
    <row r="125" spans="1:3" ht="24" x14ac:dyDescent="0.2">
      <c r="A125" s="1390" t="s">
        <v>2023</v>
      </c>
      <c r="B125" s="618" t="s">
        <v>2024</v>
      </c>
      <c r="C125" s="618" t="s">
        <v>1818</v>
      </c>
    </row>
    <row r="126" spans="1:3" x14ac:dyDescent="0.2">
      <c r="A126" s="1390" t="s">
        <v>2025</v>
      </c>
      <c r="B126" s="618" t="s">
        <v>2026</v>
      </c>
      <c r="C126" s="618" t="s">
        <v>1818</v>
      </c>
    </row>
    <row r="127" spans="1:3" ht="24" x14ac:dyDescent="0.2">
      <c r="A127" s="1390" t="s">
        <v>2027</v>
      </c>
      <c r="B127" s="618" t="s">
        <v>2028</v>
      </c>
      <c r="C127" s="618" t="s">
        <v>1818</v>
      </c>
    </row>
    <row r="128" spans="1:3" x14ac:dyDescent="0.2">
      <c r="A128" s="1390" t="s">
        <v>1893</v>
      </c>
      <c r="B128" s="618" t="s">
        <v>2029</v>
      </c>
      <c r="C128" s="618" t="s">
        <v>2265</v>
      </c>
    </row>
    <row r="129" spans="1:3" ht="36" x14ac:dyDescent="0.2">
      <c r="A129" s="1390" t="s">
        <v>2030</v>
      </c>
      <c r="B129" s="618" t="s">
        <v>2031</v>
      </c>
      <c r="C129" s="618" t="s">
        <v>2266</v>
      </c>
    </row>
    <row r="130" spans="1:3" x14ac:dyDescent="0.2">
      <c r="A130" s="1390" t="s">
        <v>1911</v>
      </c>
      <c r="B130" s="618" t="s">
        <v>2032</v>
      </c>
      <c r="C130" s="618" t="s">
        <v>2267</v>
      </c>
    </row>
    <row r="131" spans="1:3" x14ac:dyDescent="0.2">
      <c r="A131" s="1390" t="s">
        <v>1913</v>
      </c>
      <c r="B131" s="618" t="s">
        <v>2033</v>
      </c>
      <c r="C131" s="618" t="s">
        <v>2268</v>
      </c>
    </row>
    <row r="132" spans="1:3" ht="24" x14ac:dyDescent="0.2">
      <c r="A132" s="1390" t="s">
        <v>1915</v>
      </c>
      <c r="B132" s="618" t="s">
        <v>2034</v>
      </c>
      <c r="C132" s="618" t="s">
        <v>2269</v>
      </c>
    </row>
    <row r="133" spans="1:3" ht="24" x14ac:dyDescent="0.2">
      <c r="A133" s="1390" t="s">
        <v>1917</v>
      </c>
      <c r="B133" s="618" t="s">
        <v>2035</v>
      </c>
      <c r="C133" s="618" t="s">
        <v>2270</v>
      </c>
    </row>
    <row r="134" spans="1:3" ht="24" x14ac:dyDescent="0.2">
      <c r="A134" s="1390" t="s">
        <v>2036</v>
      </c>
      <c r="B134" s="618" t="s">
        <v>2037</v>
      </c>
      <c r="C134" s="618" t="s">
        <v>2271</v>
      </c>
    </row>
    <row r="135" spans="1:3" x14ac:dyDescent="0.2">
      <c r="A135" s="1393" t="s">
        <v>2038</v>
      </c>
      <c r="B135" s="1419" t="s">
        <v>2039</v>
      </c>
      <c r="C135" s="1419"/>
    </row>
    <row r="136" spans="1:3" ht="24" x14ac:dyDescent="0.2">
      <c r="A136" s="1390" t="s">
        <v>1887</v>
      </c>
      <c r="B136" s="618" t="s">
        <v>2040</v>
      </c>
      <c r="C136" s="618" t="s">
        <v>1818</v>
      </c>
    </row>
    <row r="137" spans="1:3" ht="24" x14ac:dyDescent="0.2">
      <c r="A137" s="1390" t="s">
        <v>1901</v>
      </c>
      <c r="B137" s="618" t="s">
        <v>2041</v>
      </c>
      <c r="C137" s="618" t="s">
        <v>1818</v>
      </c>
    </row>
    <row r="138" spans="1:3" x14ac:dyDescent="0.2">
      <c r="A138" s="1390" t="s">
        <v>1891</v>
      </c>
      <c r="B138" s="618" t="s">
        <v>2042</v>
      </c>
      <c r="C138" s="618" t="s">
        <v>2272</v>
      </c>
    </row>
    <row r="139" spans="1:3" ht="24" x14ac:dyDescent="0.2">
      <c r="A139" s="1390" t="s">
        <v>1893</v>
      </c>
      <c r="B139" s="618" t="s">
        <v>2043</v>
      </c>
      <c r="C139" s="618" t="s">
        <v>2273</v>
      </c>
    </row>
    <row r="140" spans="1:3" ht="26.25" customHeight="1" x14ac:dyDescent="0.2">
      <c r="A140" s="1390" t="s">
        <v>1895</v>
      </c>
      <c r="B140" s="618" t="s">
        <v>2044</v>
      </c>
      <c r="C140" s="618" t="s">
        <v>2274</v>
      </c>
    </row>
    <row r="141" spans="1:3" ht="36" x14ac:dyDescent="0.2">
      <c r="A141" s="1390" t="s">
        <v>1911</v>
      </c>
      <c r="B141" s="618" t="s">
        <v>2045</v>
      </c>
      <c r="C141" s="618" t="s">
        <v>2275</v>
      </c>
    </row>
    <row r="142" spans="1:3" x14ac:dyDescent="0.2">
      <c r="A142" s="1390" t="s">
        <v>1913</v>
      </c>
      <c r="B142" s="618" t="s">
        <v>2046</v>
      </c>
      <c r="C142" s="618" t="s">
        <v>2276</v>
      </c>
    </row>
    <row r="143" spans="1:3" x14ac:dyDescent="0.2">
      <c r="A143" s="1394" t="s">
        <v>2047</v>
      </c>
      <c r="B143" s="753" t="s">
        <v>2048</v>
      </c>
      <c r="C143" s="753"/>
    </row>
    <row r="144" spans="1:3" ht="24" x14ac:dyDescent="0.2">
      <c r="A144" s="1390"/>
      <c r="B144" s="618" t="s">
        <v>2049</v>
      </c>
      <c r="C144" s="618" t="s">
        <v>1837</v>
      </c>
    </row>
    <row r="145" spans="1:3" x14ac:dyDescent="0.2">
      <c r="A145" s="1393" t="s">
        <v>2050</v>
      </c>
      <c r="B145" s="1419" t="s">
        <v>2051</v>
      </c>
      <c r="C145" s="1419"/>
    </row>
    <row r="146" spans="1:3" x14ac:dyDescent="0.2">
      <c r="A146" s="1390" t="s">
        <v>2052</v>
      </c>
      <c r="B146" s="618" t="s">
        <v>2053</v>
      </c>
      <c r="C146" s="618" t="s">
        <v>1822</v>
      </c>
    </row>
    <row r="147" spans="1:3" ht="36" x14ac:dyDescent="0.2">
      <c r="A147" s="1390" t="s">
        <v>2054</v>
      </c>
      <c r="B147" s="618" t="s">
        <v>2055</v>
      </c>
      <c r="C147" s="618" t="s">
        <v>1822</v>
      </c>
    </row>
    <row r="148" spans="1:3" x14ac:dyDescent="0.2">
      <c r="A148" s="1390" t="s">
        <v>2056</v>
      </c>
      <c r="B148" s="618" t="s">
        <v>2057</v>
      </c>
      <c r="C148" s="618" t="s">
        <v>1822</v>
      </c>
    </row>
    <row r="149" spans="1:3" ht="24" customHeight="1" x14ac:dyDescent="0.2">
      <c r="A149" s="1390" t="s">
        <v>2058</v>
      </c>
      <c r="B149" s="618" t="s">
        <v>2059</v>
      </c>
      <c r="C149" s="618" t="s">
        <v>1822</v>
      </c>
    </row>
    <row r="150" spans="1:3" x14ac:dyDescent="0.2">
      <c r="A150" s="1390" t="s">
        <v>1901</v>
      </c>
      <c r="B150" s="619" t="s">
        <v>2060</v>
      </c>
      <c r="C150" s="618" t="s">
        <v>1822</v>
      </c>
    </row>
    <row r="151" spans="1:3" ht="36" x14ac:dyDescent="0.2">
      <c r="A151" s="1390" t="s">
        <v>1891</v>
      </c>
      <c r="B151" s="618" t="s">
        <v>2061</v>
      </c>
      <c r="C151" s="618" t="s">
        <v>1822</v>
      </c>
    </row>
    <row r="152" spans="1:3" ht="24" x14ac:dyDescent="0.2">
      <c r="A152" s="1390" t="s">
        <v>2062</v>
      </c>
      <c r="B152" s="618" t="s">
        <v>2063</v>
      </c>
      <c r="C152" s="618" t="s">
        <v>2277</v>
      </c>
    </row>
    <row r="153" spans="1:3" ht="24" x14ac:dyDescent="0.2">
      <c r="A153" s="1390" t="s">
        <v>1895</v>
      </c>
      <c r="B153" s="618" t="s">
        <v>2064</v>
      </c>
      <c r="C153" s="618" t="s">
        <v>2255</v>
      </c>
    </row>
    <row r="154" spans="1:3" ht="24" x14ac:dyDescent="0.2">
      <c r="A154" s="1390" t="s">
        <v>1911</v>
      </c>
      <c r="B154" s="618" t="s">
        <v>2065</v>
      </c>
      <c r="C154" s="618" t="s">
        <v>1822</v>
      </c>
    </row>
    <row r="155" spans="1:3" ht="24" x14ac:dyDescent="0.2">
      <c r="A155" s="1390" t="s">
        <v>1913</v>
      </c>
      <c r="B155" s="618" t="s">
        <v>2066</v>
      </c>
      <c r="C155" s="618" t="s">
        <v>2278</v>
      </c>
    </row>
  </sheetData>
  <mergeCells count="5">
    <mergeCell ref="A1:C2"/>
    <mergeCell ref="A4:B4"/>
    <mergeCell ref="A18:B18"/>
    <mergeCell ref="A44:C44"/>
    <mergeCell ref="A118:C118"/>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81F99-ECB6-46FF-95C1-DFECB3AA784A}">
  <sheetPr>
    <tabColor theme="2"/>
  </sheetPr>
  <dimension ref="A1:G154"/>
  <sheetViews>
    <sheetView showGridLines="0" showWhiteSpace="0" zoomScaleNormal="100" zoomScaleSheetLayoutView="100" workbookViewId="0">
      <selection sqref="A1:D2"/>
    </sheetView>
  </sheetViews>
  <sheetFormatPr defaultColWidth="0" defaultRowHeight="12" x14ac:dyDescent="0.2"/>
  <cols>
    <col min="1" max="1" width="23" style="2439" customWidth="1"/>
    <col min="2" max="2" width="14" style="606" customWidth="1"/>
    <col min="3" max="3" width="36.5" style="606" customWidth="1"/>
    <col min="4" max="4" width="17.625" style="604" customWidth="1"/>
    <col min="5" max="7" width="0" style="604" hidden="1" customWidth="1"/>
    <col min="8" max="16384" width="8" style="604" hidden="1"/>
  </cols>
  <sheetData>
    <row r="1" spans="1:7" ht="14.25" customHeight="1" x14ac:dyDescent="0.2">
      <c r="A1" s="2985" t="s">
        <v>2154</v>
      </c>
      <c r="B1" s="2985"/>
      <c r="C1" s="2985"/>
      <c r="D1" s="2985"/>
    </row>
    <row r="2" spans="1:7" ht="14.25" customHeight="1" x14ac:dyDescent="0.2">
      <c r="A2" s="2985"/>
      <c r="B2" s="2985"/>
      <c r="C2" s="2985"/>
      <c r="D2" s="2985"/>
    </row>
    <row r="3" spans="1:7" ht="14.25" customHeight="1" x14ac:dyDescent="0.25">
      <c r="A3" s="2442"/>
      <c r="B3" s="2442"/>
      <c r="C3" s="2429"/>
      <c r="D3" s="793"/>
      <c r="G3" s="604" t="s">
        <v>2422</v>
      </c>
    </row>
    <row r="4" spans="1:7" s="619" customFormat="1" ht="24" x14ac:dyDescent="0.2">
      <c r="A4" s="605" t="s">
        <v>2067</v>
      </c>
      <c r="B4" s="605" t="s">
        <v>2068</v>
      </c>
      <c r="C4" s="605" t="s">
        <v>2069</v>
      </c>
      <c r="D4" s="605" t="s">
        <v>2070</v>
      </c>
      <c r="E4" s="618"/>
    </row>
    <row r="5" spans="1:7" s="619" customFormat="1" ht="61.5" customHeight="1" x14ac:dyDescent="0.2">
      <c r="A5" s="617" t="s">
        <v>2285</v>
      </c>
      <c r="B5" s="2509" t="s">
        <v>2071</v>
      </c>
      <c r="C5" s="2439" t="s">
        <v>2072</v>
      </c>
      <c r="D5" s="2439" t="s">
        <v>2073</v>
      </c>
    </row>
    <row r="6" spans="1:7" s="619" customFormat="1" ht="48" x14ac:dyDescent="0.2">
      <c r="A6" s="617" t="s">
        <v>2074</v>
      </c>
      <c r="B6" s="735" t="s">
        <v>2075</v>
      </c>
      <c r="C6" s="2439" t="s">
        <v>2286</v>
      </c>
      <c r="D6" s="2439" t="s">
        <v>2287</v>
      </c>
    </row>
    <row r="7" spans="1:7" s="619" customFormat="1" x14ac:dyDescent="0.2">
      <c r="A7" s="1390"/>
      <c r="B7" s="735"/>
      <c r="C7" s="2439"/>
      <c r="D7" s="2468"/>
    </row>
    <row r="8" spans="1:7" s="619" customFormat="1" ht="14.25" customHeight="1" x14ac:dyDescent="0.2">
      <c r="A8" s="1390"/>
      <c r="B8" s="617"/>
      <c r="C8" s="618"/>
    </row>
    <row r="9" spans="1:7" s="619" customFormat="1" x14ac:dyDescent="0.2">
      <c r="A9" s="1390"/>
      <c r="B9" s="617"/>
      <c r="C9" s="618"/>
    </row>
    <row r="10" spans="1:7" s="619" customFormat="1" x14ac:dyDescent="0.2">
      <c r="A10" s="1390"/>
      <c r="B10" s="617"/>
      <c r="C10" s="618"/>
    </row>
    <row r="11" spans="1:7" s="619" customFormat="1" x14ac:dyDescent="0.2">
      <c r="A11" s="1390"/>
      <c r="B11" s="617"/>
      <c r="C11" s="618"/>
    </row>
    <row r="12" spans="1:7" s="619" customFormat="1" x14ac:dyDescent="0.2">
      <c r="A12" s="1390"/>
      <c r="B12" s="617"/>
      <c r="C12" s="618"/>
    </row>
    <row r="13" spans="1:7" s="619" customFormat="1" ht="14.25" customHeight="1" x14ac:dyDescent="0.2">
      <c r="A13" s="1390"/>
      <c r="B13" s="617"/>
      <c r="C13" s="618"/>
    </row>
    <row r="14" spans="1:7" s="619" customFormat="1" x14ac:dyDescent="0.2">
      <c r="A14" s="1390"/>
      <c r="B14" s="617"/>
      <c r="C14" s="618"/>
    </row>
    <row r="15" spans="1:7" s="619" customFormat="1" ht="14.25" customHeight="1" x14ac:dyDescent="0.2">
      <c r="A15" s="1390"/>
      <c r="B15" s="617"/>
      <c r="C15" s="618"/>
    </row>
    <row r="16" spans="1:7" s="619" customFormat="1" x14ac:dyDescent="0.2">
      <c r="A16" s="1390"/>
      <c r="B16" s="617"/>
      <c r="C16" s="618"/>
    </row>
    <row r="17" spans="1:3" s="619" customFormat="1" x14ac:dyDescent="0.2">
      <c r="A17" s="735"/>
      <c r="B17" s="617"/>
      <c r="C17" s="618"/>
    </row>
    <row r="18" spans="1:3" s="619" customFormat="1" ht="15" x14ac:dyDescent="0.2">
      <c r="A18" s="3256"/>
      <c r="B18" s="3257"/>
      <c r="C18" s="618"/>
    </row>
    <row r="19" spans="1:3" s="619" customFormat="1" ht="14.25" customHeight="1" x14ac:dyDescent="0.2">
      <c r="A19" s="1390"/>
      <c r="B19" s="617"/>
      <c r="C19" s="618"/>
    </row>
    <row r="20" spans="1:3" s="619" customFormat="1" x14ac:dyDescent="0.2">
      <c r="A20" s="1390"/>
      <c r="B20" s="617"/>
      <c r="C20" s="618"/>
    </row>
    <row r="21" spans="1:3" s="619" customFormat="1" x14ac:dyDescent="0.2">
      <c r="A21" s="1390"/>
      <c r="B21" s="617"/>
      <c r="C21" s="618"/>
    </row>
    <row r="22" spans="1:3" s="619" customFormat="1" x14ac:dyDescent="0.2">
      <c r="A22" s="1390"/>
      <c r="B22" s="617"/>
      <c r="C22" s="618"/>
    </row>
    <row r="23" spans="1:3" s="619" customFormat="1" x14ac:dyDescent="0.2">
      <c r="A23" s="1390"/>
      <c r="B23" s="617"/>
      <c r="C23" s="618"/>
    </row>
    <row r="24" spans="1:3" s="619" customFormat="1" x14ac:dyDescent="0.2">
      <c r="A24" s="1390"/>
      <c r="B24" s="617"/>
      <c r="C24" s="618"/>
    </row>
    <row r="25" spans="1:3" s="619" customFormat="1" x14ac:dyDescent="0.2">
      <c r="A25" s="1390"/>
      <c r="B25" s="617"/>
      <c r="C25" s="618"/>
    </row>
    <row r="26" spans="1:3" s="619" customFormat="1" x14ac:dyDescent="0.2">
      <c r="A26" s="1390"/>
      <c r="B26" s="617"/>
      <c r="C26" s="618"/>
    </row>
    <row r="27" spans="1:3" s="619" customFormat="1" x14ac:dyDescent="0.2">
      <c r="A27" s="1390"/>
      <c r="B27" s="617"/>
      <c r="C27" s="618"/>
    </row>
    <row r="28" spans="1:3" s="619" customFormat="1" x14ac:dyDescent="0.2">
      <c r="A28" s="1390"/>
      <c r="B28" s="617"/>
      <c r="C28" s="618"/>
    </row>
    <row r="29" spans="1:3" s="619" customFormat="1" ht="14.25" customHeight="1" x14ac:dyDescent="0.2">
      <c r="A29" s="1390"/>
      <c r="B29" s="617"/>
      <c r="C29" s="618"/>
    </row>
    <row r="30" spans="1:3" x14ac:dyDescent="0.2">
      <c r="A30" s="1390"/>
      <c r="B30" s="618"/>
      <c r="C30" s="618"/>
    </row>
    <row r="31" spans="1:3" x14ac:dyDescent="0.2">
      <c r="A31" s="1390"/>
      <c r="B31" s="618"/>
      <c r="C31" s="618"/>
    </row>
    <row r="32" spans="1:3" x14ac:dyDescent="0.2">
      <c r="A32" s="1390"/>
      <c r="B32" s="618"/>
      <c r="C32" s="618"/>
    </row>
    <row r="33" spans="1:3" x14ac:dyDescent="0.2">
      <c r="A33" s="1390"/>
      <c r="B33" s="618"/>
      <c r="C33" s="618"/>
    </row>
    <row r="34" spans="1:3" x14ac:dyDescent="0.2">
      <c r="A34" s="1390"/>
      <c r="B34" s="618"/>
      <c r="C34" s="618"/>
    </row>
    <row r="35" spans="1:3" x14ac:dyDescent="0.2">
      <c r="A35" s="1390"/>
      <c r="B35" s="618"/>
      <c r="C35" s="618"/>
    </row>
    <row r="36" spans="1:3" x14ac:dyDescent="0.2">
      <c r="A36" s="1390"/>
      <c r="B36" s="618"/>
      <c r="C36" s="618"/>
    </row>
    <row r="37" spans="1:3" x14ac:dyDescent="0.2">
      <c r="A37" s="1390"/>
      <c r="B37" s="618"/>
      <c r="C37" s="618"/>
    </row>
    <row r="38" spans="1:3" x14ac:dyDescent="0.2">
      <c r="A38" s="1390"/>
      <c r="B38" s="618"/>
      <c r="C38" s="618"/>
    </row>
    <row r="39" spans="1:3" x14ac:dyDescent="0.2">
      <c r="A39" s="1390"/>
      <c r="B39" s="618"/>
      <c r="C39" s="618"/>
    </row>
    <row r="40" spans="1:3" x14ac:dyDescent="0.2">
      <c r="A40" s="1390"/>
      <c r="B40" s="618"/>
      <c r="C40" s="618"/>
    </row>
    <row r="41" spans="1:3" x14ac:dyDescent="0.2">
      <c r="A41" s="1390"/>
      <c r="B41" s="618"/>
      <c r="C41" s="618"/>
    </row>
    <row r="42" spans="1:3" x14ac:dyDescent="0.2">
      <c r="A42" s="1390"/>
      <c r="B42" s="618"/>
      <c r="C42" s="618"/>
    </row>
    <row r="43" spans="1:3" x14ac:dyDescent="0.2">
      <c r="A43" s="1390"/>
      <c r="B43" s="618"/>
      <c r="C43" s="618"/>
    </row>
    <row r="44" spans="1:3" x14ac:dyDescent="0.2">
      <c r="A44" s="1390"/>
      <c r="B44" s="618"/>
      <c r="C44" s="618"/>
    </row>
    <row r="45" spans="1:3" x14ac:dyDescent="0.2">
      <c r="A45" s="1390"/>
      <c r="B45" s="618"/>
      <c r="C45" s="618"/>
    </row>
    <row r="46" spans="1:3" x14ac:dyDescent="0.2">
      <c r="A46" s="1390"/>
      <c r="B46" s="618"/>
      <c r="C46" s="618"/>
    </row>
    <row r="47" spans="1:3" x14ac:dyDescent="0.2">
      <c r="A47" s="1390"/>
      <c r="B47" s="618"/>
      <c r="C47" s="618"/>
    </row>
    <row r="48" spans="1:3" x14ac:dyDescent="0.2">
      <c r="A48" s="1390"/>
      <c r="B48" s="618"/>
      <c r="C48" s="618"/>
    </row>
    <row r="49" spans="1:3" x14ac:dyDescent="0.2">
      <c r="A49" s="1390"/>
      <c r="B49" s="618"/>
      <c r="C49" s="618"/>
    </row>
    <row r="50" spans="1:3" x14ac:dyDescent="0.2">
      <c r="A50" s="1390"/>
      <c r="B50" s="618"/>
      <c r="C50" s="618"/>
    </row>
    <row r="51" spans="1:3" x14ac:dyDescent="0.2">
      <c r="A51" s="1390"/>
      <c r="B51" s="618"/>
      <c r="C51" s="618"/>
    </row>
    <row r="52" spans="1:3" x14ac:dyDescent="0.2">
      <c r="A52" s="1390"/>
      <c r="B52" s="618"/>
      <c r="C52" s="618"/>
    </row>
    <row r="53" spans="1:3" x14ac:dyDescent="0.2">
      <c r="A53" s="1390"/>
      <c r="B53" s="618"/>
      <c r="C53" s="618"/>
    </row>
    <row r="54" spans="1:3" x14ac:dyDescent="0.2">
      <c r="A54" s="1390"/>
      <c r="B54" s="618"/>
      <c r="C54" s="618"/>
    </row>
    <row r="55" spans="1:3" x14ac:dyDescent="0.2">
      <c r="A55" s="1390"/>
      <c r="B55" s="618"/>
      <c r="C55" s="618"/>
    </row>
    <row r="56" spans="1:3" x14ac:dyDescent="0.2">
      <c r="A56" s="1390"/>
      <c r="B56" s="618"/>
      <c r="C56" s="618"/>
    </row>
    <row r="57" spans="1:3" x14ac:dyDescent="0.2">
      <c r="A57" s="1390"/>
      <c r="B57" s="618"/>
      <c r="C57" s="618"/>
    </row>
    <row r="58" spans="1:3" x14ac:dyDescent="0.2">
      <c r="A58" s="1390"/>
      <c r="B58" s="618"/>
      <c r="C58" s="618"/>
    </row>
    <row r="59" spans="1:3" x14ac:dyDescent="0.2">
      <c r="A59" s="1390"/>
      <c r="B59" s="618"/>
      <c r="C59" s="618"/>
    </row>
    <row r="60" spans="1:3" x14ac:dyDescent="0.2">
      <c r="A60" s="1390"/>
      <c r="B60" s="618"/>
      <c r="C60" s="618"/>
    </row>
    <row r="61" spans="1:3" x14ac:dyDescent="0.2">
      <c r="A61" s="1390"/>
      <c r="B61" s="618"/>
      <c r="C61" s="618"/>
    </row>
    <row r="62" spans="1:3" x14ac:dyDescent="0.2">
      <c r="A62" s="1390"/>
      <c r="B62" s="618"/>
      <c r="C62" s="618"/>
    </row>
    <row r="63" spans="1:3" x14ac:dyDescent="0.2">
      <c r="A63" s="1390"/>
      <c r="B63" s="618"/>
      <c r="C63" s="618"/>
    </row>
    <row r="64" spans="1:3" x14ac:dyDescent="0.2">
      <c r="A64" s="1390"/>
      <c r="B64" s="618"/>
      <c r="C64" s="618"/>
    </row>
    <row r="65" spans="1:3" x14ac:dyDescent="0.2">
      <c r="A65" s="1390"/>
      <c r="B65" s="618"/>
      <c r="C65" s="618"/>
    </row>
    <row r="66" spans="1:3" x14ac:dyDescent="0.2">
      <c r="A66" s="1390"/>
      <c r="B66" s="618"/>
      <c r="C66" s="618"/>
    </row>
    <row r="67" spans="1:3" x14ac:dyDescent="0.2">
      <c r="A67" s="1390"/>
      <c r="B67" s="618"/>
      <c r="C67" s="618"/>
    </row>
    <row r="68" spans="1:3" x14ac:dyDescent="0.2">
      <c r="A68" s="1390"/>
      <c r="B68" s="618"/>
      <c r="C68" s="618"/>
    </row>
    <row r="69" spans="1:3" x14ac:dyDescent="0.2">
      <c r="A69" s="1390"/>
      <c r="B69" s="618"/>
      <c r="C69" s="618"/>
    </row>
    <row r="70" spans="1:3" x14ac:dyDescent="0.2">
      <c r="A70" s="1390"/>
      <c r="B70" s="618"/>
      <c r="C70" s="618"/>
    </row>
    <row r="71" spans="1:3" x14ac:dyDescent="0.2">
      <c r="A71" s="1390"/>
      <c r="B71" s="618"/>
      <c r="C71" s="618"/>
    </row>
    <row r="72" spans="1:3" x14ac:dyDescent="0.2">
      <c r="A72" s="1390"/>
      <c r="B72" s="618"/>
      <c r="C72" s="618"/>
    </row>
    <row r="73" spans="1:3" x14ac:dyDescent="0.2">
      <c r="A73" s="1390"/>
      <c r="B73" s="618"/>
      <c r="C73" s="618"/>
    </row>
    <row r="74" spans="1:3" x14ac:dyDescent="0.2">
      <c r="A74" s="1390"/>
      <c r="B74" s="618"/>
      <c r="C74" s="618"/>
    </row>
    <row r="75" spans="1:3" x14ac:dyDescent="0.2">
      <c r="A75" s="1390"/>
      <c r="B75" s="618"/>
      <c r="C75" s="618"/>
    </row>
    <row r="76" spans="1:3" x14ac:dyDescent="0.2">
      <c r="A76" s="1390"/>
      <c r="B76" s="618"/>
      <c r="C76" s="618"/>
    </row>
    <row r="77" spans="1:3" x14ac:dyDescent="0.2">
      <c r="A77" s="1390"/>
      <c r="B77" s="618"/>
      <c r="C77" s="618"/>
    </row>
    <row r="78" spans="1:3" x14ac:dyDescent="0.2">
      <c r="A78" s="1390"/>
      <c r="B78" s="618"/>
      <c r="C78" s="618"/>
    </row>
    <row r="79" spans="1:3" x14ac:dyDescent="0.2">
      <c r="A79" s="1390"/>
      <c r="B79" s="618"/>
      <c r="C79" s="618"/>
    </row>
    <row r="80" spans="1:3" x14ac:dyDescent="0.2">
      <c r="A80" s="1390"/>
      <c r="B80" s="618"/>
      <c r="C80" s="618"/>
    </row>
    <row r="81" spans="1:3" x14ac:dyDescent="0.2">
      <c r="A81" s="1390"/>
      <c r="B81" s="618"/>
      <c r="C81" s="618"/>
    </row>
    <row r="82" spans="1:3" x14ac:dyDescent="0.2">
      <c r="A82" s="1390"/>
      <c r="B82" s="618"/>
      <c r="C82" s="618"/>
    </row>
    <row r="83" spans="1:3" x14ac:dyDescent="0.2">
      <c r="A83" s="1390"/>
      <c r="B83" s="618"/>
      <c r="C83" s="618"/>
    </row>
    <row r="84" spans="1:3" x14ac:dyDescent="0.2">
      <c r="A84" s="1390"/>
      <c r="B84" s="618"/>
      <c r="C84" s="618"/>
    </row>
    <row r="85" spans="1:3" x14ac:dyDescent="0.2">
      <c r="A85" s="1390"/>
      <c r="B85" s="618"/>
      <c r="C85" s="618"/>
    </row>
    <row r="86" spans="1:3" x14ac:dyDescent="0.2">
      <c r="A86" s="1390"/>
      <c r="B86" s="618"/>
      <c r="C86" s="618"/>
    </row>
    <row r="87" spans="1:3" x14ac:dyDescent="0.2">
      <c r="A87" s="1390"/>
      <c r="B87" s="618"/>
      <c r="C87" s="618"/>
    </row>
    <row r="88" spans="1:3" x14ac:dyDescent="0.2">
      <c r="A88" s="1390"/>
      <c r="B88" s="618"/>
      <c r="C88" s="618"/>
    </row>
    <row r="89" spans="1:3" x14ac:dyDescent="0.2">
      <c r="A89" s="1390"/>
      <c r="B89" s="618"/>
      <c r="C89" s="618"/>
    </row>
    <row r="90" spans="1:3" x14ac:dyDescent="0.2">
      <c r="A90" s="1390"/>
      <c r="B90" s="618"/>
      <c r="C90" s="618"/>
    </row>
    <row r="91" spans="1:3" x14ac:dyDescent="0.2">
      <c r="A91" s="1390"/>
      <c r="B91" s="618"/>
      <c r="C91" s="618"/>
    </row>
    <row r="92" spans="1:3" x14ac:dyDescent="0.2">
      <c r="A92" s="1390"/>
      <c r="B92" s="618"/>
      <c r="C92" s="618"/>
    </row>
    <row r="93" spans="1:3" x14ac:dyDescent="0.2">
      <c r="A93" s="1390"/>
      <c r="B93" s="618"/>
      <c r="C93" s="618"/>
    </row>
    <row r="94" spans="1:3" x14ac:dyDescent="0.2">
      <c r="A94" s="1390"/>
      <c r="B94" s="618"/>
      <c r="C94" s="618"/>
    </row>
    <row r="95" spans="1:3" x14ac:dyDescent="0.2">
      <c r="A95" s="1390"/>
      <c r="B95" s="618"/>
      <c r="C95" s="618"/>
    </row>
    <row r="96" spans="1:3" x14ac:dyDescent="0.2">
      <c r="A96" s="1390"/>
      <c r="B96" s="618"/>
      <c r="C96" s="618"/>
    </row>
    <row r="97" spans="1:7" x14ac:dyDescent="0.2">
      <c r="A97" s="1390"/>
      <c r="B97" s="618"/>
      <c r="C97" s="618"/>
    </row>
    <row r="98" spans="1:7" x14ac:dyDescent="0.2">
      <c r="A98" s="1390"/>
      <c r="B98" s="618"/>
      <c r="C98" s="618"/>
    </row>
    <row r="99" spans="1:7" x14ac:dyDescent="0.2">
      <c r="A99" s="1390"/>
      <c r="B99" s="618"/>
      <c r="C99" s="618"/>
    </row>
    <row r="100" spans="1:7" x14ac:dyDescent="0.2">
      <c r="A100" s="1390"/>
      <c r="B100" s="618"/>
      <c r="C100" s="618"/>
    </row>
    <row r="101" spans="1:7" x14ac:dyDescent="0.2">
      <c r="A101" s="1390"/>
      <c r="B101" s="618"/>
      <c r="C101" s="618"/>
    </row>
    <row r="102" spans="1:7" x14ac:dyDescent="0.2">
      <c r="A102" s="1390"/>
      <c r="B102" s="618"/>
      <c r="C102" s="618"/>
    </row>
    <row r="103" spans="1:7" x14ac:dyDescent="0.2">
      <c r="A103" s="1390"/>
      <c r="B103" s="618"/>
      <c r="C103" s="618"/>
    </row>
    <row r="104" spans="1:7" x14ac:dyDescent="0.2">
      <c r="A104" s="1390"/>
      <c r="B104" s="618"/>
      <c r="C104" s="618"/>
    </row>
    <row r="105" spans="1:7" x14ac:dyDescent="0.2">
      <c r="A105" s="1390"/>
      <c r="B105" s="618"/>
      <c r="C105" s="618"/>
    </row>
    <row r="106" spans="1:7" x14ac:dyDescent="0.2">
      <c r="A106" s="1390"/>
      <c r="B106" s="618"/>
      <c r="C106" s="618"/>
    </row>
    <row r="107" spans="1:7" x14ac:dyDescent="0.2">
      <c r="A107" s="1390"/>
      <c r="B107" s="618"/>
      <c r="C107" s="618"/>
    </row>
    <row r="108" spans="1:7" x14ac:dyDescent="0.2">
      <c r="A108" s="1390"/>
      <c r="B108" s="618"/>
      <c r="C108" s="618"/>
    </row>
    <row r="109" spans="1:7" x14ac:dyDescent="0.2">
      <c r="A109" s="1390"/>
      <c r="B109" s="618"/>
      <c r="C109" s="618"/>
    </row>
    <row r="110" spans="1:7" ht="15" x14ac:dyDescent="0.25">
      <c r="A110" s="1390"/>
      <c r="B110" s="618"/>
      <c r="C110" s="618"/>
      <c r="G110" s="923"/>
    </row>
    <row r="111" spans="1:7" x14ac:dyDescent="0.2">
      <c r="A111" s="1390"/>
      <c r="B111" s="618"/>
      <c r="C111" s="618"/>
    </row>
    <row r="112" spans="1:7" x14ac:dyDescent="0.2">
      <c r="A112" s="1390"/>
      <c r="B112" s="618"/>
      <c r="C112" s="618"/>
    </row>
    <row r="113" spans="1:3" x14ac:dyDescent="0.2">
      <c r="A113" s="1390"/>
      <c r="B113" s="618"/>
      <c r="C113" s="618"/>
    </row>
    <row r="114" spans="1:3" x14ac:dyDescent="0.2">
      <c r="A114" s="1390"/>
      <c r="B114" s="618"/>
      <c r="C114" s="618"/>
    </row>
    <row r="115" spans="1:3" x14ac:dyDescent="0.2">
      <c r="A115" s="1390"/>
      <c r="B115" s="618"/>
      <c r="C115" s="618"/>
    </row>
    <row r="116" spans="1:3" x14ac:dyDescent="0.2">
      <c r="A116" s="1390"/>
      <c r="B116" s="618"/>
      <c r="C116" s="618"/>
    </row>
    <row r="117" spans="1:3" x14ac:dyDescent="0.2">
      <c r="A117" s="1391"/>
      <c r="B117" s="618"/>
      <c r="C117" s="618"/>
    </row>
    <row r="118" spans="1:3" ht="15" x14ac:dyDescent="0.2">
      <c r="A118" s="3256"/>
      <c r="B118" s="3257"/>
      <c r="C118" s="3258"/>
    </row>
    <row r="119" spans="1:3" x14ac:dyDescent="0.2">
      <c r="A119" s="1390"/>
      <c r="B119" s="618"/>
      <c r="C119" s="618"/>
    </row>
    <row r="120" spans="1:3" x14ac:dyDescent="0.2">
      <c r="A120" s="1390"/>
      <c r="B120" s="618"/>
      <c r="C120" s="618"/>
    </row>
    <row r="121" spans="1:3" x14ac:dyDescent="0.2">
      <c r="A121" s="1390"/>
      <c r="B121" s="618"/>
      <c r="C121" s="618"/>
    </row>
    <row r="122" spans="1:3" x14ac:dyDescent="0.2">
      <c r="A122" s="1390"/>
      <c r="B122" s="618"/>
      <c r="C122" s="618"/>
    </row>
    <row r="123" spans="1:3" x14ac:dyDescent="0.2">
      <c r="A123" s="1390"/>
      <c r="B123" s="618"/>
      <c r="C123" s="618"/>
    </row>
    <row r="124" spans="1:3" x14ac:dyDescent="0.2">
      <c r="A124" s="1390"/>
      <c r="B124" s="618"/>
      <c r="C124" s="618"/>
    </row>
    <row r="125" spans="1:3" x14ac:dyDescent="0.2">
      <c r="A125" s="1390"/>
      <c r="B125" s="618"/>
      <c r="C125" s="618"/>
    </row>
    <row r="126" spans="1:3" x14ac:dyDescent="0.2">
      <c r="A126" s="1390"/>
      <c r="B126" s="618"/>
      <c r="C126" s="618"/>
    </row>
    <row r="127" spans="1:3" x14ac:dyDescent="0.2">
      <c r="A127" s="1390"/>
      <c r="B127" s="618"/>
      <c r="C127" s="618"/>
    </row>
    <row r="128" spans="1:3" x14ac:dyDescent="0.2">
      <c r="A128" s="1390"/>
      <c r="B128" s="618"/>
      <c r="C128" s="618"/>
    </row>
    <row r="129" spans="1:3" x14ac:dyDescent="0.2">
      <c r="A129" s="1390"/>
      <c r="B129" s="618"/>
      <c r="C129" s="618"/>
    </row>
    <row r="130" spans="1:3" x14ac:dyDescent="0.2">
      <c r="A130" s="1390"/>
      <c r="B130" s="618"/>
      <c r="C130" s="618"/>
    </row>
    <row r="131" spans="1:3" x14ac:dyDescent="0.2">
      <c r="A131" s="1390"/>
      <c r="B131" s="618"/>
      <c r="C131" s="618"/>
    </row>
    <row r="132" spans="1:3" x14ac:dyDescent="0.2">
      <c r="A132" s="1390"/>
      <c r="B132" s="618"/>
      <c r="C132" s="618"/>
    </row>
    <row r="133" spans="1:3" x14ac:dyDescent="0.2">
      <c r="A133" s="1390"/>
      <c r="B133" s="618"/>
      <c r="C133" s="618"/>
    </row>
    <row r="134" spans="1:3" x14ac:dyDescent="0.2">
      <c r="A134" s="1390"/>
      <c r="B134" s="618"/>
      <c r="C134" s="618"/>
    </row>
    <row r="135" spans="1:3" x14ac:dyDescent="0.2">
      <c r="A135" s="1390"/>
      <c r="B135" s="618"/>
      <c r="C135" s="618"/>
    </row>
    <row r="136" spans="1:3" x14ac:dyDescent="0.2">
      <c r="A136" s="1390"/>
      <c r="B136" s="618"/>
      <c r="C136" s="618"/>
    </row>
    <row r="137" spans="1:3" x14ac:dyDescent="0.2">
      <c r="A137" s="1390"/>
      <c r="B137" s="618"/>
      <c r="C137" s="618"/>
    </row>
    <row r="138" spans="1:3" x14ac:dyDescent="0.2">
      <c r="A138" s="1390"/>
      <c r="B138" s="618"/>
      <c r="C138" s="618"/>
    </row>
    <row r="139" spans="1:3" x14ac:dyDescent="0.2">
      <c r="A139" s="1390"/>
      <c r="B139" s="618"/>
      <c r="C139" s="618"/>
    </row>
    <row r="140" spans="1:3" x14ac:dyDescent="0.2">
      <c r="A140" s="1390"/>
      <c r="B140" s="618"/>
      <c r="C140" s="618"/>
    </row>
    <row r="141" spans="1:3" x14ac:dyDescent="0.2">
      <c r="A141" s="1390"/>
      <c r="B141" s="618"/>
      <c r="C141" s="618"/>
    </row>
    <row r="142" spans="1:3" x14ac:dyDescent="0.2">
      <c r="A142" s="1390"/>
      <c r="B142" s="618"/>
      <c r="C142" s="618"/>
    </row>
    <row r="143" spans="1:3" x14ac:dyDescent="0.2">
      <c r="A143" s="1390"/>
      <c r="B143" s="618"/>
      <c r="C143" s="618"/>
    </row>
    <row r="144" spans="1:3" x14ac:dyDescent="0.2">
      <c r="A144" s="1390"/>
      <c r="B144" s="618"/>
      <c r="C144" s="618"/>
    </row>
    <row r="145" spans="1:3" x14ac:dyDescent="0.2">
      <c r="A145" s="1390"/>
      <c r="B145" s="618"/>
      <c r="C145" s="618"/>
    </row>
    <row r="146" spans="1:3" x14ac:dyDescent="0.2">
      <c r="A146" s="1390"/>
      <c r="B146" s="618"/>
      <c r="C146" s="618"/>
    </row>
    <row r="147" spans="1:3" x14ac:dyDescent="0.2">
      <c r="A147" s="1390"/>
      <c r="B147" s="618"/>
      <c r="C147" s="618"/>
    </row>
    <row r="148" spans="1:3" x14ac:dyDescent="0.2">
      <c r="A148" s="1390"/>
      <c r="B148" s="618"/>
      <c r="C148" s="618"/>
    </row>
    <row r="149" spans="1:3" x14ac:dyDescent="0.2">
      <c r="A149" s="1390"/>
      <c r="B149" s="618"/>
      <c r="C149" s="618"/>
    </row>
    <row r="150" spans="1:3" x14ac:dyDescent="0.2">
      <c r="A150" s="1390"/>
      <c r="B150" s="618"/>
      <c r="C150" s="618"/>
    </row>
    <row r="151" spans="1:3" x14ac:dyDescent="0.2">
      <c r="A151" s="1390"/>
      <c r="B151" s="618"/>
      <c r="C151" s="618"/>
    </row>
    <row r="152" spans="1:3" x14ac:dyDescent="0.2">
      <c r="A152" s="1390"/>
      <c r="B152" s="618"/>
      <c r="C152" s="618"/>
    </row>
    <row r="153" spans="1:3" x14ac:dyDescent="0.2">
      <c r="A153" s="1390"/>
      <c r="B153" s="618"/>
      <c r="C153" s="618"/>
    </row>
    <row r="154" spans="1:3" x14ac:dyDescent="0.2">
      <c r="A154" s="1390"/>
      <c r="B154" s="618"/>
      <c r="C154" s="618"/>
    </row>
  </sheetData>
  <mergeCells count="3">
    <mergeCell ref="A18:B18"/>
    <mergeCell ref="A118:C118"/>
    <mergeCell ref="A1:D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61E63-204F-46CC-AF3B-9FE2A9646E1B}">
  <sheetPr>
    <tabColor theme="2"/>
  </sheetPr>
  <dimension ref="A1:J11"/>
  <sheetViews>
    <sheetView showGridLines="0" zoomScaleNormal="100" zoomScaleSheetLayoutView="100" workbookViewId="0"/>
  </sheetViews>
  <sheetFormatPr defaultColWidth="0" defaultRowHeight="15" x14ac:dyDescent="0.25"/>
  <cols>
    <col min="1" max="1" width="65" style="792" customWidth="1"/>
    <col min="2" max="2" width="37.875" style="792" hidden="1"/>
    <col min="3" max="3" width="13.75" style="1345" customWidth="1"/>
    <col min="4" max="4" width="0.875" style="792" hidden="1" customWidth="1"/>
    <col min="5" max="5" width="13.75" style="792" hidden="1" customWidth="1"/>
    <col min="6" max="16384" width="37.875" style="792" hidden="1"/>
  </cols>
  <sheetData>
    <row r="1" spans="1:10" ht="26.25" x14ac:dyDescent="0.25">
      <c r="A1" s="853" t="s">
        <v>1797</v>
      </c>
      <c r="B1" s="784"/>
      <c r="C1" s="791" t="s">
        <v>1715</v>
      </c>
    </row>
    <row r="2" spans="1:10" ht="18.75" x14ac:dyDescent="0.25">
      <c r="A2" s="855"/>
      <c r="B2" s="784"/>
      <c r="C2" s="856"/>
    </row>
    <row r="3" spans="1:10" x14ac:dyDescent="0.25">
      <c r="A3" s="2850" t="s">
        <v>1798</v>
      </c>
      <c r="B3" s="734"/>
      <c r="C3" s="856">
        <v>90</v>
      </c>
      <c r="G3" s="792" t="s">
        <v>2422</v>
      </c>
    </row>
    <row r="4" spans="1:10" x14ac:dyDescent="0.25">
      <c r="A4" s="2850" t="s">
        <v>1799</v>
      </c>
      <c r="B4" s="734"/>
      <c r="C4" s="856">
        <f>+C3+1</f>
        <v>91</v>
      </c>
    </row>
    <row r="5" spans="1:10" x14ac:dyDescent="0.25">
      <c r="A5" s="2850" t="s">
        <v>2390</v>
      </c>
      <c r="B5" s="2852"/>
      <c r="C5" s="856">
        <f t="shared" ref="C5:C11" si="0">+C4+1</f>
        <v>92</v>
      </c>
    </row>
    <row r="6" spans="1:10" x14ac:dyDescent="0.25">
      <c r="A6" s="2850" t="s">
        <v>1800</v>
      </c>
      <c r="B6" s="734"/>
      <c r="C6" s="856">
        <f t="shared" si="0"/>
        <v>93</v>
      </c>
    </row>
    <row r="7" spans="1:10" x14ac:dyDescent="0.25">
      <c r="A7" s="2850" t="s">
        <v>1801</v>
      </c>
      <c r="B7" s="734"/>
      <c r="C7" s="856">
        <f t="shared" si="0"/>
        <v>94</v>
      </c>
    </row>
    <row r="8" spans="1:10" x14ac:dyDescent="0.25">
      <c r="A8" s="2850" t="s">
        <v>1802</v>
      </c>
      <c r="B8" s="734"/>
      <c r="C8" s="856">
        <f t="shared" si="0"/>
        <v>95</v>
      </c>
    </row>
    <row r="9" spans="1:10" x14ac:dyDescent="0.25">
      <c r="A9" s="2850" t="s">
        <v>1460</v>
      </c>
      <c r="B9" s="734"/>
      <c r="C9" s="856">
        <f t="shared" si="0"/>
        <v>96</v>
      </c>
      <c r="J9" s="636"/>
    </row>
    <row r="10" spans="1:10" x14ac:dyDescent="0.25">
      <c r="A10" s="2850" t="s">
        <v>1803</v>
      </c>
      <c r="B10" s="734"/>
      <c r="C10" s="856">
        <f t="shared" si="0"/>
        <v>97</v>
      </c>
    </row>
    <row r="11" spans="1:10" x14ac:dyDescent="0.25">
      <c r="A11" s="2850" t="s">
        <v>1804</v>
      </c>
      <c r="B11" s="734"/>
      <c r="C11" s="856">
        <f t="shared" si="0"/>
        <v>98</v>
      </c>
    </row>
  </sheetData>
  <pageMargins left="0.55218750000000005"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993AE-FBB0-4E69-ABC9-498A40396C6E}">
  <sheetPr>
    <tabColor theme="2"/>
  </sheetPr>
  <dimension ref="A1:G111"/>
  <sheetViews>
    <sheetView showGridLines="0" showWhiteSpace="0" view="pageLayout" zoomScale="90" zoomScaleNormal="100" zoomScaleSheetLayoutView="100" zoomScalePageLayoutView="90" workbookViewId="0">
      <selection sqref="A1:C1"/>
    </sheetView>
  </sheetViews>
  <sheetFormatPr defaultColWidth="9.125" defaultRowHeight="12" x14ac:dyDescent="0.2"/>
  <cols>
    <col min="1" max="1" width="61.125" style="606" customWidth="1"/>
    <col min="2" max="2" width="10.875" style="604" customWidth="1"/>
    <col min="3" max="3" width="13.5" style="604" customWidth="1"/>
    <col min="4" max="16384" width="9.125" style="604"/>
  </cols>
  <sheetData>
    <row r="1" spans="1:3" ht="66" customHeight="1" x14ac:dyDescent="0.2">
      <c r="A1" s="3097" t="s">
        <v>2420</v>
      </c>
      <c r="B1" s="3097"/>
      <c r="C1" s="3097"/>
    </row>
    <row r="2" spans="1:3" x14ac:dyDescent="0.2">
      <c r="A2" s="1386" t="s">
        <v>9</v>
      </c>
      <c r="B2" s="2170">
        <v>2019</v>
      </c>
      <c r="C2" s="2171" t="s">
        <v>2363</v>
      </c>
    </row>
    <row r="3" spans="1:3" x14ac:dyDescent="0.2">
      <c r="A3" s="609" t="s">
        <v>529</v>
      </c>
      <c r="B3" s="2172"/>
      <c r="C3" s="2172"/>
    </row>
    <row r="4" spans="1:3" x14ac:dyDescent="0.2">
      <c r="A4" s="1387" t="s">
        <v>572</v>
      </c>
      <c r="B4" s="733">
        <v>1578</v>
      </c>
      <c r="C4" s="733">
        <v>1588</v>
      </c>
    </row>
    <row r="5" spans="1:3" x14ac:dyDescent="0.2">
      <c r="A5" s="731" t="s">
        <v>567</v>
      </c>
      <c r="B5" s="2508">
        <v>10095</v>
      </c>
      <c r="C5" s="733">
        <v>8780</v>
      </c>
    </row>
    <row r="6" spans="1:3" ht="14.25" customHeight="1" x14ac:dyDescent="0.2">
      <c r="A6" s="744" t="s">
        <v>1414</v>
      </c>
      <c r="B6" s="2467">
        <v>1271</v>
      </c>
      <c r="C6" s="2467">
        <v>1112</v>
      </c>
    </row>
    <row r="7" spans="1:3" ht="14.25" customHeight="1" x14ac:dyDescent="0.2">
      <c r="A7" s="606" t="s">
        <v>1415</v>
      </c>
      <c r="B7" s="733">
        <v>4424</v>
      </c>
      <c r="C7" s="733">
        <v>7361</v>
      </c>
    </row>
    <row r="8" spans="1:3" ht="14.25" customHeight="1" x14ac:dyDescent="0.2">
      <c r="A8" s="1380" t="s">
        <v>1416</v>
      </c>
      <c r="B8" s="733">
        <v>3251</v>
      </c>
      <c r="C8" s="733">
        <v>3135</v>
      </c>
    </row>
    <row r="9" spans="1:3" ht="14.25" customHeight="1" x14ac:dyDescent="0.2">
      <c r="A9" s="1380" t="s">
        <v>1417</v>
      </c>
      <c r="B9" s="2467">
        <v>0</v>
      </c>
      <c r="C9" s="2467">
        <v>0</v>
      </c>
    </row>
    <row r="10" spans="1:3" ht="14.25" customHeight="1" x14ac:dyDescent="0.2">
      <c r="A10" s="1380" t="s">
        <v>1418</v>
      </c>
      <c r="B10" s="733">
        <v>1184</v>
      </c>
      <c r="C10" s="733">
        <v>827</v>
      </c>
    </row>
    <row r="11" spans="1:3" ht="14.25" customHeight="1" x14ac:dyDescent="0.2">
      <c r="A11" s="1388" t="s">
        <v>1419</v>
      </c>
      <c r="B11" s="733">
        <v>27482</v>
      </c>
      <c r="C11" s="733">
        <v>21689</v>
      </c>
    </row>
    <row r="12" spans="1:3" ht="14.25" customHeight="1" x14ac:dyDescent="0.2">
      <c r="A12" s="1380" t="s">
        <v>1420</v>
      </c>
      <c r="B12" s="2467">
        <v>79</v>
      </c>
      <c r="C12" s="2467">
        <v>489</v>
      </c>
    </row>
    <row r="13" spans="1:3" ht="14.25" customHeight="1" x14ac:dyDescent="0.2">
      <c r="A13" s="922" t="s">
        <v>574</v>
      </c>
      <c r="B13" s="733">
        <v>451</v>
      </c>
      <c r="C13" s="733">
        <v>471</v>
      </c>
    </row>
    <row r="14" spans="1:3" ht="14.25" customHeight="1" x14ac:dyDescent="0.2">
      <c r="A14" s="922" t="s">
        <v>576</v>
      </c>
      <c r="B14" s="733">
        <v>0</v>
      </c>
      <c r="C14" s="733">
        <v>0</v>
      </c>
    </row>
    <row r="15" spans="1:3" ht="14.25" customHeight="1" x14ac:dyDescent="0.2">
      <c r="A15" s="736" t="s">
        <v>577</v>
      </c>
      <c r="B15" s="736">
        <v>49815</v>
      </c>
      <c r="C15" s="2460">
        <v>45452</v>
      </c>
    </row>
    <row r="16" spans="1:3" ht="14.25" customHeight="1" x14ac:dyDescent="0.2">
      <c r="B16" s="733"/>
      <c r="C16" s="733"/>
    </row>
    <row r="17" spans="1:3" ht="14.25" customHeight="1" x14ac:dyDescent="0.2">
      <c r="A17" s="608" t="s">
        <v>534</v>
      </c>
      <c r="B17" s="733"/>
      <c r="C17" s="733"/>
    </row>
    <row r="18" spans="1:3" ht="14.25" customHeight="1" x14ac:dyDescent="0.2">
      <c r="A18" s="606" t="s">
        <v>1421</v>
      </c>
      <c r="B18" s="733">
        <v>6304</v>
      </c>
      <c r="C18" s="733">
        <v>6187</v>
      </c>
    </row>
    <row r="19" spans="1:3" ht="14.25" customHeight="1" x14ac:dyDescent="0.2">
      <c r="A19" s="606" t="s">
        <v>1422</v>
      </c>
      <c r="B19" s="733">
        <v>2112</v>
      </c>
      <c r="C19" s="733">
        <v>1930</v>
      </c>
    </row>
    <row r="20" spans="1:3" ht="14.25" customHeight="1" x14ac:dyDescent="0.2">
      <c r="A20" s="1380" t="s">
        <v>1423</v>
      </c>
      <c r="B20" s="2467">
        <v>6977</v>
      </c>
      <c r="C20" s="2467">
        <v>6375</v>
      </c>
    </row>
    <row r="21" spans="1:3" ht="14.25" customHeight="1" x14ac:dyDescent="0.2">
      <c r="A21" s="606" t="s">
        <v>1424</v>
      </c>
      <c r="B21" s="606">
        <v>3318</v>
      </c>
      <c r="C21" s="606">
        <v>3234</v>
      </c>
    </row>
    <row r="22" spans="1:3" ht="14.25" customHeight="1" x14ac:dyDescent="0.2">
      <c r="A22" s="1389" t="s">
        <v>1425</v>
      </c>
      <c r="B22" s="1389">
        <v>27482</v>
      </c>
      <c r="C22" s="1389">
        <v>21689</v>
      </c>
    </row>
    <row r="23" spans="1:3" ht="14.25" customHeight="1" x14ac:dyDescent="0.2">
      <c r="A23" s="606" t="s">
        <v>1426</v>
      </c>
      <c r="B23" s="1389">
        <v>535</v>
      </c>
      <c r="C23" s="1389">
        <v>504</v>
      </c>
    </row>
    <row r="24" spans="1:3" ht="14.25" customHeight="1" x14ac:dyDescent="0.2">
      <c r="A24" s="1380" t="s">
        <v>1427</v>
      </c>
      <c r="B24" s="2467">
        <v>411</v>
      </c>
      <c r="C24" s="2467">
        <v>500</v>
      </c>
    </row>
    <row r="25" spans="1:3" ht="14.25" customHeight="1" x14ac:dyDescent="0.2">
      <c r="A25" s="1380" t="s">
        <v>585</v>
      </c>
      <c r="B25" s="2467">
        <v>280</v>
      </c>
      <c r="C25" s="2467">
        <v>2508</v>
      </c>
    </row>
    <row r="26" spans="1:3" x14ac:dyDescent="0.2">
      <c r="A26" s="1380" t="s">
        <v>589</v>
      </c>
      <c r="B26" s="2467">
        <v>0</v>
      </c>
      <c r="C26" s="2467">
        <v>0</v>
      </c>
    </row>
    <row r="27" spans="1:3" x14ac:dyDescent="0.2">
      <c r="A27" s="606" t="s">
        <v>1428</v>
      </c>
      <c r="B27" s="2467">
        <v>1396</v>
      </c>
      <c r="C27" s="2467">
        <v>1525</v>
      </c>
    </row>
    <row r="28" spans="1:3" x14ac:dyDescent="0.2">
      <c r="A28" s="606" t="s">
        <v>1429</v>
      </c>
      <c r="B28" s="604">
        <v>0</v>
      </c>
      <c r="C28" s="604">
        <v>0</v>
      </c>
    </row>
    <row r="29" spans="1:3" x14ac:dyDescent="0.2">
      <c r="A29" s="1380" t="s">
        <v>1430</v>
      </c>
      <c r="B29" s="604">
        <v>1000</v>
      </c>
      <c r="C29" s="604">
        <v>1000</v>
      </c>
    </row>
    <row r="30" spans="1:3" x14ac:dyDescent="0.2">
      <c r="A30" s="736" t="s">
        <v>1431</v>
      </c>
      <c r="B30" s="736">
        <v>49815</v>
      </c>
      <c r="C30" s="2460">
        <v>45452</v>
      </c>
    </row>
    <row r="31" spans="1:3" ht="5.25" customHeight="1" x14ac:dyDescent="0.2">
      <c r="A31" s="3259" t="s">
        <v>2421</v>
      </c>
      <c r="B31" s="3259"/>
      <c r="C31" s="3259"/>
    </row>
    <row r="32" spans="1:3" ht="5.25" customHeight="1" x14ac:dyDescent="0.2">
      <c r="A32" s="3259"/>
      <c r="B32" s="3259"/>
      <c r="C32" s="3259"/>
    </row>
    <row r="33" spans="1:3" x14ac:dyDescent="0.2">
      <c r="A33" s="3259"/>
      <c r="B33" s="3259"/>
      <c r="C33" s="3259"/>
    </row>
    <row r="34" spans="1:3" x14ac:dyDescent="0.2">
      <c r="A34" s="3259"/>
      <c r="B34" s="3259"/>
      <c r="C34" s="3259"/>
    </row>
    <row r="37" spans="1:3" x14ac:dyDescent="0.2">
      <c r="A37" s="1316"/>
      <c r="C37" s="2449"/>
    </row>
    <row r="38" spans="1:3" x14ac:dyDescent="0.2">
      <c r="A38" s="1316"/>
    </row>
    <row r="111" spans="7:7" ht="15" x14ac:dyDescent="0.25">
      <c r="G111" s="923"/>
    </row>
  </sheetData>
  <mergeCells count="2">
    <mergeCell ref="A1:C1"/>
    <mergeCell ref="A31:C34"/>
  </mergeCells>
  <pageMargins left="0.60277777777777775"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58E3-F4E9-4F70-937C-964349DF5483}">
  <sheetPr>
    <tabColor theme="2"/>
  </sheetPr>
  <dimension ref="A1:M111"/>
  <sheetViews>
    <sheetView showGridLines="0" showWhiteSpace="0" view="pageLayout" zoomScaleNormal="100" zoomScaleSheetLayoutView="100" workbookViewId="0">
      <selection sqref="A1:E1"/>
    </sheetView>
  </sheetViews>
  <sheetFormatPr defaultColWidth="9.125" defaultRowHeight="12" x14ac:dyDescent="0.2"/>
  <cols>
    <col min="1" max="1" width="30.25" style="606" customWidth="1"/>
    <col min="2" max="5" width="13" style="604" customWidth="1"/>
    <col min="6" max="16384" width="9.125" style="604"/>
  </cols>
  <sheetData>
    <row r="1" spans="1:13" x14ac:dyDescent="0.2">
      <c r="A1" s="3261" t="s">
        <v>2155</v>
      </c>
      <c r="B1" s="3261"/>
      <c r="C1" s="3261"/>
      <c r="D1" s="3261"/>
      <c r="E1" s="3261"/>
    </row>
    <row r="2" spans="1:13" ht="34.5" customHeight="1" x14ac:dyDescent="0.2">
      <c r="A2" s="3262" t="s">
        <v>1432</v>
      </c>
      <c r="B2" s="3163"/>
      <c r="C2" s="3163"/>
      <c r="D2" s="3163"/>
      <c r="E2" s="3163"/>
    </row>
    <row r="3" spans="1:13" x14ac:dyDescent="0.2">
      <c r="A3" s="2437"/>
      <c r="B3" s="2991" t="s">
        <v>2325</v>
      </c>
      <c r="C3" s="3263"/>
      <c r="D3" s="2995" t="s">
        <v>2326</v>
      </c>
      <c r="E3" s="3215"/>
    </row>
    <row r="4" spans="1:13" ht="36" customHeight="1" x14ac:dyDescent="0.2">
      <c r="A4" s="605" t="s">
        <v>9</v>
      </c>
      <c r="B4" s="2435" t="s">
        <v>1433</v>
      </c>
      <c r="C4" s="2435" t="s">
        <v>1434</v>
      </c>
      <c r="D4" s="2169" t="s">
        <v>1433</v>
      </c>
      <c r="E4" s="2169" t="s">
        <v>1434</v>
      </c>
      <c r="L4" s="2457"/>
      <c r="M4" s="932"/>
    </row>
    <row r="5" spans="1:13" x14ac:dyDescent="0.2">
      <c r="A5" s="1385" t="s">
        <v>1435</v>
      </c>
      <c r="B5" s="2507">
        <v>-286</v>
      </c>
      <c r="C5" s="2465">
        <v>6.7</v>
      </c>
      <c r="D5" s="732">
        <v>-287.3</v>
      </c>
      <c r="E5" s="2465">
        <v>-5.6</v>
      </c>
      <c r="L5" s="2457"/>
    </row>
    <row r="6" spans="1:13" x14ac:dyDescent="0.2">
      <c r="A6" s="744" t="s">
        <v>1436</v>
      </c>
      <c r="B6" s="732">
        <v>287.3</v>
      </c>
      <c r="C6" s="2465">
        <v>-6.7</v>
      </c>
      <c r="D6" s="732">
        <v>288.7</v>
      </c>
      <c r="E6" s="2465">
        <v>5.6</v>
      </c>
      <c r="L6" s="2457"/>
      <c r="M6" s="932"/>
    </row>
    <row r="7" spans="1:13" x14ac:dyDescent="0.2">
      <c r="A7" s="744" t="s">
        <v>1437</v>
      </c>
      <c r="B7" s="2466">
        <v>-828.7</v>
      </c>
      <c r="C7" s="2466">
        <v>-0.1</v>
      </c>
      <c r="D7" s="2466">
        <v>-680.8</v>
      </c>
      <c r="E7" s="2466">
        <v>-0.8</v>
      </c>
      <c r="L7" s="2457"/>
    </row>
    <row r="8" spans="1:13" x14ac:dyDescent="0.2">
      <c r="A8" s="744" t="s">
        <v>1438</v>
      </c>
      <c r="B8" s="732">
        <v>-114.8</v>
      </c>
      <c r="C8" s="2465">
        <v>-0.5</v>
      </c>
      <c r="D8" s="732">
        <v>-115.9</v>
      </c>
      <c r="E8" s="2465">
        <v>-0.8</v>
      </c>
      <c r="L8" s="2457"/>
      <c r="M8" s="2457"/>
    </row>
    <row r="9" spans="1:13" x14ac:dyDescent="0.2">
      <c r="A9" s="744" t="s">
        <v>1439</v>
      </c>
      <c r="B9" s="732">
        <v>-0.5</v>
      </c>
      <c r="C9" s="2465">
        <v>0</v>
      </c>
      <c r="D9" s="732">
        <v>-1.5</v>
      </c>
      <c r="E9" s="2465">
        <v>0</v>
      </c>
    </row>
    <row r="10" spans="1:13" ht="32.25" customHeight="1" x14ac:dyDescent="0.2">
      <c r="A10" s="3264" t="s">
        <v>1440</v>
      </c>
      <c r="B10" s="3264"/>
      <c r="C10" s="3264"/>
      <c r="D10" s="3264"/>
      <c r="E10" s="3264"/>
    </row>
    <row r="11" spans="1:13" ht="6" customHeight="1" x14ac:dyDescent="0.2">
      <c r="A11" s="3260" t="s">
        <v>2418</v>
      </c>
      <c r="B11" s="3260"/>
      <c r="C11" s="3260"/>
      <c r="D11" s="3260"/>
      <c r="E11" s="3260"/>
    </row>
    <row r="12" spans="1:13" x14ac:dyDescent="0.2">
      <c r="A12" s="3260"/>
      <c r="B12" s="3260"/>
      <c r="C12" s="3260"/>
      <c r="D12" s="3260"/>
      <c r="E12" s="3260"/>
    </row>
    <row r="15" spans="1:13" x14ac:dyDescent="0.2">
      <c r="E15" s="2449"/>
    </row>
    <row r="111" spans="7:7" ht="15" x14ac:dyDescent="0.25">
      <c r="G111" s="923"/>
    </row>
  </sheetData>
  <mergeCells count="6">
    <mergeCell ref="A11:E12"/>
    <mergeCell ref="A1:E1"/>
    <mergeCell ref="A2:E2"/>
    <mergeCell ref="B3:C3"/>
    <mergeCell ref="D3:E3"/>
    <mergeCell ref="A10:E10"/>
  </mergeCells>
  <pageMargins left="0.6490624999999999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ignoredErrors>
    <ignoredError sqref="B3:E3" numberStoredAsText="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15DE-1224-4162-9F68-D1B830B6EF65}">
  <sheetPr>
    <tabColor theme="2"/>
    <pageSetUpPr autoPageBreaks="0"/>
  </sheetPr>
  <dimension ref="A1:H114"/>
  <sheetViews>
    <sheetView showGridLines="0" showWhiteSpace="0" view="pageLayout" zoomScaleNormal="130" zoomScaleSheetLayoutView="100" workbookViewId="0">
      <selection sqref="A1:C1"/>
    </sheetView>
  </sheetViews>
  <sheetFormatPr defaultColWidth="0" defaultRowHeight="12" x14ac:dyDescent="0.2"/>
  <cols>
    <col min="1" max="1" width="60.625" style="644" customWidth="1"/>
    <col min="2" max="2" width="10.875" style="727" customWidth="1"/>
    <col min="3" max="3" width="16.25" style="644" customWidth="1"/>
    <col min="4" max="8" width="14.25" style="727" hidden="1" customWidth="1"/>
    <col min="9" max="16384" width="7.5" style="727" hidden="1"/>
  </cols>
  <sheetData>
    <row r="1" spans="1:7" ht="13.5" customHeight="1" x14ac:dyDescent="0.25">
      <c r="A1" s="2862" t="s">
        <v>2183</v>
      </c>
      <c r="B1" s="2863"/>
      <c r="C1" s="2863"/>
    </row>
    <row r="2" spans="1:7" ht="58.5" customHeight="1" x14ac:dyDescent="0.2">
      <c r="A2" s="2864" t="s">
        <v>2227</v>
      </c>
      <c r="B2" s="2865"/>
      <c r="C2" s="2865"/>
    </row>
    <row r="3" spans="1:7" ht="33" customHeight="1" x14ac:dyDescent="0.2">
      <c r="A3" s="1356"/>
      <c r="B3" s="857"/>
      <c r="C3" s="857"/>
    </row>
    <row r="4" spans="1:7" s="861" customFormat="1" ht="22.5" customHeight="1" x14ac:dyDescent="0.2">
      <c r="A4" s="858" t="s">
        <v>9</v>
      </c>
      <c r="B4" s="859" t="s">
        <v>1003</v>
      </c>
      <c r="C4" s="860" t="s">
        <v>220</v>
      </c>
    </row>
    <row r="5" spans="1:7" ht="14.1" customHeight="1" x14ac:dyDescent="0.2">
      <c r="A5" s="862" t="s">
        <v>2306</v>
      </c>
      <c r="B5" s="790"/>
      <c r="C5" s="863"/>
    </row>
    <row r="6" spans="1:7" ht="14.1" customHeight="1" x14ac:dyDescent="0.2">
      <c r="A6" s="864" t="s">
        <v>919</v>
      </c>
      <c r="B6" s="865">
        <v>30056.542193683748</v>
      </c>
      <c r="C6" s="866">
        <v>28198.792365579313</v>
      </c>
      <c r="E6" s="867"/>
    </row>
    <row r="7" spans="1:7" ht="14.1" customHeight="1" x14ac:dyDescent="0.2">
      <c r="A7" s="864" t="s">
        <v>920</v>
      </c>
      <c r="B7" s="865">
        <v>-1615.6568440000001</v>
      </c>
      <c r="C7" s="866">
        <v>0</v>
      </c>
    </row>
    <row r="8" spans="1:7" ht="14.1" customHeight="1" x14ac:dyDescent="0.2">
      <c r="A8" s="868" t="s">
        <v>921</v>
      </c>
      <c r="B8" s="869">
        <v>28440.885349683747</v>
      </c>
      <c r="C8" s="870">
        <v>28198.792365579313</v>
      </c>
      <c r="E8" s="867"/>
      <c r="F8" s="867"/>
    </row>
    <row r="9" spans="1:7" ht="14.1" customHeight="1" x14ac:dyDescent="0.2">
      <c r="A9" s="864" t="s">
        <v>10</v>
      </c>
      <c r="B9" s="865">
        <v>-135.77809339240102</v>
      </c>
      <c r="C9" s="866">
        <v>0</v>
      </c>
    </row>
    <row r="10" spans="1:7" ht="14.1" customHeight="1" x14ac:dyDescent="0.2">
      <c r="A10" s="864" t="s">
        <v>11</v>
      </c>
      <c r="B10" s="865">
        <v>-3451.1847517056053</v>
      </c>
      <c r="C10" s="866">
        <v>-3366.2115076164782</v>
      </c>
    </row>
    <row r="11" spans="1:7" ht="14.1" customHeight="1" x14ac:dyDescent="0.2">
      <c r="A11" s="864" t="s">
        <v>922</v>
      </c>
      <c r="B11" s="865">
        <v>0</v>
      </c>
      <c r="C11" s="866">
        <v>0</v>
      </c>
    </row>
    <row r="12" spans="1:7" ht="14.1" customHeight="1" x14ac:dyDescent="0.2">
      <c r="A12" s="864" t="s">
        <v>923</v>
      </c>
      <c r="B12" s="865" t="s">
        <v>246</v>
      </c>
      <c r="C12" s="866">
        <v>0</v>
      </c>
    </row>
    <row r="13" spans="1:7" ht="14.1" customHeight="1" x14ac:dyDescent="0.2">
      <c r="A13" s="864" t="s">
        <v>934</v>
      </c>
      <c r="B13" s="865">
        <v>-130.36593883470042</v>
      </c>
      <c r="C13" s="866">
        <v>-116.53462778136226</v>
      </c>
    </row>
    <row r="14" spans="1:7" ht="14.1" customHeight="1" x14ac:dyDescent="0.2">
      <c r="A14" s="864" t="s">
        <v>924</v>
      </c>
      <c r="B14" s="865">
        <v>-302.92731903955638</v>
      </c>
      <c r="C14" s="866">
        <v>-404.98474654058066</v>
      </c>
      <c r="G14" s="867"/>
    </row>
    <row r="15" spans="1:7" ht="14.1" customHeight="1" x14ac:dyDescent="0.2">
      <c r="A15" s="871" t="s">
        <v>925</v>
      </c>
      <c r="B15" s="869">
        <v>-4020.2561029722633</v>
      </c>
      <c r="C15" s="870">
        <v>-3887.7308819384211</v>
      </c>
      <c r="E15" s="867"/>
      <c r="F15" s="867"/>
    </row>
    <row r="16" spans="1:7" ht="14.1" customHeight="1" x14ac:dyDescent="0.2">
      <c r="A16" s="871" t="s">
        <v>926</v>
      </c>
      <c r="B16" s="869">
        <v>24420.629246711484</v>
      </c>
      <c r="C16" s="870">
        <v>24311.061483640893</v>
      </c>
      <c r="D16" s="867"/>
      <c r="E16" s="867"/>
      <c r="F16" s="867"/>
      <c r="G16" s="867"/>
    </row>
    <row r="17" spans="1:6" ht="14.1" customHeight="1" x14ac:dyDescent="0.2">
      <c r="A17" s="864" t="s">
        <v>927</v>
      </c>
      <c r="B17" s="865">
        <v>3117.4608699148575</v>
      </c>
      <c r="C17" s="866">
        <v>3181.9408148146708</v>
      </c>
    </row>
    <row r="18" spans="1:6" ht="14.1" customHeight="1" x14ac:dyDescent="0.2">
      <c r="A18" s="864" t="s">
        <v>928</v>
      </c>
      <c r="B18" s="865">
        <v>-19.943845834857601</v>
      </c>
      <c r="C18" s="866">
        <v>-27.391176674670376</v>
      </c>
    </row>
    <row r="19" spans="1:6" ht="14.1" customHeight="1" x14ac:dyDescent="0.2">
      <c r="A19" s="871" t="s">
        <v>929</v>
      </c>
      <c r="B19" s="869">
        <v>3097.5170240799998</v>
      </c>
      <c r="C19" s="870">
        <v>3154.5496381400003</v>
      </c>
      <c r="D19" s="867"/>
      <c r="E19" s="867"/>
      <c r="F19" s="867"/>
    </row>
    <row r="20" spans="1:6" ht="14.1" customHeight="1" x14ac:dyDescent="0.2">
      <c r="A20" s="871" t="s">
        <v>930</v>
      </c>
      <c r="B20" s="869">
        <v>27518.146270791483</v>
      </c>
      <c r="C20" s="870">
        <v>27465.611121780894</v>
      </c>
      <c r="E20" s="867"/>
      <c r="F20" s="867"/>
    </row>
    <row r="21" spans="1:6" ht="14.1" customHeight="1" x14ac:dyDescent="0.2">
      <c r="A21" s="872" t="s">
        <v>931</v>
      </c>
      <c r="B21" s="873">
        <v>4558.8673223651849</v>
      </c>
      <c r="C21" s="874">
        <v>4789.1303438859068</v>
      </c>
    </row>
    <row r="22" spans="1:6" ht="14.1" customHeight="1" x14ac:dyDescent="0.2">
      <c r="A22" s="864" t="s">
        <v>932</v>
      </c>
      <c r="B22" s="873">
        <v>220.39731908000016</v>
      </c>
      <c r="C22" s="874">
        <v>215.89658789999993</v>
      </c>
      <c r="D22" s="867"/>
    </row>
    <row r="23" spans="1:6" ht="14.1" customHeight="1" x14ac:dyDescent="0.2">
      <c r="A23" s="864" t="s">
        <v>923</v>
      </c>
      <c r="B23" s="875">
        <v>0</v>
      </c>
      <c r="C23" s="876">
        <v>0</v>
      </c>
    </row>
    <row r="24" spans="1:6" ht="14.1" customHeight="1" x14ac:dyDescent="0.2">
      <c r="A24" s="864" t="s">
        <v>933</v>
      </c>
      <c r="B24" s="873">
        <v>-1000</v>
      </c>
      <c r="C24" s="874">
        <v>-1000</v>
      </c>
    </row>
    <row r="25" spans="1:6" ht="14.1" customHeight="1" x14ac:dyDescent="0.2">
      <c r="A25" s="864" t="s">
        <v>934</v>
      </c>
      <c r="B25" s="873">
        <v>0</v>
      </c>
      <c r="C25" s="874">
        <v>0</v>
      </c>
    </row>
    <row r="26" spans="1:6" ht="14.1" customHeight="1" x14ac:dyDescent="0.2">
      <c r="A26" s="864" t="s">
        <v>924</v>
      </c>
      <c r="B26" s="873">
        <v>-61.797477530369299</v>
      </c>
      <c r="C26" s="874">
        <v>-61.744161228976544</v>
      </c>
    </row>
    <row r="27" spans="1:6" ht="14.1" customHeight="1" x14ac:dyDescent="0.2">
      <c r="A27" s="871" t="s">
        <v>935</v>
      </c>
      <c r="B27" s="869">
        <v>-841.40015845036908</v>
      </c>
      <c r="C27" s="870">
        <v>-845.84757332897652</v>
      </c>
      <c r="E27" s="867"/>
      <c r="F27" s="867"/>
    </row>
    <row r="28" spans="1:6" ht="14.1" customHeight="1" x14ac:dyDescent="0.2">
      <c r="A28" s="871" t="s">
        <v>936</v>
      </c>
      <c r="B28" s="869">
        <v>3717.467163914816</v>
      </c>
      <c r="C28" s="870">
        <v>3943.2827705569302</v>
      </c>
      <c r="E28" s="867"/>
      <c r="F28" s="867"/>
    </row>
    <row r="29" spans="1:6" ht="14.1" customHeight="1" x14ac:dyDescent="0.2">
      <c r="A29" s="877" t="s">
        <v>1061</v>
      </c>
      <c r="B29" s="878">
        <v>31235.613434706298</v>
      </c>
      <c r="C29" s="879">
        <v>31408.893892337823</v>
      </c>
      <c r="D29" s="867"/>
      <c r="E29" s="867"/>
      <c r="F29" s="867"/>
    </row>
    <row r="30" spans="1:6" s="883" customFormat="1" ht="3.75" customHeight="1" x14ac:dyDescent="0.2">
      <c r="A30" s="880"/>
      <c r="B30" s="881"/>
      <c r="C30" s="881"/>
      <c r="D30" s="882"/>
      <c r="E30" s="882"/>
      <c r="F30" s="882"/>
    </row>
    <row r="31" spans="1:6" x14ac:dyDescent="0.2">
      <c r="A31" s="884" t="s">
        <v>2307</v>
      </c>
      <c r="B31" s="867"/>
      <c r="C31" s="885"/>
    </row>
    <row r="32" spans="1:6" x14ac:dyDescent="0.2">
      <c r="A32" s="886" t="s">
        <v>246</v>
      </c>
      <c r="C32" s="885"/>
    </row>
    <row r="33" spans="1:3" x14ac:dyDescent="0.2">
      <c r="A33" s="886" t="s">
        <v>246</v>
      </c>
      <c r="C33" s="885"/>
    </row>
    <row r="34" spans="1:3" ht="19.5" customHeight="1" x14ac:dyDescent="0.2">
      <c r="A34" s="884"/>
      <c r="C34" s="885"/>
    </row>
    <row r="35" spans="1:3" x14ac:dyDescent="0.2">
      <c r="A35" s="1355" t="s">
        <v>937</v>
      </c>
      <c r="B35" s="887"/>
      <c r="C35" s="888"/>
    </row>
    <row r="36" spans="1:3" ht="15" customHeight="1" x14ac:dyDescent="0.2">
      <c r="A36" s="889" t="s">
        <v>9</v>
      </c>
      <c r="B36" s="890" t="s">
        <v>1003</v>
      </c>
      <c r="C36" s="891" t="s">
        <v>220</v>
      </c>
    </row>
    <row r="37" spans="1:3" s="894" customFormat="1" ht="14.1" customHeight="1" x14ac:dyDescent="0.2">
      <c r="A37" s="892" t="s">
        <v>938</v>
      </c>
      <c r="B37" s="893">
        <v>24346.108565925468</v>
      </c>
      <c r="C37" s="893">
        <v>24311.061483640893</v>
      </c>
    </row>
    <row r="38" spans="1:3" s="894" customFormat="1" ht="14.1" customHeight="1" x14ac:dyDescent="0.2">
      <c r="A38" s="864" t="s">
        <v>1032</v>
      </c>
      <c r="B38" s="895">
        <v>27443.625590005468</v>
      </c>
      <c r="C38" s="895">
        <v>27465.611121780894</v>
      </c>
    </row>
    <row r="39" spans="1:3" s="894" customFormat="1" ht="14.1" customHeight="1" x14ac:dyDescent="0.2">
      <c r="A39" s="864" t="s">
        <v>939</v>
      </c>
      <c r="B39" s="895">
        <v>31161.092753920282</v>
      </c>
      <c r="C39" s="895">
        <v>31408.893892337823</v>
      </c>
    </row>
    <row r="40" spans="1:3" x14ac:dyDescent="0.2">
      <c r="B40" s="896"/>
      <c r="C40" s="867"/>
    </row>
    <row r="44" spans="1:3" x14ac:dyDescent="0.2">
      <c r="A44" s="897"/>
    </row>
    <row r="45" spans="1:3" x14ac:dyDescent="0.2">
      <c r="A45" s="898"/>
    </row>
    <row r="114" spans="7:7" ht="15" x14ac:dyDescent="0.25">
      <c r="G114" s="899"/>
    </row>
  </sheetData>
  <mergeCells count="2">
    <mergeCell ref="A1:C1"/>
    <mergeCell ref="A2:C2"/>
  </mergeCells>
  <pageMargins left="0.68974999999999997" right="0.23622047244094491" top="0.74803149606299213" bottom="0.74803149606299213" header="0.31496062992125984" footer="0.31496062992125984"/>
  <pageSetup paperSize="9" scale="93" orientation="portrait" r:id="rId1"/>
  <colBreaks count="1" manualBreakCount="1">
    <brk id="7" max="1048575" man="1"/>
  </colBreaks>
  <customProperties>
    <customPr name="_pios_id" r:id="rId2"/>
  </customProperties>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4B040-A781-4112-8F59-6565EBF64FA1}">
  <sheetPr>
    <tabColor theme="2"/>
  </sheetPr>
  <dimension ref="A1:M111"/>
  <sheetViews>
    <sheetView showGridLines="0" showWhiteSpace="0" view="pageLayout" zoomScaleNormal="100" zoomScaleSheetLayoutView="100" workbookViewId="0">
      <selection sqref="A1:E1"/>
    </sheetView>
  </sheetViews>
  <sheetFormatPr defaultColWidth="9.125" defaultRowHeight="12" x14ac:dyDescent="0.2"/>
  <cols>
    <col min="1" max="1" width="31.5" style="606" customWidth="1"/>
    <col min="2" max="5" width="15.625" style="604" customWidth="1"/>
    <col min="6" max="16384" width="9.125" style="604"/>
  </cols>
  <sheetData>
    <row r="1" spans="1:13" ht="60.75" customHeight="1" x14ac:dyDescent="0.2">
      <c r="A1" s="3097" t="s">
        <v>2419</v>
      </c>
      <c r="B1" s="3097"/>
      <c r="C1" s="3097"/>
      <c r="D1" s="3097"/>
      <c r="E1" s="3097"/>
    </row>
    <row r="2" spans="1:13" ht="14.25" customHeight="1" x14ac:dyDescent="0.25">
      <c r="A2" s="2430"/>
      <c r="B2" s="2991" t="s">
        <v>2325</v>
      </c>
      <c r="C2" s="3263"/>
      <c r="D2" s="2995" t="s">
        <v>2326</v>
      </c>
      <c r="E2" s="3215"/>
    </row>
    <row r="3" spans="1:13" ht="24" x14ac:dyDescent="0.2">
      <c r="A3" s="605" t="s">
        <v>9</v>
      </c>
      <c r="B3" s="2433" t="s">
        <v>1433</v>
      </c>
      <c r="C3" s="2433" t="s">
        <v>1434</v>
      </c>
      <c r="D3" s="2134" t="s">
        <v>1433</v>
      </c>
      <c r="E3" s="2134" t="s">
        <v>1434</v>
      </c>
      <c r="L3" s="2457"/>
      <c r="M3" s="932"/>
    </row>
    <row r="4" spans="1:13" x14ac:dyDescent="0.2">
      <c r="A4" s="1385" t="s">
        <v>1441</v>
      </c>
      <c r="B4" s="731">
        <v>23</v>
      </c>
      <c r="C4" s="2168">
        <v>-17.7</v>
      </c>
      <c r="D4" s="731">
        <v>23.2</v>
      </c>
      <c r="E4" s="2168">
        <v>-17.899999999999999</v>
      </c>
      <c r="L4" s="2457"/>
    </row>
    <row r="5" spans="1:13" ht="14.25" customHeight="1" x14ac:dyDescent="0.2">
      <c r="A5" s="744" t="s">
        <v>1442</v>
      </c>
      <c r="B5" s="2506">
        <v>-0.1</v>
      </c>
      <c r="C5" s="2168">
        <v>0.1</v>
      </c>
      <c r="D5" s="731">
        <v>-0.4</v>
      </c>
      <c r="E5" s="2168">
        <v>0.3</v>
      </c>
      <c r="L5" s="2457"/>
      <c r="M5" s="932"/>
    </row>
    <row r="6" spans="1:13" x14ac:dyDescent="0.2">
      <c r="A6" s="744" t="s">
        <v>1443</v>
      </c>
      <c r="B6" s="604">
        <v>8.3000000000000007</v>
      </c>
      <c r="C6" s="604">
        <v>-6.5</v>
      </c>
      <c r="D6" s="604">
        <v>8.9</v>
      </c>
      <c r="E6" s="604">
        <v>-6.9</v>
      </c>
      <c r="L6" s="2457"/>
    </row>
    <row r="7" spans="1:13" x14ac:dyDescent="0.2">
      <c r="A7" s="744" t="s">
        <v>1444</v>
      </c>
      <c r="B7" s="731">
        <v>-5.7</v>
      </c>
      <c r="C7" s="2168">
        <v>4.4000000000000004</v>
      </c>
      <c r="D7" s="731">
        <v>-6.3</v>
      </c>
      <c r="E7" s="2168">
        <v>4.9000000000000004</v>
      </c>
      <c r="L7" s="2457"/>
      <c r="M7" s="2457"/>
    </row>
    <row r="8" spans="1:13" x14ac:dyDescent="0.2">
      <c r="A8" s="744"/>
      <c r="B8" s="2463"/>
      <c r="C8" s="2464"/>
      <c r="D8" s="2464"/>
      <c r="E8" s="2464"/>
      <c r="L8" s="2457"/>
      <c r="M8" s="2457"/>
    </row>
    <row r="9" spans="1:13" s="619" customFormat="1" ht="25.5" customHeight="1" x14ac:dyDescent="0.2">
      <c r="A9" s="2994" t="s">
        <v>1445</v>
      </c>
      <c r="B9" s="2994"/>
      <c r="C9" s="2994"/>
      <c r="D9" s="2994"/>
      <c r="E9" s="2994"/>
    </row>
    <row r="10" spans="1:13" ht="3" customHeight="1" x14ac:dyDescent="0.2">
      <c r="A10" s="3260" t="s">
        <v>2417</v>
      </c>
      <c r="B10" s="3260"/>
      <c r="C10" s="3260"/>
      <c r="D10" s="3260"/>
      <c r="E10" s="3260"/>
    </row>
    <row r="11" spans="1:13" x14ac:dyDescent="0.2">
      <c r="A11" s="3260"/>
      <c r="B11" s="3260"/>
      <c r="C11" s="3260"/>
      <c r="D11" s="3260"/>
      <c r="E11" s="3260"/>
    </row>
    <row r="14" spans="1:13" x14ac:dyDescent="0.2">
      <c r="E14" s="2449"/>
    </row>
    <row r="111" spans="7:7" ht="15" x14ac:dyDescent="0.25">
      <c r="G111" s="923"/>
    </row>
  </sheetData>
  <mergeCells count="5">
    <mergeCell ref="A1:E1"/>
    <mergeCell ref="B2:C2"/>
    <mergeCell ref="D2:E2"/>
    <mergeCell ref="A9:E9"/>
    <mergeCell ref="A10:E1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0566D-29DB-44DC-A409-84B82A996F04}">
  <sheetPr>
    <tabColor theme="2"/>
  </sheetPr>
  <dimension ref="A1:M111"/>
  <sheetViews>
    <sheetView showGridLines="0" showWhiteSpace="0" view="pageLayout" zoomScaleNormal="100" zoomScaleSheetLayoutView="100" workbookViewId="0">
      <selection activeCell="A2" sqref="A2:E2"/>
    </sheetView>
  </sheetViews>
  <sheetFormatPr defaultColWidth="9.125" defaultRowHeight="12" x14ac:dyDescent="0.2"/>
  <cols>
    <col min="1" max="1" width="37.5" style="606" customWidth="1"/>
    <col min="2" max="2" width="11" style="604" customWidth="1"/>
    <col min="3" max="3" width="15.625" style="604" customWidth="1"/>
    <col min="4" max="4" width="11.875" style="604" customWidth="1"/>
    <col min="5" max="5" width="15.625" style="604" customWidth="1"/>
    <col min="6" max="16384" width="9.125" style="604"/>
  </cols>
  <sheetData>
    <row r="1" spans="1:13" x14ac:dyDescent="0.2">
      <c r="A1" s="3102" t="s">
        <v>2156</v>
      </c>
      <c r="B1" s="3097"/>
      <c r="C1" s="3097"/>
      <c r="D1" s="3097"/>
      <c r="E1" s="3097"/>
    </row>
    <row r="2" spans="1:13" ht="37.5" customHeight="1" x14ac:dyDescent="0.2">
      <c r="A2" s="3265" t="s">
        <v>1446</v>
      </c>
      <c r="B2" s="3265"/>
      <c r="C2" s="3265"/>
      <c r="D2" s="3265"/>
      <c r="E2" s="3265"/>
    </row>
    <row r="3" spans="1:13" ht="28.5" customHeight="1" x14ac:dyDescent="0.2">
      <c r="A3" s="2437"/>
      <c r="B3" s="2991" t="s">
        <v>2325</v>
      </c>
      <c r="C3" s="3263"/>
      <c r="D3" s="2991" t="s">
        <v>2362</v>
      </c>
      <c r="E3" s="3263"/>
    </row>
    <row r="4" spans="1:13" ht="28.5" customHeight="1" x14ac:dyDescent="0.2">
      <c r="A4" s="605" t="s">
        <v>9</v>
      </c>
      <c r="B4" s="2433" t="s">
        <v>1447</v>
      </c>
      <c r="C4" s="2433" t="s">
        <v>1448</v>
      </c>
      <c r="D4" s="2433" t="s">
        <v>1447</v>
      </c>
      <c r="E4" s="2433" t="s">
        <v>1448</v>
      </c>
      <c r="L4" s="2457"/>
      <c r="M4" s="932"/>
    </row>
    <row r="5" spans="1:13" x14ac:dyDescent="0.2">
      <c r="A5" s="1385" t="s">
        <v>1449</v>
      </c>
      <c r="B5" s="2506">
        <v>7415</v>
      </c>
      <c r="C5" s="2458">
        <v>2.5999999999999999E-2</v>
      </c>
      <c r="D5" s="731">
        <v>7230</v>
      </c>
      <c r="E5" s="2458">
        <v>8.0000000000000002E-3</v>
      </c>
      <c r="L5" s="2457"/>
    </row>
    <row r="6" spans="1:13" x14ac:dyDescent="0.2">
      <c r="A6" s="744" t="s">
        <v>567</v>
      </c>
      <c r="B6" s="731">
        <v>1280</v>
      </c>
      <c r="C6" s="2458">
        <v>0.13200000000000001</v>
      </c>
      <c r="D6" s="731">
        <v>1228</v>
      </c>
      <c r="E6" s="2458">
        <v>-1.0999999999999999E-2</v>
      </c>
      <c r="L6" s="2457"/>
      <c r="M6" s="932"/>
    </row>
    <row r="7" spans="1:13" x14ac:dyDescent="0.2">
      <c r="A7" s="744" t="s">
        <v>1414</v>
      </c>
      <c r="B7" s="604">
        <v>581</v>
      </c>
      <c r="C7" s="2458">
        <v>0.06</v>
      </c>
      <c r="D7" s="604">
        <v>576</v>
      </c>
      <c r="E7" s="2458">
        <v>2.8000000000000001E-2</v>
      </c>
      <c r="L7" s="2457"/>
    </row>
    <row r="8" spans="1:13" x14ac:dyDescent="0.2">
      <c r="A8" s="744" t="s">
        <v>1450</v>
      </c>
      <c r="B8" s="731">
        <v>1017</v>
      </c>
      <c r="C8" s="2458">
        <v>9.0999999999999998E-2</v>
      </c>
      <c r="D8" s="731">
        <v>979</v>
      </c>
      <c r="E8" s="2458">
        <v>5.5E-2</v>
      </c>
      <c r="L8" s="2457"/>
      <c r="M8" s="2457"/>
    </row>
    <row r="9" spans="1:13" x14ac:dyDescent="0.2">
      <c r="A9" s="736" t="s">
        <v>1451</v>
      </c>
      <c r="B9" s="736">
        <v>10292</v>
      </c>
      <c r="C9" s="2459">
        <v>4.7E-2</v>
      </c>
      <c r="D9" s="2460">
        <v>10013</v>
      </c>
      <c r="E9" s="2461">
        <v>1.0999999999999999E-2</v>
      </c>
      <c r="L9" s="2457"/>
      <c r="M9" s="2457"/>
    </row>
    <row r="10" spans="1:13" ht="7.5" customHeight="1" x14ac:dyDescent="0.2">
      <c r="A10" s="1381"/>
      <c r="B10" s="1381"/>
      <c r="C10" s="2462"/>
      <c r="D10" s="1381"/>
      <c r="E10" s="2462"/>
      <c r="L10" s="2457"/>
      <c r="M10" s="2457"/>
    </row>
    <row r="11" spans="1:13" ht="7.5" customHeight="1" x14ac:dyDescent="0.2">
      <c r="A11" s="3266" t="s">
        <v>2418</v>
      </c>
      <c r="B11" s="3266"/>
      <c r="C11" s="3266"/>
      <c r="D11" s="3266"/>
      <c r="E11" s="3266"/>
    </row>
    <row r="12" spans="1:13" x14ac:dyDescent="0.2">
      <c r="A12" s="3266"/>
      <c r="B12" s="3266"/>
      <c r="C12" s="3266"/>
      <c r="D12" s="3266"/>
      <c r="E12" s="3266"/>
    </row>
    <row r="14" spans="1:13" x14ac:dyDescent="0.2">
      <c r="E14" s="2449"/>
    </row>
    <row r="111" spans="7:7" ht="15" x14ac:dyDescent="0.25">
      <c r="G111" s="923"/>
    </row>
  </sheetData>
  <mergeCells count="5">
    <mergeCell ref="A1:E1"/>
    <mergeCell ref="A2:E2"/>
    <mergeCell ref="B3:C3"/>
    <mergeCell ref="D3:E3"/>
    <mergeCell ref="A11:E12"/>
  </mergeCells>
  <pageMargins left="0.54249999999999998"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90A7-5562-40C8-A7B6-CF90771FB8E8}">
  <sheetPr>
    <tabColor theme="2"/>
  </sheetPr>
  <dimension ref="A1:H111"/>
  <sheetViews>
    <sheetView showGridLines="0" showWhiteSpace="0" view="pageLayout" zoomScaleNormal="100" zoomScaleSheetLayoutView="100" workbookViewId="0">
      <selection sqref="A1:H1"/>
    </sheetView>
  </sheetViews>
  <sheetFormatPr defaultColWidth="9.125" defaultRowHeight="12" x14ac:dyDescent="0.2"/>
  <cols>
    <col min="1" max="1" width="28.75" style="606" customWidth="1"/>
    <col min="2" max="6" width="8.5" style="604" customWidth="1"/>
    <col min="7" max="7" width="11" style="604" customWidth="1"/>
    <col min="8" max="8" width="12.5" style="604" customWidth="1"/>
    <col min="9" max="16384" width="9.125" style="604"/>
  </cols>
  <sheetData>
    <row r="1" spans="1:8" s="793" customFormat="1" ht="28.5" customHeight="1" x14ac:dyDescent="0.25">
      <c r="A1" s="3102" t="s">
        <v>2157</v>
      </c>
      <c r="B1" s="2990"/>
      <c r="C1" s="2990"/>
      <c r="D1" s="2867"/>
      <c r="E1" s="2867"/>
      <c r="F1" s="2867"/>
      <c r="G1" s="2867"/>
      <c r="H1" s="2867"/>
    </row>
    <row r="2" spans="1:8" s="793" customFormat="1" ht="25.5" customHeight="1" x14ac:dyDescent="0.2">
      <c r="A2" s="3267" t="s">
        <v>1452</v>
      </c>
      <c r="B2" s="3267"/>
      <c r="C2" s="3267"/>
      <c r="D2" s="3267"/>
      <c r="E2" s="3267"/>
      <c r="F2" s="3267"/>
      <c r="G2" s="3267"/>
      <c r="H2" s="3267"/>
    </row>
    <row r="3" spans="1:8" s="793" customFormat="1" ht="20.25" customHeight="1" x14ac:dyDescent="0.2">
      <c r="A3" s="608" t="s">
        <v>9</v>
      </c>
      <c r="B3" s="1427" t="s">
        <v>1453</v>
      </c>
      <c r="C3" s="2167">
        <v>0</v>
      </c>
      <c r="D3" s="2167" t="s">
        <v>1454</v>
      </c>
      <c r="E3" s="2167" t="s">
        <v>1455</v>
      </c>
      <c r="F3" s="2167" t="s">
        <v>1456</v>
      </c>
      <c r="G3" s="2167" t="s">
        <v>2422</v>
      </c>
      <c r="H3" s="2161" t="s">
        <v>591</v>
      </c>
    </row>
    <row r="4" spans="1:8" s="793" customFormat="1" ht="14.25" x14ac:dyDescent="0.2">
      <c r="A4" s="1382" t="s">
        <v>2325</v>
      </c>
      <c r="B4" s="2434"/>
      <c r="C4" s="2434"/>
    </row>
    <row r="5" spans="1:8" ht="14.25" customHeight="1" x14ac:dyDescent="0.2">
      <c r="A5" s="736" t="s">
        <v>1457</v>
      </c>
      <c r="B5" s="2505">
        <v>7059</v>
      </c>
      <c r="C5" s="730">
        <v>1426</v>
      </c>
      <c r="D5" s="1560">
        <v>2827</v>
      </c>
      <c r="E5" s="1560">
        <v>2228</v>
      </c>
      <c r="F5" s="1560">
        <v>2170</v>
      </c>
      <c r="G5" s="1560">
        <v>889</v>
      </c>
      <c r="H5" s="1560">
        <v>16599</v>
      </c>
    </row>
    <row r="6" spans="1:8" ht="14.25" customHeight="1" x14ac:dyDescent="0.2">
      <c r="B6" s="733"/>
      <c r="C6" s="733"/>
    </row>
    <row r="7" spans="1:8" ht="14.25" customHeight="1" x14ac:dyDescent="0.2">
      <c r="A7" s="1383" t="s">
        <v>2326</v>
      </c>
      <c r="B7" s="733"/>
      <c r="C7" s="733"/>
    </row>
    <row r="8" spans="1:8" ht="14.25" customHeight="1" x14ac:dyDescent="0.2">
      <c r="A8" s="1384" t="s">
        <v>1457</v>
      </c>
      <c r="B8" s="1562">
        <v>6447</v>
      </c>
      <c r="C8" s="1562">
        <v>1367</v>
      </c>
      <c r="D8" s="1562">
        <v>2772</v>
      </c>
      <c r="E8" s="1562">
        <v>2181</v>
      </c>
      <c r="F8" s="1562">
        <v>2175</v>
      </c>
      <c r="G8" s="1562">
        <v>849</v>
      </c>
      <c r="H8" s="1562">
        <v>15791</v>
      </c>
    </row>
    <row r="9" spans="1:8" x14ac:dyDescent="0.2">
      <c r="A9" s="3260" t="s">
        <v>2417</v>
      </c>
      <c r="B9" s="3260"/>
      <c r="C9" s="3260"/>
      <c r="D9" s="3260"/>
      <c r="E9" s="3260"/>
      <c r="F9" s="3260"/>
      <c r="G9" s="3260"/>
      <c r="H9" s="3260"/>
    </row>
    <row r="10" spans="1:8" x14ac:dyDescent="0.2">
      <c r="A10" s="3260"/>
      <c r="B10" s="3260"/>
      <c r="C10" s="3260"/>
      <c r="D10" s="3260"/>
      <c r="E10" s="3260"/>
      <c r="F10" s="3260"/>
      <c r="G10" s="3260"/>
      <c r="H10" s="3260"/>
    </row>
    <row r="13" spans="1:8" x14ac:dyDescent="0.2">
      <c r="G13" s="2449"/>
    </row>
    <row r="111" spans="7:7" ht="15" x14ac:dyDescent="0.25">
      <c r="G111" s="923"/>
    </row>
  </sheetData>
  <mergeCells count="3">
    <mergeCell ref="A1:H1"/>
    <mergeCell ref="A2:H2"/>
    <mergeCell ref="A9:H10"/>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B26A4-5A9F-45BF-8E43-DCE3D1D9C509}">
  <sheetPr>
    <tabColor theme="2"/>
  </sheetPr>
  <dimension ref="A1:G111"/>
  <sheetViews>
    <sheetView showGridLines="0" showWhiteSpace="0" view="pageLayout" zoomScaleNormal="100" zoomScaleSheetLayoutView="100" workbookViewId="0">
      <selection sqref="A1:E1"/>
    </sheetView>
  </sheetViews>
  <sheetFormatPr defaultColWidth="9.125" defaultRowHeight="12" x14ac:dyDescent="0.2"/>
  <cols>
    <col min="1" max="1" width="31.75" style="606" customWidth="1"/>
    <col min="2" max="5" width="15.625" style="604" customWidth="1"/>
    <col min="6" max="16384" width="9.125" style="604"/>
  </cols>
  <sheetData>
    <row r="1" spans="1:5" ht="15" x14ac:dyDescent="0.25">
      <c r="A1" s="3102" t="s">
        <v>2158</v>
      </c>
      <c r="B1" s="2990"/>
      <c r="C1" s="2990"/>
      <c r="D1" s="2867"/>
      <c r="E1" s="2867"/>
    </row>
    <row r="2" spans="1:5" ht="18" customHeight="1" x14ac:dyDescent="0.25">
      <c r="A2" s="3265" t="s">
        <v>1458</v>
      </c>
      <c r="B2" s="3268"/>
      <c r="C2" s="3268"/>
      <c r="D2" s="3269"/>
      <c r="E2" s="3269"/>
    </row>
    <row r="3" spans="1:5" ht="22.5" customHeight="1" x14ac:dyDescent="0.2">
      <c r="A3" s="607"/>
      <c r="B3" s="3129" t="s">
        <v>2360</v>
      </c>
      <c r="C3" s="3270"/>
      <c r="D3" s="3129" t="s">
        <v>2361</v>
      </c>
      <c r="E3" s="3270"/>
    </row>
    <row r="4" spans="1:5" x14ac:dyDescent="0.2">
      <c r="A4" s="605" t="s">
        <v>9</v>
      </c>
      <c r="B4" s="2165" t="s">
        <v>1040</v>
      </c>
      <c r="C4" s="2166" t="s">
        <v>1459</v>
      </c>
      <c r="D4" s="2165" t="s">
        <v>1040</v>
      </c>
      <c r="E4" s="2166" t="s">
        <v>1459</v>
      </c>
    </row>
    <row r="5" spans="1:5" ht="14.25" customHeight="1" x14ac:dyDescent="0.2">
      <c r="B5" s="2504"/>
      <c r="C5" s="2450"/>
      <c r="D5" s="2451"/>
      <c r="E5" s="2451"/>
    </row>
    <row r="6" spans="1:5" ht="14.25" customHeight="1" x14ac:dyDescent="0.2">
      <c r="A6" s="606" t="s">
        <v>452</v>
      </c>
      <c r="B6" s="729">
        <v>423</v>
      </c>
      <c r="C6" s="729">
        <v>316</v>
      </c>
      <c r="D6" s="2451">
        <v>8.7999999999999995E-2</v>
      </c>
      <c r="E6" s="2451">
        <v>6.7000000000000004E-2</v>
      </c>
    </row>
    <row r="7" spans="1:5" ht="14.25" customHeight="1" x14ac:dyDescent="0.2">
      <c r="A7" s="606" t="s">
        <v>453</v>
      </c>
      <c r="B7" s="729">
        <v>1146</v>
      </c>
      <c r="C7" s="729">
        <v>1000</v>
      </c>
      <c r="D7" s="2451">
        <v>0.499</v>
      </c>
      <c r="E7" s="2451">
        <v>0.434</v>
      </c>
    </row>
    <row r="8" spans="1:5" ht="14.25" customHeight="1" x14ac:dyDescent="0.2">
      <c r="A8" s="1380" t="s">
        <v>451</v>
      </c>
      <c r="B8" s="1380">
        <v>940</v>
      </c>
      <c r="C8" s="1380">
        <v>1007</v>
      </c>
      <c r="D8" s="2451">
        <v>0.47499999999999998</v>
      </c>
      <c r="E8" s="2451">
        <v>0.52</v>
      </c>
    </row>
    <row r="9" spans="1:5" ht="14.25" customHeight="1" x14ac:dyDescent="0.2">
      <c r="A9" s="736" t="s">
        <v>7</v>
      </c>
      <c r="B9" s="1560">
        <v>2509</v>
      </c>
      <c r="C9" s="2452">
        <v>2322</v>
      </c>
      <c r="D9" s="2453">
        <v>0.27700000000000002</v>
      </c>
      <c r="E9" s="2454">
        <v>0.26</v>
      </c>
    </row>
    <row r="10" spans="1:5" ht="6" customHeight="1" x14ac:dyDescent="0.2">
      <c r="A10" s="1381"/>
      <c r="B10" s="2455"/>
      <c r="C10" s="2455"/>
      <c r="D10" s="2456"/>
      <c r="E10" s="2456"/>
    </row>
    <row r="11" spans="1:5" x14ac:dyDescent="0.2">
      <c r="A11" s="3271" t="s">
        <v>2416</v>
      </c>
      <c r="B11" s="3271"/>
      <c r="C11" s="3271"/>
      <c r="D11" s="3271"/>
      <c r="E11" s="3271"/>
    </row>
    <row r="12" spans="1:5" x14ac:dyDescent="0.2">
      <c r="A12" s="3271"/>
      <c r="B12" s="3271"/>
      <c r="C12" s="3271"/>
      <c r="D12" s="3271"/>
      <c r="E12" s="3271"/>
    </row>
    <row r="14" spans="1:5" x14ac:dyDescent="0.2">
      <c r="E14" s="2449"/>
    </row>
    <row r="111" spans="7:7" ht="15" x14ac:dyDescent="0.25">
      <c r="G111" s="923"/>
    </row>
  </sheetData>
  <mergeCells count="5">
    <mergeCell ref="A1:E1"/>
    <mergeCell ref="A2:E2"/>
    <mergeCell ref="B3:C3"/>
    <mergeCell ref="D3:E3"/>
    <mergeCell ref="A11:E1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DE6C0-4BBE-4ABF-9DB1-5E5D8BB7F44E}">
  <sheetPr>
    <tabColor theme="2"/>
  </sheetPr>
  <dimension ref="A1:G111"/>
  <sheetViews>
    <sheetView showGridLines="0" showWhiteSpace="0" view="pageLayout" zoomScaleNormal="100" zoomScaleSheetLayoutView="100" workbookViewId="0">
      <selection sqref="A1:E1"/>
    </sheetView>
  </sheetViews>
  <sheetFormatPr defaultColWidth="9.125" defaultRowHeight="12" x14ac:dyDescent="0.2"/>
  <cols>
    <col min="1" max="1" width="34.875" style="606" customWidth="1"/>
    <col min="2" max="2" width="15.625" style="604" customWidth="1"/>
    <col min="3" max="3" width="14.25" style="604" customWidth="1"/>
    <col min="4" max="4" width="15.625" style="604" customWidth="1"/>
    <col min="5" max="5" width="14.25" style="604" customWidth="1"/>
    <col min="6" max="16384" width="9.125" style="604"/>
  </cols>
  <sheetData>
    <row r="1" spans="1:5" ht="24" customHeight="1" x14ac:dyDescent="0.25">
      <c r="A1" s="3102" t="s">
        <v>2159</v>
      </c>
      <c r="B1" s="2990"/>
      <c r="C1" s="2990"/>
      <c r="D1" s="2867"/>
      <c r="E1" s="2867"/>
    </row>
    <row r="2" spans="1:5" x14ac:dyDescent="0.2">
      <c r="A2" s="605" t="s">
        <v>9</v>
      </c>
      <c r="B2" s="2431"/>
      <c r="C2" s="2161"/>
      <c r="D2" s="1427" t="s">
        <v>1040</v>
      </c>
      <c r="E2" s="2162" t="s">
        <v>1459</v>
      </c>
    </row>
    <row r="3" spans="1:5" ht="14.25" customHeight="1" x14ac:dyDescent="0.2">
      <c r="A3" s="606" t="s">
        <v>1461</v>
      </c>
      <c r="B3" s="2163"/>
      <c r="C3" s="2163"/>
      <c r="D3" s="1316">
        <v>1673</v>
      </c>
      <c r="E3" s="1316">
        <v>1832.9790562367571</v>
      </c>
    </row>
    <row r="4" spans="1:5" ht="14.25" customHeight="1" x14ac:dyDescent="0.2">
      <c r="A4" s="606" t="s">
        <v>1462</v>
      </c>
      <c r="B4" s="2163"/>
      <c r="C4" s="2163"/>
      <c r="D4" s="1316">
        <v>2682</v>
      </c>
      <c r="E4" s="1316">
        <v>2706.38584916127</v>
      </c>
    </row>
    <row r="5" spans="1:5" ht="14.25" customHeight="1" x14ac:dyDescent="0.2">
      <c r="A5" s="606" t="s">
        <v>1463</v>
      </c>
      <c r="B5" s="2504"/>
      <c r="C5" s="2163"/>
      <c r="D5" s="1316">
        <v>1010</v>
      </c>
      <c r="E5" s="1316">
        <v>873.40679292451296</v>
      </c>
    </row>
    <row r="6" spans="1:5" ht="14.25" customHeight="1" x14ac:dyDescent="0.2">
      <c r="A6" s="1379" t="s">
        <v>1460</v>
      </c>
      <c r="B6" s="1379"/>
      <c r="C6" s="1379"/>
      <c r="D6" s="2448">
        <v>1.6</v>
      </c>
      <c r="E6" s="2448">
        <v>1.4764957842549944</v>
      </c>
    </row>
    <row r="7" spans="1:5" ht="14.25" customHeight="1" x14ac:dyDescent="0.2">
      <c r="A7" s="1379"/>
      <c r="B7" s="1379"/>
      <c r="C7" s="1379"/>
      <c r="D7" s="917"/>
      <c r="E7" s="2448"/>
    </row>
    <row r="8" spans="1:5" ht="33" customHeight="1" x14ac:dyDescent="0.2">
      <c r="A8" s="3272"/>
      <c r="B8" s="3272"/>
      <c r="C8" s="3272"/>
      <c r="D8" s="3272"/>
      <c r="E8" s="3272"/>
    </row>
    <row r="9" spans="1:5" ht="12" customHeight="1" x14ac:dyDescent="0.2">
      <c r="A9" s="3272"/>
      <c r="B9" s="3272"/>
      <c r="C9" s="3272"/>
      <c r="D9" s="3272"/>
      <c r="E9" s="3272"/>
    </row>
    <row r="10" spans="1:5" x14ac:dyDescent="0.2">
      <c r="A10" s="3272"/>
      <c r="B10" s="3272"/>
      <c r="C10" s="3272"/>
      <c r="D10" s="3272"/>
      <c r="E10" s="3272"/>
    </row>
    <row r="12" spans="1:5" x14ac:dyDescent="0.2">
      <c r="E12" s="2449"/>
    </row>
    <row r="13" spans="1:5" x14ac:dyDescent="0.2">
      <c r="E13" s="2449"/>
    </row>
    <row r="24" s="606" customFormat="1" ht="12.75" customHeight="1" x14ac:dyDescent="0.2"/>
    <row r="111" spans="7:7" ht="15" x14ac:dyDescent="0.25">
      <c r="G111" s="923"/>
    </row>
  </sheetData>
  <mergeCells count="3">
    <mergeCell ref="A1:E1"/>
    <mergeCell ref="A8:E8"/>
    <mergeCell ref="A9:E10"/>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ignoredErrors>
    <ignoredError sqref="D2:E2" numberStoredAsText="1"/>
  </ignoredErrors>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2054-8B98-4476-93D4-235D748EDEB3}">
  <sheetPr>
    <tabColor theme="2"/>
  </sheetPr>
  <dimension ref="A1:G111"/>
  <sheetViews>
    <sheetView showGridLines="0" showWhiteSpace="0" view="pageLayout" zoomScaleNormal="100" zoomScaleSheetLayoutView="100" workbookViewId="0">
      <selection sqref="A1:E1"/>
    </sheetView>
  </sheetViews>
  <sheetFormatPr defaultColWidth="9.125" defaultRowHeight="12" x14ac:dyDescent="0.2"/>
  <cols>
    <col min="1" max="1" width="34.875" style="606" customWidth="1"/>
    <col min="2" max="2" width="13.125" style="604" customWidth="1"/>
    <col min="3" max="5" width="15.625" style="604" customWidth="1"/>
    <col min="6" max="16384" width="9.125" style="604"/>
  </cols>
  <sheetData>
    <row r="1" spans="1:5" x14ac:dyDescent="0.2">
      <c r="A1" s="3102" t="s">
        <v>2160</v>
      </c>
      <c r="B1" s="3195"/>
      <c r="C1" s="3195"/>
      <c r="D1" s="3243"/>
      <c r="E1" s="3243"/>
    </row>
    <row r="2" spans="1:5" x14ac:dyDescent="0.2">
      <c r="A2" s="607"/>
      <c r="B2" s="607"/>
      <c r="C2" s="607"/>
      <c r="D2" s="2438"/>
      <c r="E2" s="2438"/>
    </row>
    <row r="3" spans="1:5" x14ac:dyDescent="0.2">
      <c r="A3" s="605" t="s">
        <v>9</v>
      </c>
      <c r="B3" s="2431"/>
      <c r="C3" s="2161"/>
      <c r="D3" s="1427" t="s">
        <v>1040</v>
      </c>
      <c r="E3" s="2162" t="s">
        <v>1459</v>
      </c>
    </row>
    <row r="4" spans="1:5" ht="14.25" customHeight="1" x14ac:dyDescent="0.2">
      <c r="A4" s="606" t="s">
        <v>1460</v>
      </c>
      <c r="B4" s="2163"/>
      <c r="C4" s="2163"/>
      <c r="D4" s="2164">
        <v>1.6</v>
      </c>
      <c r="E4" s="2164">
        <v>1.4764957842549944</v>
      </c>
    </row>
    <row r="5" spans="1:5" ht="14.25" customHeight="1" x14ac:dyDescent="0.2">
      <c r="A5" s="606" t="s">
        <v>1464</v>
      </c>
      <c r="B5" s="2504"/>
      <c r="C5" s="2163"/>
      <c r="D5" s="2164">
        <v>1.65</v>
      </c>
      <c r="E5" s="2164">
        <v>1.4893406328174681</v>
      </c>
    </row>
    <row r="6" spans="1:5" ht="14.25" customHeight="1" x14ac:dyDescent="0.2">
      <c r="A6" s="606" t="s">
        <v>1465</v>
      </c>
      <c r="B6" s="2163"/>
      <c r="C6" s="2163"/>
      <c r="D6" s="2164">
        <v>1.6</v>
      </c>
      <c r="E6" s="2164">
        <v>1.5061386978940807</v>
      </c>
    </row>
    <row r="7" spans="1:5" ht="14.25" customHeight="1" x14ac:dyDescent="0.2">
      <c r="A7" s="1379" t="s">
        <v>1466</v>
      </c>
      <c r="B7" s="1379"/>
      <c r="C7" s="1379"/>
      <c r="D7" s="2448">
        <v>1.68</v>
      </c>
      <c r="E7" s="2448">
        <v>1.4943459012412923</v>
      </c>
    </row>
    <row r="8" spans="1:5" ht="14.25" customHeight="1" x14ac:dyDescent="0.2">
      <c r="A8" s="1379"/>
      <c r="B8" s="1379"/>
      <c r="C8" s="1379"/>
      <c r="D8" s="917"/>
      <c r="E8" s="2448"/>
    </row>
    <row r="9" spans="1:5" x14ac:dyDescent="0.2">
      <c r="A9" s="3273"/>
      <c r="B9" s="3273"/>
      <c r="C9" s="3273"/>
      <c r="D9" s="3273"/>
      <c r="E9" s="3273"/>
    </row>
    <row r="10" spans="1:5" x14ac:dyDescent="0.2">
      <c r="A10" s="3273"/>
      <c r="B10" s="3273"/>
      <c r="C10" s="3273"/>
      <c r="D10" s="3273"/>
      <c r="E10" s="3273"/>
    </row>
    <row r="12" spans="1:5" x14ac:dyDescent="0.2">
      <c r="A12" s="3274"/>
      <c r="B12" s="3274"/>
      <c r="C12" s="3274"/>
      <c r="D12" s="3274"/>
      <c r="E12" s="3274"/>
    </row>
    <row r="13" spans="1:5" x14ac:dyDescent="0.2">
      <c r="A13" s="3274"/>
      <c r="B13" s="3274"/>
      <c r="C13" s="3274"/>
      <c r="D13" s="3274"/>
      <c r="E13" s="3274"/>
    </row>
    <row r="16" spans="1:5" x14ac:dyDescent="0.2">
      <c r="E16" s="2449"/>
    </row>
    <row r="17" spans="5:5" x14ac:dyDescent="0.2">
      <c r="E17" s="2449"/>
    </row>
    <row r="111" spans="7:7" ht="15" x14ac:dyDescent="0.25">
      <c r="G111" s="923"/>
    </row>
  </sheetData>
  <mergeCells count="3">
    <mergeCell ref="A1:E1"/>
    <mergeCell ref="A9:E10"/>
    <mergeCell ref="A12:E13"/>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ignoredErrors>
    <ignoredError sqref="D3:E3" numberStoredAsText="1"/>
  </ignoredErrors>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596BF-65C9-4F04-973B-1D0EC896932F}">
  <sheetPr>
    <tabColor theme="2"/>
  </sheetPr>
  <dimension ref="A1:P111"/>
  <sheetViews>
    <sheetView showGridLines="0" showWhiteSpace="0" view="pageLayout" zoomScale="98" zoomScaleNormal="100" zoomScaleSheetLayoutView="100" zoomScalePageLayoutView="98" workbookViewId="0">
      <selection sqref="A1:P1"/>
    </sheetView>
  </sheetViews>
  <sheetFormatPr defaultColWidth="9.125" defaultRowHeight="12" x14ac:dyDescent="0.2"/>
  <cols>
    <col min="1" max="1" width="26.875" style="604" customWidth="1"/>
    <col min="2" max="2" width="7.375" style="604" customWidth="1"/>
    <col min="3" max="12" width="5.375" style="604" customWidth="1"/>
    <col min="13" max="16" width="0.875" style="604" customWidth="1"/>
    <col min="17" max="16384" width="9.125" style="604"/>
  </cols>
  <sheetData>
    <row r="1" spans="1:16" ht="32.25" customHeight="1" x14ac:dyDescent="0.25">
      <c r="A1" s="2981" t="s">
        <v>2415</v>
      </c>
      <c r="B1" s="3275"/>
      <c r="C1" s="3275"/>
      <c r="D1" s="3275"/>
      <c r="E1" s="3275"/>
      <c r="F1" s="3275"/>
      <c r="G1" s="3275"/>
      <c r="H1" s="3275"/>
      <c r="I1" s="2976"/>
      <c r="J1" s="2976"/>
      <c r="K1" s="2976"/>
      <c r="L1" s="2976"/>
      <c r="M1" s="2976"/>
      <c r="N1" s="2976"/>
      <c r="O1" s="2976"/>
      <c r="P1" s="2976"/>
    </row>
    <row r="2" spans="1:16" x14ac:dyDescent="0.2">
      <c r="P2" s="2446"/>
    </row>
    <row r="3" spans="1:16" x14ac:dyDescent="0.2">
      <c r="P3" s="2446" t="s">
        <v>246</v>
      </c>
    </row>
    <row r="4" spans="1:16" x14ac:dyDescent="0.2">
      <c r="P4" s="2446"/>
    </row>
    <row r="5" spans="1:16" x14ac:dyDescent="0.2">
      <c r="B5" s="2503"/>
      <c r="P5" s="2446"/>
    </row>
    <row r="6" spans="1:16" x14ac:dyDescent="0.2">
      <c r="P6" s="2446"/>
    </row>
    <row r="7" spans="1:16" x14ac:dyDescent="0.2">
      <c r="P7" s="2446"/>
    </row>
    <row r="8" spans="1:16" x14ac:dyDescent="0.2">
      <c r="P8" s="2446"/>
    </row>
    <row r="9" spans="1:16" x14ac:dyDescent="0.2">
      <c r="P9" s="2446"/>
    </row>
    <row r="10" spans="1:16" x14ac:dyDescent="0.2">
      <c r="P10" s="2446"/>
    </row>
    <row r="11" spans="1:16" x14ac:dyDescent="0.2">
      <c r="P11" s="2446"/>
    </row>
    <row r="12" spans="1:16" x14ac:dyDescent="0.2">
      <c r="P12" s="2446"/>
    </row>
    <row r="13" spans="1:16" x14ac:dyDescent="0.2">
      <c r="P13" s="2446"/>
    </row>
    <row r="14" spans="1:16" x14ac:dyDescent="0.2">
      <c r="P14" s="2446"/>
    </row>
    <row r="15" spans="1:16" x14ac:dyDescent="0.2">
      <c r="P15" s="2446"/>
    </row>
    <row r="16" spans="1:16" x14ac:dyDescent="0.2">
      <c r="P16" s="2446"/>
    </row>
    <row r="17" spans="5:16" x14ac:dyDescent="0.2">
      <c r="P17" s="2446"/>
    </row>
    <row r="24" spans="5:16" ht="15.75" x14ac:dyDescent="0.25">
      <c r="E24" s="2447"/>
    </row>
    <row r="111" spans="7:7" ht="15" x14ac:dyDescent="0.25">
      <c r="G111" s="923"/>
    </row>
  </sheetData>
  <mergeCells count="1">
    <mergeCell ref="A1:P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7022-59B7-4921-B22C-B22F6096848F}">
  <sheetPr>
    <tabColor theme="2"/>
  </sheetPr>
  <dimension ref="A1:G110"/>
  <sheetViews>
    <sheetView showGridLines="0" showWhiteSpace="0" view="pageLayout" zoomScaleNormal="100" zoomScaleSheetLayoutView="100" workbookViewId="0">
      <selection sqref="A1:G1"/>
    </sheetView>
  </sheetViews>
  <sheetFormatPr defaultColWidth="0" defaultRowHeight="12" x14ac:dyDescent="0.2"/>
  <cols>
    <col min="1" max="1" width="34.875" style="606" customWidth="1"/>
    <col min="2" max="2" width="7.875" style="604" customWidth="1"/>
    <col min="3" max="5" width="9.5" style="604" customWidth="1"/>
    <col min="6" max="6" width="8" style="604" customWidth="1"/>
    <col min="7" max="7" width="9.5" style="604" customWidth="1"/>
    <col min="8" max="16384" width="8" style="636" hidden="1"/>
  </cols>
  <sheetData>
    <row r="1" spans="1:7" s="719" customFormat="1" ht="15.75" customHeight="1" x14ac:dyDescent="0.25">
      <c r="A1" s="2866" t="s">
        <v>2184</v>
      </c>
      <c r="B1" s="2867"/>
      <c r="C1" s="2867"/>
      <c r="D1" s="2867"/>
      <c r="E1" s="2867"/>
      <c r="F1" s="2867"/>
      <c r="G1" s="2867"/>
    </row>
    <row r="2" spans="1:7" s="719" customFormat="1" ht="87" customHeight="1" x14ac:dyDescent="0.2">
      <c r="A2" s="2868" t="s">
        <v>2196</v>
      </c>
      <c r="B2" s="2868"/>
      <c r="C2" s="2868"/>
      <c r="D2" s="2868"/>
      <c r="E2" s="2868"/>
      <c r="F2" s="2868"/>
      <c r="G2" s="2868"/>
    </row>
    <row r="3" spans="1:7" s="719" customFormat="1" ht="31.5" customHeight="1" x14ac:dyDescent="0.25">
      <c r="A3" s="1376"/>
      <c r="B3" s="1369"/>
      <c r="C3" s="1369"/>
      <c r="D3" s="1369"/>
      <c r="E3" s="1369"/>
      <c r="F3" s="1369"/>
      <c r="G3" s="1369"/>
    </row>
    <row r="4" spans="1:7" s="719" customFormat="1" x14ac:dyDescent="0.2">
      <c r="A4" s="900" t="s">
        <v>9</v>
      </c>
      <c r="B4" s="901"/>
      <c r="C4" s="901"/>
      <c r="D4" s="901"/>
      <c r="E4" s="901"/>
      <c r="F4" s="901"/>
      <c r="G4" s="902" t="s">
        <v>232</v>
      </c>
    </row>
    <row r="5" spans="1:7" s="907" customFormat="1" x14ac:dyDescent="0.2">
      <c r="A5" s="903" t="s">
        <v>945</v>
      </c>
      <c r="B5" s="789"/>
      <c r="C5" s="789"/>
      <c r="D5" s="904"/>
      <c r="E5" s="905"/>
      <c r="F5" s="905"/>
      <c r="G5" s="906">
        <v>24134.417848585803</v>
      </c>
    </row>
    <row r="6" spans="1:7" s="719" customFormat="1" ht="12" customHeight="1" x14ac:dyDescent="0.2">
      <c r="A6" s="908" t="s">
        <v>940</v>
      </c>
      <c r="B6" s="909"/>
      <c r="C6" s="909"/>
      <c r="D6" s="909"/>
      <c r="E6" s="909"/>
      <c r="F6" s="909"/>
      <c r="G6" s="910">
        <v>1658.3491264258703</v>
      </c>
    </row>
    <row r="7" spans="1:7" s="719" customFormat="1" ht="14.25" customHeight="1" x14ac:dyDescent="0.2">
      <c r="A7" s="908" t="s">
        <v>227</v>
      </c>
      <c r="B7" s="909"/>
      <c r="C7" s="909"/>
      <c r="D7" s="909"/>
      <c r="E7" s="909"/>
      <c r="F7" s="909"/>
      <c r="G7" s="910">
        <v>-1615.6568440000001</v>
      </c>
    </row>
    <row r="8" spans="1:7" s="719" customFormat="1" ht="15.75" customHeight="1" x14ac:dyDescent="0.2">
      <c r="A8" s="908" t="s">
        <v>941</v>
      </c>
      <c r="B8" s="909"/>
      <c r="C8" s="909"/>
      <c r="D8" s="909"/>
      <c r="E8" s="909"/>
      <c r="F8" s="909"/>
      <c r="G8" s="910">
        <v>433.89517766347808</v>
      </c>
    </row>
    <row r="9" spans="1:7" s="719" customFormat="1" ht="18" customHeight="1" x14ac:dyDescent="0.2">
      <c r="A9" s="908" t="s">
        <v>942</v>
      </c>
      <c r="B9" s="909"/>
      <c r="C9" s="909"/>
      <c r="D9" s="909"/>
      <c r="E9" s="909"/>
      <c r="F9" s="909"/>
      <c r="G9" s="910">
        <v>76.390368379999998</v>
      </c>
    </row>
    <row r="10" spans="1:7" s="719" customFormat="1" x14ac:dyDescent="0.2">
      <c r="A10" s="908" t="s">
        <v>943</v>
      </c>
      <c r="B10" s="909"/>
      <c r="C10" s="909"/>
      <c r="D10" s="909"/>
      <c r="E10" s="909"/>
      <c r="F10" s="909"/>
      <c r="G10" s="910">
        <v>-0.14276041582925245</v>
      </c>
    </row>
    <row r="11" spans="1:7" s="719" customFormat="1" x14ac:dyDescent="0.2">
      <c r="A11" s="908" t="s">
        <v>944</v>
      </c>
      <c r="B11" s="909"/>
      <c r="C11" s="909"/>
      <c r="D11" s="909"/>
      <c r="E11" s="909"/>
      <c r="F11" s="909"/>
      <c r="G11" s="910" t="s">
        <v>3</v>
      </c>
    </row>
    <row r="12" spans="1:7" s="719" customFormat="1" x14ac:dyDescent="0.2">
      <c r="A12" s="908" t="s">
        <v>5</v>
      </c>
      <c r="B12" s="909"/>
      <c r="C12" s="909"/>
      <c r="D12" s="909"/>
      <c r="E12" s="909"/>
      <c r="F12" s="909"/>
      <c r="G12" s="910">
        <v>-266.62366992783922</v>
      </c>
    </row>
    <row r="13" spans="1:7" s="907" customFormat="1" x14ac:dyDescent="0.2">
      <c r="A13" s="911" t="s">
        <v>1033</v>
      </c>
      <c r="B13" s="912"/>
      <c r="C13" s="912"/>
      <c r="D13" s="913"/>
      <c r="E13" s="914"/>
      <c r="F13" s="913"/>
      <c r="G13" s="915">
        <v>24420.629246711484</v>
      </c>
    </row>
    <row r="14" spans="1:7" x14ac:dyDescent="0.2">
      <c r="A14" s="916"/>
      <c r="B14" s="917"/>
      <c r="C14" s="917"/>
      <c r="D14" s="917"/>
      <c r="E14" s="917"/>
      <c r="F14" s="917"/>
      <c r="G14" s="917"/>
    </row>
    <row r="15" spans="1:7" s="637" customFormat="1" ht="13.7" customHeight="1" x14ac:dyDescent="0.2">
      <c r="A15" s="903" t="s">
        <v>950</v>
      </c>
      <c r="B15" s="789"/>
      <c r="C15" s="789"/>
      <c r="D15" s="904"/>
      <c r="E15" s="905"/>
      <c r="F15" s="905"/>
      <c r="G15" s="906">
        <v>2849.1762162600003</v>
      </c>
    </row>
    <row r="16" spans="1:7" s="637" customFormat="1" x14ac:dyDescent="0.2">
      <c r="A16" s="916" t="s">
        <v>946</v>
      </c>
      <c r="B16" s="917"/>
      <c r="C16" s="917"/>
      <c r="D16" s="917"/>
      <c r="E16" s="917"/>
      <c r="F16" s="917"/>
      <c r="G16" s="917">
        <v>1105.2019682</v>
      </c>
    </row>
    <row r="17" spans="1:7" s="637" customFormat="1" x14ac:dyDescent="0.2">
      <c r="A17" s="916" t="s">
        <v>947</v>
      </c>
      <c r="B17" s="917"/>
      <c r="C17" s="917"/>
      <c r="D17" s="917"/>
      <c r="E17" s="917"/>
      <c r="F17" s="917"/>
      <c r="G17" s="917">
        <v>-873.27167746999999</v>
      </c>
    </row>
    <row r="18" spans="1:7" s="637" customFormat="1" x14ac:dyDescent="0.2">
      <c r="A18" s="916" t="s">
        <v>948</v>
      </c>
      <c r="B18" s="917"/>
      <c r="C18" s="917"/>
      <c r="D18" s="917"/>
      <c r="E18" s="917"/>
      <c r="F18" s="917"/>
      <c r="G18" s="917">
        <v>14.117501608438669</v>
      </c>
    </row>
    <row r="19" spans="1:7" s="637" customFormat="1" ht="24" x14ac:dyDescent="0.2">
      <c r="A19" s="916" t="s">
        <v>949</v>
      </c>
      <c r="B19" s="917"/>
      <c r="C19" s="917"/>
      <c r="D19" s="917"/>
      <c r="E19" s="917"/>
      <c r="F19" s="917"/>
      <c r="G19" s="917" t="s">
        <v>3</v>
      </c>
    </row>
    <row r="20" spans="1:7" s="637" customFormat="1" x14ac:dyDescent="0.2">
      <c r="A20" s="916" t="s">
        <v>823</v>
      </c>
      <c r="B20" s="917"/>
      <c r="C20" s="917"/>
      <c r="D20" s="917"/>
      <c r="E20" s="917"/>
      <c r="F20" s="917"/>
      <c r="G20" s="917">
        <v>2.2930154815612078</v>
      </c>
    </row>
    <row r="21" spans="1:7" s="637" customFormat="1" ht="13.7" customHeight="1" x14ac:dyDescent="0.2">
      <c r="A21" s="911" t="s">
        <v>1034</v>
      </c>
      <c r="B21" s="912"/>
      <c r="C21" s="912"/>
      <c r="D21" s="913"/>
      <c r="E21" s="914"/>
      <c r="F21" s="913"/>
      <c r="G21" s="915">
        <v>3097.5170240800003</v>
      </c>
    </row>
    <row r="22" spans="1:7" s="637" customFormat="1" x14ac:dyDescent="0.2">
      <c r="A22" s="916"/>
      <c r="B22" s="917"/>
      <c r="C22" s="917"/>
      <c r="D22" s="917"/>
      <c r="E22" s="917"/>
      <c r="F22" s="917"/>
      <c r="G22" s="917"/>
    </row>
    <row r="23" spans="1:7" s="637" customFormat="1" ht="13.7" customHeight="1" x14ac:dyDescent="0.2">
      <c r="A23" s="903" t="s">
        <v>1059</v>
      </c>
      <c r="B23" s="789"/>
      <c r="C23" s="789"/>
      <c r="D23" s="904"/>
      <c r="E23" s="905"/>
      <c r="F23" s="905"/>
      <c r="G23" s="906">
        <v>4044.5670065074796</v>
      </c>
    </row>
    <row r="24" spans="1:7" s="637" customFormat="1" x14ac:dyDescent="0.2">
      <c r="A24" s="916" t="s">
        <v>951</v>
      </c>
      <c r="B24" s="917"/>
      <c r="C24" s="917"/>
      <c r="D24" s="917"/>
      <c r="E24" s="917"/>
      <c r="F24" s="917"/>
      <c r="G24" s="917">
        <v>298.50320982</v>
      </c>
    </row>
    <row r="25" spans="1:7" s="637" customFormat="1" x14ac:dyDescent="0.2">
      <c r="A25" s="916" t="s">
        <v>952</v>
      </c>
      <c r="B25" s="917"/>
      <c r="C25" s="917"/>
      <c r="D25" s="917"/>
      <c r="E25" s="917"/>
      <c r="F25" s="917"/>
      <c r="G25" s="917" t="s">
        <v>3</v>
      </c>
    </row>
    <row r="26" spans="1:7" s="637" customFormat="1" x14ac:dyDescent="0.2">
      <c r="A26" s="916" t="s">
        <v>948</v>
      </c>
      <c r="B26" s="917"/>
      <c r="C26" s="917"/>
      <c r="D26" s="917"/>
      <c r="E26" s="917"/>
      <c r="F26" s="917"/>
      <c r="G26" s="917">
        <v>48.490649468262134</v>
      </c>
    </row>
    <row r="27" spans="1:7" s="637" customFormat="1" ht="24" x14ac:dyDescent="0.2">
      <c r="A27" s="916" t="s">
        <v>953</v>
      </c>
      <c r="B27" s="917"/>
      <c r="C27" s="917"/>
      <c r="D27" s="917"/>
      <c r="E27" s="917"/>
      <c r="F27" s="917" t="s">
        <v>246</v>
      </c>
      <c r="G27" s="917" t="s">
        <v>3</v>
      </c>
    </row>
    <row r="28" spans="1:7" s="637" customFormat="1" x14ac:dyDescent="0.2">
      <c r="A28" s="916" t="s">
        <v>954</v>
      </c>
      <c r="B28" s="917"/>
      <c r="C28" s="917"/>
      <c r="D28" s="917"/>
      <c r="E28" s="917"/>
      <c r="F28" s="917"/>
      <c r="G28" s="917" t="s">
        <v>3</v>
      </c>
    </row>
    <row r="29" spans="1:7" s="637" customFormat="1" x14ac:dyDescent="0.2">
      <c r="A29" s="916" t="s">
        <v>955</v>
      </c>
      <c r="B29" s="917"/>
      <c r="C29" s="917"/>
      <c r="D29" s="917"/>
      <c r="E29" s="917"/>
      <c r="F29" s="917"/>
      <c r="G29" s="917">
        <v>84.990325520000155</v>
      </c>
    </row>
    <row r="30" spans="1:7" s="637" customFormat="1" x14ac:dyDescent="0.2">
      <c r="A30" s="916" t="s">
        <v>823</v>
      </c>
      <c r="B30" s="917"/>
      <c r="C30" s="917"/>
      <c r="D30" s="917"/>
      <c r="E30" s="917"/>
      <c r="F30" s="917"/>
      <c r="G30" s="917">
        <v>-759.08402740092481</v>
      </c>
    </row>
    <row r="31" spans="1:7" s="637" customFormat="1" ht="13.7" customHeight="1" x14ac:dyDescent="0.2">
      <c r="A31" s="911" t="s">
        <v>1035</v>
      </c>
      <c r="B31" s="912"/>
      <c r="C31" s="912"/>
      <c r="D31" s="913"/>
      <c r="E31" s="914"/>
      <c r="F31" s="914"/>
      <c r="G31" s="915">
        <v>3717.4671639148169</v>
      </c>
    </row>
    <row r="32" spans="1:7" s="637" customFormat="1" ht="13.7" customHeight="1" x14ac:dyDescent="0.2">
      <c r="A32" s="912" t="s">
        <v>1036</v>
      </c>
      <c r="B32" s="912"/>
      <c r="C32" s="912"/>
      <c r="D32" s="918"/>
      <c r="E32" s="919"/>
      <c r="F32" s="919"/>
      <c r="G32" s="920">
        <v>31235.613434706302</v>
      </c>
    </row>
    <row r="33" spans="1:7" s="637" customFormat="1" x14ac:dyDescent="0.2">
      <c r="A33" s="916"/>
      <c r="B33" s="917"/>
      <c r="C33" s="917"/>
      <c r="D33" s="917"/>
      <c r="E33" s="917"/>
      <c r="F33" s="917"/>
      <c r="G33" s="917"/>
    </row>
    <row r="34" spans="1:7" s="637" customFormat="1" x14ac:dyDescent="0.2">
      <c r="A34" s="916"/>
      <c r="B34" s="917"/>
      <c r="C34" s="917"/>
      <c r="D34" s="917"/>
      <c r="E34" s="917"/>
      <c r="F34" s="917"/>
      <c r="G34" s="917"/>
    </row>
    <row r="37" spans="1:7" x14ac:dyDescent="0.2">
      <c r="A37" s="921"/>
    </row>
    <row r="38" spans="1:7" x14ac:dyDescent="0.2">
      <c r="A38" s="922"/>
    </row>
    <row r="110" spans="7:7" ht="15" x14ac:dyDescent="0.25">
      <c r="G110" s="923"/>
    </row>
  </sheetData>
  <mergeCells count="2">
    <mergeCell ref="A1:G1"/>
    <mergeCell ref="A2:G2"/>
  </mergeCells>
  <pageMargins left="0.54249999999999998" right="0.23622047244094491" top="0.74803149606299213" bottom="0.74803149606299213" header="0.31496062992125984" footer="0.31496062992125984"/>
  <pageSetup paperSize="9" scale="93" fitToHeight="0"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8EF75-E311-4955-B10E-25891D451411}">
  <sheetPr>
    <tabColor theme="2"/>
  </sheetPr>
  <dimension ref="A1:W111"/>
  <sheetViews>
    <sheetView showGridLines="0" showWhiteSpace="0" view="pageLayout" zoomScaleNormal="100" zoomScaleSheetLayoutView="100" workbookViewId="0">
      <selection sqref="A1:K1"/>
    </sheetView>
  </sheetViews>
  <sheetFormatPr defaultColWidth="0" defaultRowHeight="11.25" x14ac:dyDescent="0.2"/>
  <cols>
    <col min="1" max="6" width="9" style="924" customWidth="1"/>
    <col min="7" max="7" width="8.125" style="924" customWidth="1"/>
    <col min="8" max="8" width="9" style="924" hidden="1" customWidth="1"/>
    <col min="9" max="9" width="15" style="924" customWidth="1"/>
    <col min="10" max="10" width="5" style="924" customWidth="1"/>
    <col min="11" max="11" width="9" style="924" customWidth="1"/>
    <col min="12" max="12" width="9" style="924" hidden="1" customWidth="1"/>
    <col min="13" max="13" width="14.25" style="924" hidden="1" customWidth="1"/>
    <col min="14" max="14" width="13.125" style="924" hidden="1" customWidth="1"/>
    <col min="15" max="15" width="9" style="924" hidden="1" customWidth="1"/>
    <col min="16" max="23" width="0" style="924" hidden="1" customWidth="1"/>
    <col min="24" max="16384" width="8" style="924" hidden="1"/>
  </cols>
  <sheetData>
    <row r="1" spans="1:23" ht="108.6" customHeight="1" x14ac:dyDescent="0.2">
      <c r="A1" s="2869" t="s">
        <v>2308</v>
      </c>
      <c r="B1" s="2869"/>
      <c r="C1" s="2869"/>
      <c r="D1" s="2869"/>
      <c r="E1" s="2869"/>
      <c r="F1" s="2869"/>
      <c r="G1" s="2869"/>
      <c r="H1" s="2869"/>
      <c r="I1" s="2869"/>
      <c r="J1" s="2869"/>
      <c r="K1" s="2869"/>
    </row>
    <row r="2" spans="1:23" ht="12" x14ac:dyDescent="0.2">
      <c r="M2" s="925"/>
      <c r="N2" s="926"/>
      <c r="O2" s="927"/>
      <c r="P2" s="927"/>
      <c r="Q2" s="927"/>
      <c r="R2" s="925"/>
      <c r="S2" s="925"/>
      <c r="T2" s="925"/>
      <c r="U2" s="926"/>
      <c r="V2" s="928"/>
      <c r="W2" s="928"/>
    </row>
    <row r="3" spans="1:23" ht="12" x14ac:dyDescent="0.2">
      <c r="A3" s="636"/>
      <c r="M3" s="637"/>
      <c r="N3" s="929"/>
      <c r="O3" s="927"/>
      <c r="P3" s="927"/>
      <c r="Q3" s="927"/>
      <c r="R3" s="927"/>
      <c r="S3" s="927"/>
      <c r="T3" s="927"/>
      <c r="U3" s="929"/>
      <c r="V3" s="930"/>
      <c r="W3" s="930"/>
    </row>
    <row r="4" spans="1:23" ht="12" x14ac:dyDescent="0.2">
      <c r="M4" s="637"/>
      <c r="N4" s="929"/>
      <c r="O4" s="927"/>
      <c r="P4" s="927"/>
      <c r="Q4" s="927"/>
      <c r="R4" s="927"/>
      <c r="S4" s="927"/>
      <c r="T4" s="927"/>
      <c r="U4" s="929"/>
      <c r="V4" s="930"/>
      <c r="W4" s="930"/>
    </row>
    <row r="5" spans="1:23" ht="12" x14ac:dyDescent="0.2">
      <c r="B5" s="636"/>
      <c r="M5" s="637"/>
      <c r="N5" s="929"/>
      <c r="O5" s="927"/>
      <c r="P5" s="927"/>
      <c r="Q5" s="927"/>
      <c r="R5" s="927"/>
      <c r="S5" s="927"/>
      <c r="T5" s="927"/>
      <c r="U5" s="929"/>
      <c r="V5" s="930"/>
      <c r="W5" s="930"/>
    </row>
    <row r="6" spans="1:23" ht="12" x14ac:dyDescent="0.2">
      <c r="M6" s="637"/>
      <c r="N6" s="929"/>
      <c r="O6" s="927"/>
      <c r="P6" s="927"/>
      <c r="Q6" s="927"/>
      <c r="R6" s="927"/>
      <c r="S6" s="927"/>
      <c r="T6" s="927"/>
      <c r="U6" s="929"/>
      <c r="V6" s="930"/>
      <c r="W6" s="930"/>
    </row>
    <row r="7" spans="1:23" ht="12" x14ac:dyDescent="0.2">
      <c r="M7" s="636"/>
      <c r="N7" s="931"/>
      <c r="U7" s="931"/>
      <c r="V7" s="932"/>
      <c r="W7" s="932"/>
    </row>
    <row r="8" spans="1:23" ht="12" x14ac:dyDescent="0.2">
      <c r="M8" s="700"/>
      <c r="N8" s="933"/>
      <c r="U8" s="931"/>
      <c r="V8" s="932"/>
      <c r="W8" s="932"/>
    </row>
    <row r="9" spans="1:23" ht="12" x14ac:dyDescent="0.2">
      <c r="J9" s="636"/>
      <c r="M9" s="636"/>
      <c r="N9" s="931"/>
      <c r="U9" s="931"/>
      <c r="V9" s="932"/>
      <c r="W9" s="932"/>
    </row>
    <row r="11" spans="1:23" ht="12" x14ac:dyDescent="0.2">
      <c r="M11" s="636"/>
      <c r="U11" s="932"/>
      <c r="V11" s="932"/>
      <c r="W11" s="932"/>
    </row>
    <row r="19" spans="7:7" ht="18.75" x14ac:dyDescent="0.3">
      <c r="G19" s="934"/>
    </row>
    <row r="111" spans="7:7" ht="15" x14ac:dyDescent="0.25">
      <c r="G111" s="813"/>
    </row>
  </sheetData>
  <mergeCells count="1">
    <mergeCell ref="A1:K1"/>
  </mergeCells>
  <pageMargins left="0.43307086614173229" right="0.23622047244094491" top="0.74803149606299213" bottom="0.74803149606299213" header="0.31496062992125984" footer="0.31496062992125984"/>
  <pageSetup paperSize="9" scale="93"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D284-AF0E-4AF6-8F00-38F38572F277}">
  <sheetPr>
    <tabColor theme="2"/>
  </sheetPr>
  <dimension ref="A1:H111"/>
  <sheetViews>
    <sheetView showGridLines="0" showWhiteSpace="0" view="pageLayout" zoomScaleNormal="100" zoomScaleSheetLayoutView="100" workbookViewId="0">
      <selection sqref="A1:O4"/>
    </sheetView>
  </sheetViews>
  <sheetFormatPr defaultColWidth="0" defaultRowHeight="12" x14ac:dyDescent="0.2"/>
  <cols>
    <col min="1" max="1" width="38.75" style="953" customWidth="1"/>
    <col min="2" max="4" width="8.5" style="953" customWidth="1"/>
    <col min="5" max="5" width="5.375" style="953" customWidth="1"/>
    <col min="6" max="7" width="8.5" style="953" customWidth="1"/>
    <col min="8" max="8" width="8.5" style="718" customWidth="1"/>
    <col min="9" max="16384" width="2.5" style="718" hidden="1"/>
  </cols>
  <sheetData>
    <row r="1" spans="1:8" s="725" customFormat="1" ht="15.75" customHeight="1" x14ac:dyDescent="0.2">
      <c r="A1" s="2870" t="s">
        <v>2309</v>
      </c>
      <c r="B1" s="2870"/>
      <c r="C1" s="2870"/>
      <c r="D1" s="2871"/>
      <c r="E1" s="2871"/>
      <c r="F1" s="2871"/>
      <c r="G1" s="2871"/>
      <c r="H1" s="2871"/>
    </row>
    <row r="2" spans="1:8" s="725" customFormat="1" ht="15.75" customHeight="1" x14ac:dyDescent="0.2">
      <c r="A2" s="2870"/>
      <c r="B2" s="2870"/>
      <c r="C2" s="2870"/>
      <c r="D2" s="2871"/>
      <c r="E2" s="2871"/>
      <c r="F2" s="2871"/>
      <c r="G2" s="2871"/>
      <c r="H2" s="2871"/>
    </row>
    <row r="3" spans="1:8" s="725" customFormat="1" ht="15.75" customHeight="1" x14ac:dyDescent="0.2">
      <c r="A3" s="2870"/>
      <c r="B3" s="2870"/>
      <c r="C3" s="2870"/>
      <c r="D3" s="2871"/>
      <c r="E3" s="2871"/>
      <c r="F3" s="2871"/>
      <c r="G3" s="2871"/>
      <c r="H3" s="2871"/>
    </row>
    <row r="4" spans="1:8" s="725" customFormat="1" ht="18.75" customHeight="1" x14ac:dyDescent="0.2">
      <c r="A4" s="2870"/>
      <c r="B4" s="2870"/>
      <c r="C4" s="2870"/>
      <c r="D4" s="2871"/>
      <c r="E4" s="2871"/>
      <c r="F4" s="2871"/>
      <c r="G4" s="2871"/>
      <c r="H4" s="2871"/>
    </row>
    <row r="5" spans="1:8" s="725" customFormat="1" x14ac:dyDescent="0.2">
      <c r="A5" s="935" t="s">
        <v>9</v>
      </c>
      <c r="B5" s="788"/>
      <c r="C5" s="788"/>
      <c r="D5" s="788"/>
      <c r="E5" s="788"/>
      <c r="F5" s="788"/>
      <c r="G5" s="936" t="s">
        <v>1040</v>
      </c>
      <c r="H5" s="937">
        <v>2018</v>
      </c>
    </row>
    <row r="6" spans="1:8" s="725" customFormat="1" x14ac:dyDescent="0.2">
      <c r="A6" s="938" t="s">
        <v>956</v>
      </c>
      <c r="B6" s="909"/>
      <c r="C6" s="909"/>
      <c r="D6" s="909"/>
      <c r="E6" s="909"/>
      <c r="F6" s="909"/>
      <c r="G6" s="939">
        <v>31528.421037525877</v>
      </c>
      <c r="H6" s="939">
        <v>32900.815308844467</v>
      </c>
    </row>
    <row r="7" spans="1:8" s="725" customFormat="1" x14ac:dyDescent="0.2">
      <c r="A7" s="908" t="s">
        <v>957</v>
      </c>
      <c r="B7" s="909"/>
      <c r="C7" s="909"/>
      <c r="D7" s="909"/>
      <c r="E7" s="909"/>
      <c r="F7" s="909"/>
      <c r="G7" s="939">
        <v>-725.46529720534761</v>
      </c>
      <c r="H7" s="939">
        <v>-870.59240306573736</v>
      </c>
    </row>
    <row r="8" spans="1:8" s="725" customFormat="1" x14ac:dyDescent="0.2">
      <c r="A8" s="908" t="s">
        <v>823</v>
      </c>
      <c r="B8" s="909"/>
      <c r="C8" s="909"/>
      <c r="D8" s="909"/>
      <c r="E8" s="909"/>
      <c r="F8" s="909"/>
      <c r="G8" s="939">
        <v>-720.38821552796833</v>
      </c>
      <c r="H8" s="939">
        <v>-712.76587493795989</v>
      </c>
    </row>
    <row r="9" spans="1:8" s="725" customFormat="1" x14ac:dyDescent="0.2">
      <c r="A9" s="940" t="s">
        <v>958</v>
      </c>
      <c r="B9" s="941"/>
      <c r="C9" s="942"/>
      <c r="D9" s="942"/>
      <c r="E9" s="942"/>
      <c r="F9" s="942"/>
      <c r="G9" s="943">
        <v>30082.567524792561</v>
      </c>
      <c r="H9" s="944">
        <v>31317.457030840771</v>
      </c>
    </row>
    <row r="10" spans="1:8" s="725" customFormat="1" ht="14.25" x14ac:dyDescent="0.2">
      <c r="A10" s="908" t="s">
        <v>2310</v>
      </c>
      <c r="B10" s="909"/>
      <c r="C10" s="909"/>
      <c r="D10" s="909"/>
      <c r="E10" s="909"/>
      <c r="F10" s="909"/>
      <c r="G10" s="939">
        <v>-1615.6568440000001</v>
      </c>
      <c r="H10" s="939">
        <v>-2787.8598243299998</v>
      </c>
    </row>
    <row r="11" spans="1:8" s="725" customFormat="1" x14ac:dyDescent="0.2">
      <c r="A11" s="908" t="s">
        <v>959</v>
      </c>
      <c r="B11" s="909"/>
      <c r="C11" s="909"/>
      <c r="D11" s="909"/>
      <c r="E11" s="909"/>
      <c r="F11" s="909"/>
      <c r="G11" s="939">
        <v>-1837.0378806894491</v>
      </c>
      <c r="H11" s="939">
        <v>-1684.127351928505</v>
      </c>
    </row>
    <row r="12" spans="1:8" s="725" customFormat="1" x14ac:dyDescent="0.2">
      <c r="A12" s="908" t="s">
        <v>11</v>
      </c>
      <c r="B12" s="909"/>
      <c r="C12" s="909"/>
      <c r="D12" s="909"/>
      <c r="E12" s="909"/>
      <c r="F12" s="909"/>
      <c r="G12" s="939">
        <v>-1614.146871016156</v>
      </c>
      <c r="H12" s="939">
        <v>-2200.9525774405779</v>
      </c>
    </row>
    <row r="13" spans="1:8" s="725" customFormat="1" x14ac:dyDescent="0.2">
      <c r="A13" s="908" t="s">
        <v>960</v>
      </c>
      <c r="B13" s="909"/>
      <c r="C13" s="909"/>
      <c r="D13" s="909"/>
      <c r="E13" s="909"/>
      <c r="F13" s="909"/>
      <c r="G13" s="939"/>
      <c r="H13" s="939">
        <v>-76.390368379999998</v>
      </c>
    </row>
    <row r="14" spans="1:8" s="725" customFormat="1" x14ac:dyDescent="0.2">
      <c r="A14" s="945" t="s">
        <v>961</v>
      </c>
      <c r="B14" s="946"/>
      <c r="C14" s="946"/>
      <c r="D14" s="946"/>
      <c r="E14" s="946"/>
      <c r="F14" s="946"/>
      <c r="G14" s="947">
        <v>-130.36593883470039</v>
      </c>
      <c r="H14" s="947">
        <v>-116.37178269489839</v>
      </c>
    </row>
    <row r="15" spans="1:8" s="725" customFormat="1" x14ac:dyDescent="0.2">
      <c r="A15" s="945" t="s">
        <v>962</v>
      </c>
      <c r="B15" s="948"/>
      <c r="C15" s="948"/>
      <c r="D15" s="948"/>
      <c r="E15" s="948"/>
      <c r="F15" s="948"/>
      <c r="G15" s="949">
        <v>-273.39544362171705</v>
      </c>
      <c r="H15" s="949">
        <v>-273.25268320588782</v>
      </c>
    </row>
    <row r="16" spans="1:8" s="725" customFormat="1" x14ac:dyDescent="0.2">
      <c r="A16" s="908" t="s">
        <v>963</v>
      </c>
      <c r="B16" s="950"/>
      <c r="C16" s="909"/>
      <c r="D16" s="909"/>
      <c r="E16" s="909"/>
      <c r="F16" s="909"/>
      <c r="G16" s="939"/>
      <c r="H16" s="951"/>
    </row>
    <row r="17" spans="1:8" s="725" customFormat="1" x14ac:dyDescent="0.2">
      <c r="A17" s="908" t="s">
        <v>964</v>
      </c>
      <c r="B17" s="950"/>
      <c r="C17" s="909"/>
      <c r="D17" s="909"/>
      <c r="E17" s="909"/>
      <c r="F17" s="909"/>
      <c r="G17" s="939">
        <v>-191.33529991905431</v>
      </c>
      <c r="H17" s="951">
        <v>-44.084594275095228</v>
      </c>
    </row>
    <row r="18" spans="1:8" s="725" customFormat="1" x14ac:dyDescent="0.2">
      <c r="A18" s="940" t="s">
        <v>965</v>
      </c>
      <c r="B18" s="941"/>
      <c r="C18" s="942"/>
      <c r="D18" s="942"/>
      <c r="E18" s="942"/>
      <c r="F18" s="942"/>
      <c r="G18" s="943">
        <v>24420.629246711484</v>
      </c>
      <c r="H18" s="944">
        <v>24134.417848585803</v>
      </c>
    </row>
    <row r="19" spans="1:8" s="725" customFormat="1" ht="3" customHeight="1" x14ac:dyDescent="0.2">
      <c r="A19" s="952"/>
      <c r="B19" s="953"/>
      <c r="C19" s="953"/>
      <c r="D19" s="953"/>
      <c r="E19" s="953"/>
      <c r="F19" s="953"/>
      <c r="G19" s="953"/>
      <c r="H19" s="718"/>
    </row>
    <row r="20" spans="1:8" s="725" customFormat="1" ht="28.5" customHeight="1" x14ac:dyDescent="0.2">
      <c r="A20" s="2872" t="s">
        <v>2311</v>
      </c>
      <c r="B20" s="2872"/>
      <c r="C20" s="2872"/>
      <c r="D20" s="2872"/>
      <c r="E20" s="2872"/>
      <c r="F20" s="2872"/>
      <c r="G20" s="2872"/>
      <c r="H20" s="2872"/>
    </row>
    <row r="22" spans="1:8" x14ac:dyDescent="0.2">
      <c r="A22" s="954"/>
    </row>
    <row r="23" spans="1:8" ht="12.75" x14ac:dyDescent="0.2">
      <c r="A23" s="955"/>
    </row>
    <row r="111" spans="7:7" ht="15" x14ac:dyDescent="0.25">
      <c r="G111" s="956"/>
    </row>
  </sheetData>
  <mergeCells count="2">
    <mergeCell ref="A1:H4"/>
    <mergeCell ref="A20:H20"/>
  </mergeCells>
  <pageMargins left="0.43307086614173229" right="0.23622047244094491" top="0.74803149606299213" bottom="0.74803149606299213" header="0.31496062992125984" footer="0.31496062992125984"/>
  <pageSetup paperSize="9" scale="93" fitToHeight="0" orientation="portrait" r:id="rId1"/>
  <colBreaks count="1" manualBreakCount="1">
    <brk id="12" max="1048575" man="1"/>
  </colBreaks>
  <customProperties>
    <customPr name="_pios_id" r:id="rId2"/>
  </customProperties>
  <ignoredErrors>
    <ignoredError sqref="G5" numberStoredAsText="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C9676-3A27-446E-B0BC-253D92DE5FBF}">
  <sheetPr>
    <tabColor theme="2"/>
  </sheetPr>
  <dimension ref="A1:G112"/>
  <sheetViews>
    <sheetView showGridLines="0" showWhiteSpace="0" view="pageLayout" zoomScale="110" zoomScaleNormal="100" zoomScaleSheetLayoutView="100" zoomScalePageLayoutView="110" workbookViewId="0">
      <selection sqref="A1:C1"/>
    </sheetView>
  </sheetViews>
  <sheetFormatPr defaultColWidth="0" defaultRowHeight="12" x14ac:dyDescent="0.2"/>
  <cols>
    <col min="1" max="1" width="61.5" style="644" customWidth="1"/>
    <col min="2" max="2" width="16" style="644" customWidth="1"/>
    <col min="3" max="3" width="15" style="727" customWidth="1"/>
    <col min="4" max="4" width="10.25" style="727" hidden="1" customWidth="1"/>
    <col min="5" max="5" width="14.25" style="727" hidden="1" customWidth="1"/>
    <col min="6" max="7" width="0" style="727" hidden="1" customWidth="1"/>
    <col min="8" max="16384" width="8" style="727" hidden="1"/>
  </cols>
  <sheetData>
    <row r="1" spans="1:4" s="726" customFormat="1" ht="96" customHeight="1" x14ac:dyDescent="0.2">
      <c r="A1" s="2873" t="s">
        <v>2312</v>
      </c>
      <c r="B1" s="2873"/>
      <c r="C1" s="2873"/>
    </row>
    <row r="2" spans="1:4" s="726" customFormat="1" x14ac:dyDescent="0.2">
      <c r="A2" s="655" t="s">
        <v>966</v>
      </c>
      <c r="B2" s="957"/>
      <c r="C2" s="957"/>
    </row>
    <row r="3" spans="1:4" s="726" customFormat="1" x14ac:dyDescent="0.2">
      <c r="A3" s="655" t="s">
        <v>2</v>
      </c>
      <c r="B3" s="958" t="s">
        <v>1000</v>
      </c>
      <c r="C3" s="959" t="s">
        <v>120</v>
      </c>
    </row>
    <row r="4" spans="1:4" s="726" customFormat="1" x14ac:dyDescent="0.2">
      <c r="A4" s="960" t="s">
        <v>967</v>
      </c>
      <c r="B4" s="942">
        <v>16.257142103548119</v>
      </c>
      <c r="C4" s="961">
        <v>15.482076659595103</v>
      </c>
      <c r="D4" s="962"/>
    </row>
    <row r="5" spans="1:4" s="726" customFormat="1" x14ac:dyDescent="0.2">
      <c r="A5" s="963" t="s">
        <v>968</v>
      </c>
      <c r="B5" s="787">
        <v>18.319200944042951</v>
      </c>
      <c r="C5" s="964">
        <v>17.309805211971074</v>
      </c>
    </row>
    <row r="6" spans="1:4" s="726" customFormat="1" x14ac:dyDescent="0.2">
      <c r="A6" s="963" t="s">
        <v>969</v>
      </c>
      <c r="B6" s="787">
        <v>20.793968950161201</v>
      </c>
      <c r="C6" s="964">
        <v>19.904369408318036</v>
      </c>
    </row>
    <row r="7" spans="1:4" s="726" customFormat="1" x14ac:dyDescent="0.2">
      <c r="A7" s="965" t="s">
        <v>970</v>
      </c>
      <c r="B7" s="942">
        <v>16.207532681737071</v>
      </c>
      <c r="C7" s="961">
        <v>15.490463225452897</v>
      </c>
    </row>
    <row r="8" spans="1:4" s="726" customFormat="1" x14ac:dyDescent="0.2">
      <c r="A8" s="963" t="s">
        <v>971</v>
      </c>
      <c r="B8" s="787">
        <v>18.269591522231902</v>
      </c>
      <c r="C8" s="964">
        <v>17.318191777828865</v>
      </c>
    </row>
    <row r="9" spans="1:4" s="726" customFormat="1" x14ac:dyDescent="0.2">
      <c r="A9" s="963" t="s">
        <v>972</v>
      </c>
      <c r="B9" s="787">
        <v>20.744359528350152</v>
      </c>
      <c r="C9" s="964">
        <v>19.91275597417583</v>
      </c>
    </row>
    <row r="10" spans="1:4" s="726" customFormat="1" x14ac:dyDescent="0.2">
      <c r="A10" s="966"/>
      <c r="B10" s="967"/>
      <c r="C10" s="967"/>
    </row>
    <row r="11" spans="1:4" s="726" customFormat="1" x14ac:dyDescent="0.2">
      <c r="A11" s="968" t="s">
        <v>973</v>
      </c>
      <c r="B11" s="967"/>
      <c r="C11" s="967"/>
    </row>
    <row r="12" spans="1:4" s="726" customFormat="1" x14ac:dyDescent="0.2">
      <c r="A12" s="968" t="s">
        <v>2</v>
      </c>
      <c r="B12" s="958" t="s">
        <v>1000</v>
      </c>
      <c r="C12" s="959" t="s">
        <v>120</v>
      </c>
    </row>
    <row r="13" spans="1:4" s="726" customFormat="1" ht="12" customHeight="1" x14ac:dyDescent="0.2">
      <c r="A13" s="966" t="s">
        <v>2313</v>
      </c>
      <c r="B13" s="969">
        <v>27518.146270791483</v>
      </c>
      <c r="C13" s="969">
        <v>26983.594064845805</v>
      </c>
    </row>
    <row r="14" spans="1:4" s="726" customFormat="1" ht="11.25" customHeight="1" x14ac:dyDescent="0.2">
      <c r="A14" s="966" t="s">
        <v>2314</v>
      </c>
      <c r="B14" s="969">
        <v>27518.146270791483</v>
      </c>
      <c r="C14" s="969">
        <v>26983.594064845805</v>
      </c>
      <c r="D14" s="970"/>
    </row>
    <row r="15" spans="1:4" s="726" customFormat="1" x14ac:dyDescent="0.2">
      <c r="A15" s="966" t="s">
        <v>974</v>
      </c>
      <c r="B15" s="969">
        <v>522094.10204026813</v>
      </c>
      <c r="C15" s="969">
        <v>528163.20675214939</v>
      </c>
      <c r="D15" s="971"/>
    </row>
    <row r="16" spans="1:4" s="726" customFormat="1" x14ac:dyDescent="0.2">
      <c r="A16" s="965" t="s">
        <v>975</v>
      </c>
      <c r="B16" s="972">
        <v>5.2707253660316322</v>
      </c>
      <c r="C16" s="961">
        <v>5.1089499836190502</v>
      </c>
    </row>
    <row r="17" spans="1:3" s="726" customFormat="1" x14ac:dyDescent="0.2">
      <c r="A17" s="965" t="s">
        <v>976</v>
      </c>
      <c r="B17" s="972">
        <v>5.2707253660316322</v>
      </c>
      <c r="C17" s="961">
        <v>5.1089499836190502</v>
      </c>
    </row>
    <row r="18" spans="1:3" s="973" customFormat="1" ht="3.75" customHeight="1" x14ac:dyDescent="0.2">
      <c r="A18" s="2874"/>
      <c r="B18" s="2874"/>
      <c r="C18" s="2874"/>
    </row>
    <row r="19" spans="1:3" s="726" customFormat="1" ht="12" customHeight="1" x14ac:dyDescent="0.2">
      <c r="A19" s="974" t="s">
        <v>2315</v>
      </c>
      <c r="B19" s="967"/>
      <c r="C19" s="967"/>
    </row>
    <row r="20" spans="1:3" x14ac:dyDescent="0.2">
      <c r="B20" s="975"/>
      <c r="C20" s="975"/>
    </row>
    <row r="21" spans="1:3" x14ac:dyDescent="0.2">
      <c r="B21" s="975"/>
      <c r="C21" s="975"/>
    </row>
    <row r="22" spans="1:3" x14ac:dyDescent="0.2">
      <c r="A22" s="976"/>
    </row>
    <row r="23" spans="1:3" x14ac:dyDescent="0.2">
      <c r="A23" s="977"/>
      <c r="B23" s="978"/>
    </row>
    <row r="25" spans="1:3" x14ac:dyDescent="0.2">
      <c r="A25" s="979"/>
    </row>
    <row r="26" spans="1:3" x14ac:dyDescent="0.2">
      <c r="B26" s="980"/>
    </row>
    <row r="27" spans="1:3" x14ac:dyDescent="0.2">
      <c r="B27" s="978"/>
    </row>
    <row r="28" spans="1:3" x14ac:dyDescent="0.2">
      <c r="A28" s="981"/>
    </row>
    <row r="112" spans="7:7" ht="15" x14ac:dyDescent="0.25">
      <c r="G112" s="899"/>
    </row>
  </sheetData>
  <mergeCells count="2">
    <mergeCell ref="A1:C1"/>
    <mergeCell ref="A18:C18"/>
  </mergeCells>
  <pageMargins left="0.43307086614173229" right="0.23622047244094491" top="0.74803149606299213" bottom="0.74803149606299213" header="0.31496062992125984" footer="0.31496062992125984"/>
  <pageSetup paperSize="9" scale="93" fitToHeight="0" orientation="portrait" r:id="rId1"/>
  <colBreaks count="1" manualBreakCount="1">
    <brk id="4" max="1048575" man="1"/>
  </colBreaks>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E14FB-65C6-4BAF-B41F-532179685251}">
  <sheetPr>
    <tabColor theme="2"/>
  </sheetPr>
  <dimension ref="B1:I118"/>
  <sheetViews>
    <sheetView showGridLines="0" showWhiteSpace="0" view="pageLayout" topLeftCell="B1" zoomScaleNormal="100" zoomScaleSheetLayoutView="100" workbookViewId="0">
      <selection activeCell="B1" sqref="B1:G1"/>
    </sheetView>
  </sheetViews>
  <sheetFormatPr defaultColWidth="0" defaultRowHeight="12" x14ac:dyDescent="0.2"/>
  <cols>
    <col min="1" max="1" width="8" style="654" hidden="1" customWidth="1"/>
    <col min="2" max="2" width="2.75" style="654" customWidth="1"/>
    <col min="3" max="3" width="55.125" style="654" customWidth="1"/>
    <col min="4" max="5" width="9" style="1815" customWidth="1"/>
    <col min="6" max="6" width="8.375" style="1815" customWidth="1"/>
    <col min="7" max="7" width="8.75" style="1815" customWidth="1"/>
    <col min="8" max="8" width="14.875" style="654" hidden="1" customWidth="1"/>
    <col min="9" max="9" width="0" style="654" hidden="1" customWidth="1"/>
    <col min="10" max="16384" width="8" style="654" hidden="1"/>
  </cols>
  <sheetData>
    <row r="1" spans="2:8" ht="120.75" customHeight="1" x14ac:dyDescent="0.2">
      <c r="B1" s="2879" t="s">
        <v>2395</v>
      </c>
      <c r="C1" s="2879"/>
      <c r="D1" s="2879"/>
      <c r="E1" s="2879"/>
      <c r="F1" s="2879"/>
      <c r="G1" s="2879"/>
      <c r="H1" s="1797"/>
    </row>
    <row r="2" spans="2:8" ht="38.25" customHeight="1" x14ac:dyDescent="0.25">
      <c r="C2" s="1798"/>
      <c r="D2" s="2875" t="s">
        <v>1</v>
      </c>
      <c r="E2" s="2876"/>
      <c r="F2" s="2877" t="s">
        <v>33</v>
      </c>
      <c r="G2" s="2878"/>
    </row>
    <row r="3" spans="2:8" x14ac:dyDescent="0.2">
      <c r="C3" s="1799" t="s">
        <v>9</v>
      </c>
      <c r="D3" s="1800" t="s">
        <v>1003</v>
      </c>
      <c r="E3" s="1801" t="s">
        <v>220</v>
      </c>
      <c r="F3" s="1800" t="s">
        <v>1003</v>
      </c>
      <c r="G3" s="1801" t="s">
        <v>220</v>
      </c>
    </row>
    <row r="4" spans="2:8" x14ac:dyDescent="0.2">
      <c r="B4" s="1802">
        <v>1</v>
      </c>
      <c r="C4" s="1803" t="s">
        <v>32</v>
      </c>
      <c r="D4" s="1804">
        <v>106412.70084634</v>
      </c>
      <c r="E4" s="1805">
        <v>110534.41689119001</v>
      </c>
      <c r="F4" s="1804">
        <v>8513.0160677071999</v>
      </c>
      <c r="G4" s="1806">
        <v>8842.7533512952014</v>
      </c>
    </row>
    <row r="5" spans="2:8" x14ac:dyDescent="0.2">
      <c r="B5" s="786">
        <v>2</v>
      </c>
      <c r="C5" s="786" t="str">
        <f>"Of which standardised approach (SA)"</f>
        <v>Of which standardised approach (SA)</v>
      </c>
      <c r="D5" s="1807">
        <v>9571.2750957700009</v>
      </c>
      <c r="E5" s="1808">
        <v>9489.6353669100026</v>
      </c>
      <c r="F5" s="1809">
        <v>765.70200766160008</v>
      </c>
      <c r="G5" s="1810">
        <v>759.17082935280018</v>
      </c>
      <c r="H5" s="1811"/>
    </row>
    <row r="6" spans="2:8" x14ac:dyDescent="0.2">
      <c r="B6" s="1812">
        <v>3</v>
      </c>
      <c r="C6" s="1812" t="s">
        <v>31</v>
      </c>
      <c r="D6" s="1807">
        <v>13516.80734935</v>
      </c>
      <c r="E6" s="1808">
        <v>12573.343528220001</v>
      </c>
      <c r="F6" s="1809">
        <v>1081.344587948</v>
      </c>
      <c r="G6" s="1810">
        <v>1005.8674822576</v>
      </c>
      <c r="H6" s="1813"/>
    </row>
    <row r="7" spans="2:8" x14ac:dyDescent="0.2">
      <c r="B7" s="786">
        <v>4</v>
      </c>
      <c r="C7" s="786" t="s">
        <v>30</v>
      </c>
      <c r="D7" s="1807">
        <v>83324.618401219996</v>
      </c>
      <c r="E7" s="1808">
        <v>88471.437996060005</v>
      </c>
      <c r="F7" s="1809">
        <v>6665.9694720975995</v>
      </c>
      <c r="G7" s="1810">
        <v>7077.715039684801</v>
      </c>
    </row>
    <row r="8" spans="2:8" x14ac:dyDescent="0.2">
      <c r="B8" s="1814"/>
      <c r="C8" s="1814" t="s">
        <v>29</v>
      </c>
      <c r="D8" s="1807">
        <v>57103.454444789997</v>
      </c>
      <c r="E8" s="1808">
        <v>62301.300029949998</v>
      </c>
      <c r="F8" s="1809">
        <v>4568.2763555831998</v>
      </c>
      <c r="G8" s="1810">
        <v>4984.1040023960004</v>
      </c>
    </row>
    <row r="9" spans="2:8" x14ac:dyDescent="0.2">
      <c r="B9" s="1814"/>
      <c r="C9" s="1814" t="s">
        <v>28</v>
      </c>
      <c r="D9" s="1807">
        <v>26221.163956430002</v>
      </c>
      <c r="E9" s="1808">
        <v>26170.13796611</v>
      </c>
      <c r="F9" s="1809">
        <v>2097.6931165144001</v>
      </c>
      <c r="G9" s="1810">
        <v>2093.6110372888002</v>
      </c>
    </row>
    <row r="10" spans="2:8" x14ac:dyDescent="0.2">
      <c r="B10" s="786">
        <v>5</v>
      </c>
      <c r="C10" s="786" t="s">
        <v>27</v>
      </c>
      <c r="D10" s="1807"/>
      <c r="E10" s="1808"/>
      <c r="F10" s="1809" t="s">
        <v>3</v>
      </c>
      <c r="G10" s="1810" t="s">
        <v>3</v>
      </c>
    </row>
    <row r="11" spans="2:8" x14ac:dyDescent="0.2">
      <c r="B11" s="1803">
        <v>6</v>
      </c>
      <c r="C11" s="1803" t="s">
        <v>26</v>
      </c>
      <c r="D11" s="1804">
        <v>6993.5768081599999</v>
      </c>
      <c r="E11" s="1805">
        <v>9477.3076516700003</v>
      </c>
      <c r="F11" s="1804">
        <v>559.48614465280002</v>
      </c>
      <c r="G11" s="1806">
        <v>758.18461213360001</v>
      </c>
    </row>
    <row r="12" spans="2:8" x14ac:dyDescent="0.2">
      <c r="B12" s="1812">
        <v>7</v>
      </c>
      <c r="C12" s="1812" t="str">
        <f>"Of which Marked to market"</f>
        <v>Of which Marked to market</v>
      </c>
      <c r="D12" s="1807">
        <v>616.50792771765282</v>
      </c>
      <c r="E12" s="1808">
        <v>663.6</v>
      </c>
      <c r="F12" s="1809">
        <v>49.320634217412227</v>
      </c>
      <c r="G12" s="1810">
        <v>53.088000000000001</v>
      </c>
    </row>
    <row r="13" spans="2:8" x14ac:dyDescent="0.2">
      <c r="B13" s="1812">
        <v>8</v>
      </c>
      <c r="C13" s="1812" t="s">
        <v>25</v>
      </c>
      <c r="D13" s="1807"/>
      <c r="E13" s="1808"/>
      <c r="F13" s="1809"/>
      <c r="G13" s="1810"/>
    </row>
    <row r="14" spans="2:8" x14ac:dyDescent="0.2">
      <c r="B14" s="1812">
        <v>9</v>
      </c>
      <c r="C14" s="1812" t="s">
        <v>24</v>
      </c>
      <c r="D14" s="1807"/>
      <c r="E14" s="1808"/>
      <c r="F14" s="1809"/>
      <c r="G14" s="1810"/>
    </row>
    <row r="15" spans="2:8" x14ac:dyDescent="0.2">
      <c r="B15" s="1812">
        <v>10</v>
      </c>
      <c r="C15" s="1812" t="s">
        <v>23</v>
      </c>
      <c r="D15" s="1807">
        <v>4973.5741621723391</v>
      </c>
      <c r="E15" s="1808">
        <v>7023</v>
      </c>
      <c r="F15" s="1809">
        <v>397.88593297378713</v>
      </c>
      <c r="G15" s="1810">
        <v>561.84</v>
      </c>
      <c r="H15" s="1811"/>
    </row>
    <row r="16" spans="2:8" x14ac:dyDescent="0.2">
      <c r="B16" s="1812" t="s">
        <v>246</v>
      </c>
      <c r="C16" s="1812" t="s">
        <v>22</v>
      </c>
      <c r="E16" s="1808"/>
      <c r="F16" s="1815" t="s">
        <v>3</v>
      </c>
      <c r="G16" s="1810"/>
    </row>
    <row r="17" spans="2:8" x14ac:dyDescent="0.2">
      <c r="B17" s="1816"/>
      <c r="C17" s="1816" t="s">
        <v>123</v>
      </c>
      <c r="D17" s="1807">
        <v>608.97483870000008</v>
      </c>
      <c r="E17" s="1808">
        <v>946</v>
      </c>
      <c r="F17" s="1809">
        <v>48.717987096000009</v>
      </c>
      <c r="G17" s="1810">
        <v>75.680000000000007</v>
      </c>
    </row>
    <row r="18" spans="2:8" ht="23.25" customHeight="1" x14ac:dyDescent="0.2">
      <c r="B18" s="1817">
        <v>11</v>
      </c>
      <c r="C18" s="1817" t="s">
        <v>21</v>
      </c>
      <c r="D18" s="1818"/>
      <c r="E18" s="1819"/>
      <c r="F18" s="1820" t="s">
        <v>3</v>
      </c>
      <c r="G18" s="1821"/>
    </row>
    <row r="19" spans="2:8" x14ac:dyDescent="0.2">
      <c r="B19" s="1812">
        <v>12</v>
      </c>
      <c r="C19" s="1812" t="s">
        <v>20</v>
      </c>
      <c r="D19" s="1807">
        <v>794.51987957000006</v>
      </c>
      <c r="E19" s="1808">
        <v>844.13994038999999</v>
      </c>
      <c r="F19" s="1809">
        <v>63.561590365600004</v>
      </c>
      <c r="G19" s="1810">
        <v>67.531195231200002</v>
      </c>
    </row>
    <row r="20" spans="2:8" x14ac:dyDescent="0.2">
      <c r="B20" s="1803">
        <v>13</v>
      </c>
      <c r="C20" s="1803" t="s">
        <v>19</v>
      </c>
      <c r="D20" s="1804">
        <v>3.5282078749999992</v>
      </c>
      <c r="E20" s="1805">
        <v>1.8703205000000001</v>
      </c>
      <c r="F20" s="1804">
        <v>0.28225662999999995</v>
      </c>
      <c r="G20" s="1806">
        <v>0.14962564</v>
      </c>
    </row>
    <row r="21" spans="2:8" x14ac:dyDescent="0.2">
      <c r="B21" s="1803">
        <v>14</v>
      </c>
      <c r="C21" s="1803" t="s">
        <v>230</v>
      </c>
      <c r="D21" s="1804">
        <v>873.57413794999991</v>
      </c>
      <c r="E21" s="1805">
        <v>1466.5702900900001</v>
      </c>
      <c r="F21" s="1804">
        <v>69.885931035999988</v>
      </c>
      <c r="G21" s="1806">
        <v>117.32562320720001</v>
      </c>
    </row>
    <row r="22" spans="2:8" x14ac:dyDescent="0.2">
      <c r="B22" s="1812">
        <v>15</v>
      </c>
      <c r="C22" s="1812" t="s">
        <v>2088</v>
      </c>
      <c r="D22" s="1807"/>
      <c r="E22" s="1808"/>
      <c r="F22" s="1809"/>
      <c r="G22" s="1810"/>
    </row>
    <row r="23" spans="2:8" x14ac:dyDescent="0.2">
      <c r="B23" s="1812">
        <v>16</v>
      </c>
      <c r="C23" s="1812" t="s">
        <v>18</v>
      </c>
      <c r="D23" s="1807">
        <v>873.57413794999991</v>
      </c>
      <c r="E23" s="1808">
        <v>1466.5702900900001</v>
      </c>
      <c r="F23" s="1809">
        <v>69.885931035999988</v>
      </c>
      <c r="G23" s="1810">
        <v>117.32562320720001</v>
      </c>
    </row>
    <row r="24" spans="2:8" x14ac:dyDescent="0.2">
      <c r="B24" s="1812">
        <v>17</v>
      </c>
      <c r="C24" s="1812" t="s">
        <v>2089</v>
      </c>
      <c r="D24" s="1807"/>
      <c r="E24" s="1808"/>
      <c r="F24" s="1809"/>
      <c r="G24" s="1810"/>
    </row>
    <row r="25" spans="2:8" x14ac:dyDescent="0.2">
      <c r="B25" s="1812">
        <v>18</v>
      </c>
      <c r="C25" s="1812" t="s">
        <v>2090</v>
      </c>
      <c r="D25" s="1807"/>
      <c r="E25" s="1808"/>
      <c r="F25" s="1809"/>
      <c r="G25" s="1810"/>
    </row>
    <row r="26" spans="2:8" x14ac:dyDescent="0.2">
      <c r="B26" s="1803">
        <v>19</v>
      </c>
      <c r="C26" s="1803" t="str">
        <f>"Market risk"</f>
        <v>Market risk</v>
      </c>
      <c r="D26" s="1804">
        <v>4934.1614858818666</v>
      </c>
      <c r="E26" s="1805">
        <v>4257.0349843548747</v>
      </c>
      <c r="F26" s="1804">
        <v>394.73291887054933</v>
      </c>
      <c r="G26" s="1806">
        <v>340.56279874838998</v>
      </c>
    </row>
    <row r="27" spans="2:8" x14ac:dyDescent="0.2">
      <c r="B27" s="1812">
        <v>20</v>
      </c>
      <c r="C27" s="1812" t="s">
        <v>17</v>
      </c>
      <c r="D27" s="1807">
        <v>807.88237588186757</v>
      </c>
      <c r="E27" s="1808">
        <v>950.76946935487501</v>
      </c>
      <c r="F27" s="1809">
        <v>64.630590070549403</v>
      </c>
      <c r="G27" s="1810">
        <v>76.061557548389999</v>
      </c>
    </row>
    <row r="28" spans="2:8" x14ac:dyDescent="0.2">
      <c r="B28" s="1812">
        <v>21</v>
      </c>
      <c r="C28" s="1812" t="s">
        <v>16</v>
      </c>
      <c r="D28" s="1807">
        <v>4126.2791099999995</v>
      </c>
      <c r="E28" s="1808">
        <v>3306.2655149999996</v>
      </c>
      <c r="F28" s="1809">
        <v>330.10232879999995</v>
      </c>
      <c r="G28" s="1810">
        <v>264.50124119999998</v>
      </c>
    </row>
    <row r="29" spans="2:8" x14ac:dyDescent="0.2">
      <c r="B29" s="1803">
        <v>22</v>
      </c>
      <c r="C29" s="1803" t="s">
        <v>15</v>
      </c>
      <c r="D29" s="1804"/>
      <c r="E29" s="1805"/>
      <c r="F29" s="1804"/>
      <c r="G29" s="1806"/>
    </row>
    <row r="30" spans="2:8" x14ac:dyDescent="0.2">
      <c r="B30" s="1803">
        <v>23</v>
      </c>
      <c r="C30" s="1803" t="s">
        <v>4</v>
      </c>
      <c r="D30" s="1804">
        <v>15697.675125000002</v>
      </c>
      <c r="E30" s="1805">
        <v>15697.675125000002</v>
      </c>
      <c r="F30" s="1804">
        <v>1255.8140100000001</v>
      </c>
      <c r="G30" s="1806">
        <v>1255.8140100000001</v>
      </c>
      <c r="H30" s="1811"/>
    </row>
    <row r="31" spans="2:8" x14ac:dyDescent="0.2">
      <c r="B31" s="1822">
        <v>24</v>
      </c>
      <c r="C31" s="1822" t="s">
        <v>2091</v>
      </c>
      <c r="D31" s="1823"/>
      <c r="E31" s="1824"/>
      <c r="F31" s="1823"/>
      <c r="G31" s="1825"/>
      <c r="H31" s="1811"/>
    </row>
    <row r="32" spans="2:8" x14ac:dyDescent="0.2">
      <c r="B32" s="1812">
        <v>25</v>
      </c>
      <c r="C32" s="1812" t="s">
        <v>14</v>
      </c>
      <c r="D32" s="1807">
        <v>15697.675125000002</v>
      </c>
      <c r="E32" s="1808">
        <v>15697.675125000002</v>
      </c>
      <c r="F32" s="1809">
        <v>1255.8140100000001</v>
      </c>
      <c r="G32" s="1810">
        <v>1255.8140100000001</v>
      </c>
    </row>
    <row r="33" spans="2:8" ht="22.5" customHeight="1" x14ac:dyDescent="0.2">
      <c r="B33" s="1826">
        <v>27</v>
      </c>
      <c r="C33" s="1827" t="s">
        <v>1060</v>
      </c>
      <c r="D33" s="1804">
        <v>3882.0691697499997</v>
      </c>
      <c r="E33" s="1805">
        <v>3835.0929366999999</v>
      </c>
      <c r="F33" s="1804">
        <v>310.56553357999996</v>
      </c>
      <c r="G33" s="1806">
        <v>306.80743493599999</v>
      </c>
    </row>
    <row r="34" spans="2:8" ht="24" x14ac:dyDescent="0.2">
      <c r="B34" s="1826">
        <v>28</v>
      </c>
      <c r="C34" s="1826" t="s">
        <v>121</v>
      </c>
      <c r="D34" s="1804">
        <v>750.14504700999998</v>
      </c>
      <c r="E34" s="1805">
        <v>711.42775685999993</v>
      </c>
      <c r="F34" s="1804">
        <v>60.0116037608</v>
      </c>
      <c r="G34" s="1806">
        <v>56.914220548799996</v>
      </c>
    </row>
    <row r="35" spans="2:8" ht="24" x14ac:dyDescent="0.2">
      <c r="B35" s="1826">
        <v>28</v>
      </c>
      <c r="C35" s="1826" t="s">
        <v>122</v>
      </c>
      <c r="D35" s="1804">
        <v>10667.343030549999</v>
      </c>
      <c r="E35" s="1805">
        <v>10367.12673625</v>
      </c>
      <c r="F35" s="1804">
        <v>853.38744244399993</v>
      </c>
      <c r="G35" s="1806">
        <v>829.37013890000003</v>
      </c>
    </row>
    <row r="36" spans="2:8" s="1762" customFormat="1" x14ac:dyDescent="0.2">
      <c r="B36" s="1803"/>
      <c r="C36" s="1803" t="s">
        <v>231</v>
      </c>
      <c r="D36" s="1804"/>
      <c r="E36" s="1805"/>
      <c r="F36" s="1804" t="s">
        <v>3</v>
      </c>
      <c r="G36" s="1806"/>
    </row>
    <row r="37" spans="2:8" s="1763" customFormat="1" x14ac:dyDescent="0.2">
      <c r="B37" s="1803">
        <v>29</v>
      </c>
      <c r="C37" s="1803" t="s">
        <v>13</v>
      </c>
      <c r="D37" s="1804">
        <v>150214.77385851688</v>
      </c>
      <c r="E37" s="1805">
        <v>156348.52269261488</v>
      </c>
      <c r="F37" s="1804">
        <v>12017.18190868135</v>
      </c>
      <c r="G37" s="1806">
        <v>12507.88181540919</v>
      </c>
    </row>
    <row r="38" spans="2:8" x14ac:dyDescent="0.2">
      <c r="C38" s="1828"/>
      <c r="D38" s="1829"/>
      <c r="E38" s="1829"/>
      <c r="F38" s="1829"/>
      <c r="G38" s="1829"/>
      <c r="H38" s="1811"/>
    </row>
    <row r="39" spans="2:8" s="1764" customFormat="1" x14ac:dyDescent="0.2">
      <c r="C39" s="1830"/>
      <c r="D39" s="1815"/>
      <c r="E39" s="1815"/>
      <c r="F39" s="1815"/>
      <c r="G39" s="1815"/>
    </row>
    <row r="40" spans="2:8" x14ac:dyDescent="0.2">
      <c r="C40" s="1830"/>
    </row>
    <row r="41" spans="2:8" x14ac:dyDescent="0.2">
      <c r="C41" s="1831"/>
    </row>
    <row r="42" spans="2:8" x14ac:dyDescent="0.2">
      <c r="C42" s="1832"/>
    </row>
    <row r="43" spans="2:8" x14ac:dyDescent="0.2">
      <c r="C43" s="1833"/>
    </row>
    <row r="44" spans="2:8" x14ac:dyDescent="0.2">
      <c r="C44" s="1834"/>
      <c r="D44" s="1835"/>
    </row>
    <row r="45" spans="2:8" x14ac:dyDescent="0.2">
      <c r="C45" s="1833"/>
    </row>
    <row r="46" spans="2:8" x14ac:dyDescent="0.2">
      <c r="C46" s="1833"/>
    </row>
    <row r="47" spans="2:8" x14ac:dyDescent="0.2">
      <c r="C47" s="1836"/>
    </row>
    <row r="48" spans="2:8" x14ac:dyDescent="0.2">
      <c r="C48" s="1836"/>
    </row>
    <row r="49" spans="3:3" x14ac:dyDescent="0.2">
      <c r="C49" s="1836"/>
    </row>
    <row r="118" spans="9:9" ht="15" x14ac:dyDescent="0.25">
      <c r="I118" s="1837"/>
    </row>
  </sheetData>
  <mergeCells count="3">
    <mergeCell ref="D2:E2"/>
    <mergeCell ref="F2:G2"/>
    <mergeCell ref="B1:G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D40D8-46CF-4901-B452-3D04ABD52F78}">
  <sheetPr>
    <tabColor theme="2"/>
  </sheetPr>
  <dimension ref="A1:L111"/>
  <sheetViews>
    <sheetView showGridLines="0" showWhiteSpace="0" view="pageLayout" zoomScaleNormal="100" zoomScaleSheetLayoutView="100" workbookViewId="0">
      <selection activeCell="G27" sqref="G27"/>
    </sheetView>
  </sheetViews>
  <sheetFormatPr defaultColWidth="0" defaultRowHeight="12" x14ac:dyDescent="0.2"/>
  <cols>
    <col min="1" max="1" width="30.625" style="953" customWidth="1"/>
    <col min="2" max="2" width="9.5" style="998" customWidth="1"/>
    <col min="3" max="6" width="9.5" style="953" customWidth="1"/>
    <col min="7" max="7" width="13.5" style="718" customWidth="1"/>
    <col min="8" max="11" width="10.25" style="718" hidden="1" customWidth="1"/>
    <col min="12" max="12" width="14.25" style="718" hidden="1" customWidth="1"/>
    <col min="13" max="16384" width="8" style="718" hidden="1"/>
  </cols>
  <sheetData>
    <row r="1" spans="1:7" s="725" customFormat="1" ht="141.6" customHeight="1" x14ac:dyDescent="0.2">
      <c r="A1" s="2870" t="s">
        <v>2316</v>
      </c>
      <c r="B1" s="2870"/>
      <c r="C1" s="2870"/>
      <c r="D1" s="2870"/>
      <c r="E1" s="2880"/>
      <c r="F1" s="2880"/>
      <c r="G1" s="2880"/>
    </row>
    <row r="2" spans="1:7" s="725" customFormat="1" ht="14.45" customHeight="1" x14ac:dyDescent="0.2">
      <c r="A2" s="982" t="s">
        <v>9</v>
      </c>
      <c r="B2" s="902"/>
      <c r="C2" s="902"/>
      <c r="D2" s="902"/>
      <c r="E2" s="902"/>
      <c r="F2" s="902"/>
      <c r="G2" s="902" t="s">
        <v>232</v>
      </c>
    </row>
    <row r="3" spans="1:7" s="725" customFormat="1" x14ac:dyDescent="0.2">
      <c r="A3" s="653" t="s">
        <v>244</v>
      </c>
      <c r="B3" s="983"/>
      <c r="C3" s="984"/>
      <c r="D3" s="984"/>
      <c r="E3" s="985"/>
      <c r="F3" s="984"/>
      <c r="G3" s="986">
        <v>155886.17973585098</v>
      </c>
    </row>
    <row r="4" spans="1:7" s="725" customFormat="1" x14ac:dyDescent="0.2">
      <c r="A4" s="940" t="s">
        <v>233</v>
      </c>
      <c r="B4" s="987"/>
      <c r="C4" s="942"/>
      <c r="D4" s="942"/>
      <c r="E4" s="942"/>
      <c r="F4" s="942"/>
      <c r="G4" s="943">
        <v>-3755.6822317094375</v>
      </c>
    </row>
    <row r="5" spans="1:7" s="725" customFormat="1" x14ac:dyDescent="0.2">
      <c r="A5" s="908" t="s">
        <v>234</v>
      </c>
      <c r="B5" s="785"/>
      <c r="C5" s="909"/>
      <c r="D5" s="909"/>
      <c r="E5" s="909"/>
      <c r="F5" s="909"/>
      <c r="G5" s="939">
        <v>224.15381005210938</v>
      </c>
    </row>
    <row r="6" spans="1:7" s="725" customFormat="1" x14ac:dyDescent="0.2">
      <c r="A6" s="908" t="s">
        <v>1004</v>
      </c>
      <c r="B6" s="785"/>
      <c r="C6" s="909"/>
      <c r="D6" s="909"/>
      <c r="E6" s="909"/>
      <c r="F6" s="909"/>
      <c r="G6" s="939">
        <v>1108.6949186537422</v>
      </c>
    </row>
    <row r="7" spans="1:7" s="725" customFormat="1" x14ac:dyDescent="0.2">
      <c r="A7" s="908" t="s">
        <v>235</v>
      </c>
      <c r="B7" s="785"/>
      <c r="C7" s="909"/>
      <c r="D7" s="909"/>
      <c r="E7" s="909"/>
      <c r="F7" s="909"/>
      <c r="G7" s="939">
        <v>-1631.567944683102</v>
      </c>
    </row>
    <row r="8" spans="1:7" s="725" customFormat="1" x14ac:dyDescent="0.2">
      <c r="A8" s="908" t="s">
        <v>2117</v>
      </c>
      <c r="B8" s="785"/>
      <c r="C8" s="909"/>
      <c r="D8" s="909"/>
      <c r="E8" s="909"/>
      <c r="F8" s="909"/>
      <c r="G8" s="939">
        <v>-5037.3892033092425</v>
      </c>
    </row>
    <row r="9" spans="1:7" s="725" customFormat="1" ht="12.75" customHeight="1" x14ac:dyDescent="0.2">
      <c r="A9" s="908" t="s">
        <v>236</v>
      </c>
      <c r="B9" s="988"/>
      <c r="C9" s="909"/>
      <c r="D9" s="909"/>
      <c r="E9" s="909"/>
      <c r="F9" s="909"/>
      <c r="G9" s="939">
        <v>712.21764135729984</v>
      </c>
    </row>
    <row r="10" spans="1:7" s="725" customFormat="1" x14ac:dyDescent="0.2">
      <c r="A10" s="908" t="s">
        <v>237</v>
      </c>
      <c r="B10" s="988"/>
      <c r="C10" s="909"/>
      <c r="D10" s="909"/>
      <c r="E10" s="909"/>
      <c r="F10" s="909"/>
      <c r="G10" s="939">
        <v>-78.89821232113681</v>
      </c>
    </row>
    <row r="11" spans="1:7" s="725" customFormat="1" x14ac:dyDescent="0.2">
      <c r="A11" s="908" t="s">
        <v>238</v>
      </c>
      <c r="B11" s="988"/>
      <c r="C11" s="909"/>
      <c r="D11" s="909"/>
      <c r="E11" s="909"/>
      <c r="F11" s="909"/>
      <c r="G11" s="939"/>
    </row>
    <row r="12" spans="1:7" s="725" customFormat="1" x14ac:dyDescent="0.2">
      <c r="A12" s="908" t="s">
        <v>5</v>
      </c>
      <c r="B12" s="988"/>
      <c r="C12" s="946"/>
      <c r="D12" s="946"/>
      <c r="E12" s="946"/>
      <c r="F12" s="946"/>
      <c r="G12" s="947">
        <v>947.106758540893</v>
      </c>
    </row>
    <row r="13" spans="1:7" x14ac:dyDescent="0.2">
      <c r="A13" s="940" t="s">
        <v>239</v>
      </c>
      <c r="B13" s="987"/>
      <c r="C13" s="942"/>
      <c r="D13" s="942"/>
      <c r="E13" s="942"/>
      <c r="F13" s="942"/>
      <c r="G13" s="989">
        <v>-1126.3074802481299</v>
      </c>
    </row>
    <row r="14" spans="1:7" x14ac:dyDescent="0.2">
      <c r="A14" s="990" t="s">
        <v>235</v>
      </c>
      <c r="B14" s="991"/>
      <c r="C14" s="990"/>
      <c r="D14" s="990"/>
      <c r="E14" s="990"/>
      <c r="F14" s="990"/>
      <c r="G14" s="990">
        <v>493.84366579081399</v>
      </c>
    </row>
    <row r="15" spans="1:7" x14ac:dyDescent="0.2">
      <c r="A15" s="990" t="s">
        <v>2117</v>
      </c>
      <c r="B15" s="991"/>
      <c r="C15" s="990"/>
      <c r="D15" s="990"/>
      <c r="E15" s="990"/>
      <c r="F15" s="990"/>
      <c r="G15" s="990"/>
    </row>
    <row r="16" spans="1:7" x14ac:dyDescent="0.2">
      <c r="A16" s="990" t="s">
        <v>240</v>
      </c>
      <c r="B16" s="991"/>
      <c r="C16" s="990"/>
      <c r="D16" s="990"/>
      <c r="E16" s="990"/>
      <c r="F16" s="990"/>
      <c r="G16" s="990">
        <v>-1620.1511460389438</v>
      </c>
    </row>
    <row r="17" spans="1:7" x14ac:dyDescent="0.2">
      <c r="A17" s="940" t="s">
        <v>241</v>
      </c>
      <c r="B17" s="987"/>
      <c r="C17" s="942"/>
      <c r="D17" s="942"/>
      <c r="E17" s="942"/>
      <c r="F17" s="942"/>
      <c r="G17" s="989">
        <v>-789.41616799139979</v>
      </c>
    </row>
    <row r="18" spans="1:7" x14ac:dyDescent="0.2">
      <c r="A18" s="990" t="s">
        <v>242</v>
      </c>
      <c r="B18" s="991"/>
      <c r="C18" s="990"/>
      <c r="D18" s="990"/>
      <c r="E18" s="990"/>
      <c r="F18" s="990"/>
      <c r="G18" s="990"/>
    </row>
    <row r="19" spans="1:7" x14ac:dyDescent="0.2">
      <c r="A19" s="992" t="s">
        <v>243</v>
      </c>
      <c r="B19" s="993"/>
      <c r="C19" s="992"/>
      <c r="D19" s="992"/>
      <c r="E19" s="992"/>
      <c r="F19" s="992"/>
      <c r="G19" s="992">
        <v>-789.41616799139979</v>
      </c>
    </row>
    <row r="20" spans="1:7" s="997" customFormat="1" x14ac:dyDescent="0.2">
      <c r="A20" s="994" t="s">
        <v>1005</v>
      </c>
      <c r="B20" s="995"/>
      <c r="C20" s="996"/>
      <c r="D20" s="996"/>
      <c r="E20" s="996"/>
      <c r="F20" s="996"/>
      <c r="G20" s="989">
        <v>150214.77385590199</v>
      </c>
    </row>
    <row r="23" spans="1:7" x14ac:dyDescent="0.2">
      <c r="A23" s="954"/>
    </row>
    <row r="24" spans="1:7" x14ac:dyDescent="0.2">
      <c r="A24" s="999"/>
    </row>
    <row r="25" spans="1:7" x14ac:dyDescent="0.2">
      <c r="A25" s="999"/>
    </row>
    <row r="26" spans="1:7" x14ac:dyDescent="0.2">
      <c r="A26" s="999"/>
    </row>
    <row r="111" spans="7:7" ht="15" x14ac:dyDescent="0.25">
      <c r="G111" s="1000"/>
    </row>
  </sheetData>
  <mergeCells count="1">
    <mergeCell ref="A1:G1"/>
  </mergeCells>
  <pageMargins left="0.43307086614173229" right="0.23622047244094491" top="0.74803149606299213" bottom="0.74803149606299213" header="0.31496062992125984" footer="0.31496062992125984"/>
  <pageSetup paperSize="9" scale="93" fitToHeight="0" orientation="portrait" r:id="rId1"/>
  <headerFooter>
    <oddFooter>&amp;C&amp;1#&amp;"Calibri"&amp;10&amp;K000000Confidential</oddFooter>
  </headerFooter>
  <colBreaks count="1" manualBreakCount="1">
    <brk id="11" max="1048575" man="1"/>
  </colBreaks>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sheetPr>
  <dimension ref="A1:J38"/>
  <sheetViews>
    <sheetView showGridLines="0" showWhiteSpace="0" view="pageLayout" zoomScaleNormal="100" zoomScaleSheetLayoutView="100" workbookViewId="0"/>
  </sheetViews>
  <sheetFormatPr defaultColWidth="9.125" defaultRowHeight="12" x14ac:dyDescent="0.2"/>
  <cols>
    <col min="1" max="1" width="67.125" style="636" customWidth="1"/>
    <col min="2" max="2" width="9.125" style="622"/>
    <col min="3" max="3" width="11.5" style="622" customWidth="1"/>
    <col min="4" max="16384" width="9.125" style="622"/>
  </cols>
  <sheetData>
    <row r="1" spans="1:10" ht="26.25" x14ac:dyDescent="0.2">
      <c r="A1" s="853" t="s">
        <v>1726</v>
      </c>
      <c r="B1" s="784"/>
      <c r="C1" s="804" t="s">
        <v>1715</v>
      </c>
    </row>
    <row r="2" spans="1:10" ht="21.75" customHeight="1" x14ac:dyDescent="0.2">
      <c r="A2" s="784"/>
      <c r="B2" s="784"/>
      <c r="C2" s="856"/>
    </row>
    <row r="3" spans="1:10" ht="14.25" customHeight="1" x14ac:dyDescent="0.2">
      <c r="A3" s="2850" t="s">
        <v>1727</v>
      </c>
      <c r="B3" s="784"/>
      <c r="C3" s="856">
        <v>8</v>
      </c>
    </row>
    <row r="4" spans="1:10" ht="14.25" customHeight="1" x14ac:dyDescent="0.2">
      <c r="A4" s="2850" t="s">
        <v>1728</v>
      </c>
      <c r="B4" s="784"/>
      <c r="C4" s="856">
        <f>C3+1</f>
        <v>9</v>
      </c>
    </row>
    <row r="5" spans="1:10" ht="14.25" customHeight="1" x14ac:dyDescent="0.2">
      <c r="A5" s="2850" t="s">
        <v>1729</v>
      </c>
      <c r="B5" s="784"/>
      <c r="C5" s="856">
        <f t="shared" ref="C5:C38" si="0">C4+1</f>
        <v>10</v>
      </c>
    </row>
    <row r="6" spans="1:10" ht="14.25" customHeight="1" x14ac:dyDescent="0.2">
      <c r="A6" s="2850" t="s">
        <v>1730</v>
      </c>
      <c r="B6" s="784"/>
      <c r="C6" s="856">
        <f t="shared" si="0"/>
        <v>11</v>
      </c>
    </row>
    <row r="7" spans="1:10" ht="14.25" customHeight="1" x14ac:dyDescent="0.2">
      <c r="A7" s="2850" t="s">
        <v>1731</v>
      </c>
      <c r="B7" s="734"/>
      <c r="C7" s="856">
        <f t="shared" si="0"/>
        <v>12</v>
      </c>
    </row>
    <row r="8" spans="1:10" ht="14.25" customHeight="1" x14ac:dyDescent="0.2">
      <c r="A8" s="2850" t="s">
        <v>1732</v>
      </c>
      <c r="B8" s="734"/>
      <c r="C8" s="856">
        <f t="shared" si="0"/>
        <v>13</v>
      </c>
    </row>
    <row r="9" spans="1:10" ht="14.25" customHeight="1" x14ac:dyDescent="0.2">
      <c r="A9" s="2850" t="s">
        <v>1733</v>
      </c>
      <c r="B9" s="734"/>
      <c r="C9" s="856">
        <f t="shared" si="0"/>
        <v>14</v>
      </c>
      <c r="J9" s="636"/>
    </row>
    <row r="10" spans="1:10" ht="14.25" customHeight="1" x14ac:dyDescent="0.2">
      <c r="A10" s="2850" t="s">
        <v>1734</v>
      </c>
      <c r="B10" s="734"/>
      <c r="C10" s="856">
        <f t="shared" si="0"/>
        <v>15</v>
      </c>
    </row>
    <row r="11" spans="1:10" ht="14.25" customHeight="1" x14ac:dyDescent="0.2">
      <c r="A11" s="2850" t="s">
        <v>1735</v>
      </c>
      <c r="B11" s="734"/>
      <c r="C11" s="856">
        <f t="shared" si="0"/>
        <v>16</v>
      </c>
    </row>
    <row r="12" spans="1:10" ht="14.25" customHeight="1" x14ac:dyDescent="0.2">
      <c r="A12" s="2850" t="s">
        <v>1736</v>
      </c>
      <c r="B12" s="734"/>
      <c r="C12" s="856">
        <f t="shared" si="0"/>
        <v>17</v>
      </c>
    </row>
    <row r="13" spans="1:10" ht="14.25" customHeight="1" x14ac:dyDescent="0.2">
      <c r="A13" s="2850" t="s">
        <v>1737</v>
      </c>
      <c r="B13" s="734"/>
      <c r="C13" s="856">
        <f t="shared" si="0"/>
        <v>18</v>
      </c>
    </row>
    <row r="14" spans="1:10" ht="14.25" customHeight="1" x14ac:dyDescent="0.2">
      <c r="A14" s="2850" t="s">
        <v>1738</v>
      </c>
      <c r="B14" s="734"/>
      <c r="C14" s="856">
        <f t="shared" si="0"/>
        <v>19</v>
      </c>
    </row>
    <row r="15" spans="1:10" ht="14.25" customHeight="1" x14ac:dyDescent="0.2">
      <c r="A15" s="2850" t="s">
        <v>1739</v>
      </c>
      <c r="B15" s="734"/>
      <c r="C15" s="856">
        <f t="shared" si="0"/>
        <v>20</v>
      </c>
    </row>
    <row r="16" spans="1:10" ht="14.25" customHeight="1" x14ac:dyDescent="0.2">
      <c r="A16" s="2850" t="s">
        <v>1740</v>
      </c>
      <c r="B16" s="734"/>
      <c r="C16" s="856">
        <f>C15+1</f>
        <v>21</v>
      </c>
    </row>
    <row r="17" spans="1:3" ht="14.25" customHeight="1" x14ac:dyDescent="0.2">
      <c r="A17" s="2850" t="s">
        <v>1741</v>
      </c>
      <c r="B17" s="734"/>
      <c r="C17" s="856">
        <f t="shared" si="0"/>
        <v>22</v>
      </c>
    </row>
    <row r="18" spans="1:3" ht="14.25" customHeight="1" x14ac:dyDescent="0.2">
      <c r="A18" s="2850" t="s">
        <v>1742</v>
      </c>
      <c r="B18" s="734"/>
      <c r="C18" s="856">
        <f t="shared" si="0"/>
        <v>23</v>
      </c>
    </row>
    <row r="19" spans="1:3" ht="14.25" customHeight="1" x14ac:dyDescent="0.2">
      <c r="A19" s="2850" t="s">
        <v>1743</v>
      </c>
      <c r="B19" s="734"/>
      <c r="C19" s="856">
        <f t="shared" si="0"/>
        <v>24</v>
      </c>
    </row>
    <row r="20" spans="1:3" ht="14.25" customHeight="1" x14ac:dyDescent="0.2">
      <c r="A20" s="2850" t="s">
        <v>1744</v>
      </c>
      <c r="B20" s="734"/>
      <c r="C20" s="856">
        <f t="shared" si="0"/>
        <v>25</v>
      </c>
    </row>
    <row r="21" spans="1:3" ht="14.25" customHeight="1" x14ac:dyDescent="0.2">
      <c r="A21" s="2850" t="s">
        <v>1745</v>
      </c>
      <c r="B21" s="734"/>
      <c r="C21" s="856">
        <f t="shared" si="0"/>
        <v>26</v>
      </c>
    </row>
    <row r="22" spans="1:3" ht="14.25" customHeight="1" x14ac:dyDescent="0.2">
      <c r="A22" s="2850" t="s">
        <v>1746</v>
      </c>
      <c r="B22" s="734"/>
      <c r="C22" s="856">
        <f t="shared" si="0"/>
        <v>27</v>
      </c>
    </row>
    <row r="23" spans="1:3" ht="14.25" customHeight="1" x14ac:dyDescent="0.2">
      <c r="A23" s="2850" t="s">
        <v>1747</v>
      </c>
      <c r="B23" s="734"/>
      <c r="C23" s="856">
        <f t="shared" si="0"/>
        <v>28</v>
      </c>
    </row>
    <row r="24" spans="1:3" ht="14.25" customHeight="1" x14ac:dyDescent="0.2">
      <c r="A24" s="2850" t="s">
        <v>1748</v>
      </c>
      <c r="B24" s="734"/>
      <c r="C24" s="856">
        <f t="shared" si="0"/>
        <v>29</v>
      </c>
    </row>
    <row r="25" spans="1:3" ht="14.25" customHeight="1" x14ac:dyDescent="0.2">
      <c r="A25" s="2850" t="s">
        <v>1749</v>
      </c>
      <c r="B25" s="734"/>
      <c r="C25" s="856">
        <f t="shared" si="0"/>
        <v>30</v>
      </c>
    </row>
    <row r="26" spans="1:3" ht="14.25" customHeight="1" x14ac:dyDescent="0.2">
      <c r="A26" s="2850" t="s">
        <v>1750</v>
      </c>
      <c r="B26" s="734"/>
      <c r="C26" s="856">
        <f t="shared" si="0"/>
        <v>31</v>
      </c>
    </row>
    <row r="27" spans="1:3" ht="14.25" customHeight="1" x14ac:dyDescent="0.2">
      <c r="A27" s="2850" t="s">
        <v>1751</v>
      </c>
      <c r="B27" s="734"/>
      <c r="C27" s="856">
        <f t="shared" si="0"/>
        <v>32</v>
      </c>
    </row>
    <row r="28" spans="1:3" ht="14.25" customHeight="1" x14ac:dyDescent="0.2">
      <c r="A28" s="2850" t="s">
        <v>1752</v>
      </c>
      <c r="B28" s="734"/>
      <c r="C28" s="856">
        <f t="shared" si="0"/>
        <v>33</v>
      </c>
    </row>
    <row r="29" spans="1:3" ht="14.25" customHeight="1" x14ac:dyDescent="0.2">
      <c r="A29" s="2850" t="s">
        <v>1753</v>
      </c>
      <c r="B29" s="734"/>
      <c r="C29" s="856">
        <f t="shared" si="0"/>
        <v>34</v>
      </c>
    </row>
    <row r="30" spans="1:3" ht="14.25" customHeight="1" x14ac:dyDescent="0.2">
      <c r="A30" s="2850" t="s">
        <v>1754</v>
      </c>
      <c r="B30" s="734"/>
      <c r="C30" s="856">
        <f t="shared" si="0"/>
        <v>35</v>
      </c>
    </row>
    <row r="31" spans="1:3" ht="14.25" customHeight="1" x14ac:dyDescent="0.2">
      <c r="A31" s="2850" t="s">
        <v>1755</v>
      </c>
      <c r="B31" s="734"/>
      <c r="C31" s="856">
        <f t="shared" si="0"/>
        <v>36</v>
      </c>
    </row>
    <row r="32" spans="1:3" ht="14.25" customHeight="1" x14ac:dyDescent="0.2">
      <c r="A32" s="2850" t="s">
        <v>1712</v>
      </c>
      <c r="B32" s="734"/>
      <c r="C32" s="856">
        <f t="shared" si="0"/>
        <v>37</v>
      </c>
    </row>
    <row r="33" spans="1:3" ht="14.25" customHeight="1" x14ac:dyDescent="0.2">
      <c r="A33" s="2850" t="s">
        <v>1710</v>
      </c>
      <c r="B33" s="734"/>
      <c r="C33" s="856">
        <f t="shared" si="0"/>
        <v>38</v>
      </c>
    </row>
    <row r="34" spans="1:3" ht="14.25" customHeight="1" x14ac:dyDescent="0.2">
      <c r="A34" s="2850" t="s">
        <v>1711</v>
      </c>
      <c r="B34" s="734"/>
      <c r="C34" s="856">
        <f t="shared" si="0"/>
        <v>39</v>
      </c>
    </row>
    <row r="35" spans="1:3" x14ac:dyDescent="0.2">
      <c r="A35" s="2850" t="s">
        <v>1713</v>
      </c>
      <c r="C35" s="856">
        <f t="shared" si="0"/>
        <v>40</v>
      </c>
    </row>
    <row r="36" spans="1:3" x14ac:dyDescent="0.2">
      <c r="A36" s="2850" t="s">
        <v>1758</v>
      </c>
      <c r="C36" s="856">
        <f t="shared" si="0"/>
        <v>41</v>
      </c>
    </row>
    <row r="37" spans="1:3" x14ac:dyDescent="0.2">
      <c r="A37" s="2850" t="s">
        <v>1756</v>
      </c>
      <c r="C37" s="856">
        <f t="shared" si="0"/>
        <v>42</v>
      </c>
    </row>
    <row r="38" spans="1:3" x14ac:dyDescent="0.2">
      <c r="A38" s="2850" t="s">
        <v>1757</v>
      </c>
      <c r="C38" s="856">
        <f t="shared" si="0"/>
        <v>43</v>
      </c>
    </row>
  </sheetData>
  <customSheetViews>
    <customSheetView guid="{8A5E48A9-182F-4A3E-9CF1-2472B9C93B59}">
      <selection activeCell="H27" sqref="H27"/>
      <pageMargins left="0.43307086614173229" right="0.23622047244094491" top="0.74803149606299213" bottom="0.74803149606299213" header="0.31496062992125984" footer="0.31496062992125984"/>
      <pageSetup paperSize="9" orientation="portrait" r:id="rId1"/>
      <headerFooter>
        <oddFooter>&amp;CTable &amp;A</oddFooter>
      </headerFooter>
    </customSheetView>
    <customSheetView guid="{252D4300-3DB5-46BC-B347-6F576482ED24}">
      <selection activeCell="H27" sqref="H27"/>
      <pageMargins left="0.43307086614173229" right="0.23622047244094491" top="0.74803149606299213" bottom="0.74803149606299213" header="0.31496062992125984" footer="0.31496062992125984"/>
      <pageSetup paperSize="9" orientation="portrait" r:id="rId2"/>
      <headerFooter>
        <oddFooter>&amp;CTable &amp;A</oddFooter>
      </headerFooter>
    </customSheetView>
  </customSheetViews>
  <pageMargins left="0.43307086614173229" right="0.23622047244094491" top="0.74803149606299213" bottom="0.74803149606299213" header="0.31496062992125984" footer="0.31496062992125984"/>
  <pageSetup paperSize="9" scale="93" orientation="portrait" r:id="rId3"/>
  <headerFooter>
    <oddFooter>&amp;C&amp;1#&amp;"Calibri"&amp;10&amp;K000000Confidential</oddFooter>
  </headerFooter>
  <customProperties>
    <customPr name="_pios_id" r:id="rId4"/>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A0FE-A108-4F2F-A03F-FDDCAEE5C417}">
  <sheetPr>
    <tabColor theme="2"/>
  </sheetPr>
  <dimension ref="A1:GO101"/>
  <sheetViews>
    <sheetView showGridLines="0" showWhiteSpace="0" view="pageLayout" zoomScaleNormal="100" zoomScaleSheetLayoutView="100" workbookViewId="0">
      <selection activeCell="B1" sqref="B1"/>
    </sheetView>
  </sheetViews>
  <sheetFormatPr defaultColWidth="0" defaultRowHeight="12" x14ac:dyDescent="0.2"/>
  <cols>
    <col min="1" max="1" width="3.125" style="639" customWidth="1"/>
    <col min="2" max="2" width="36.75" style="639" customWidth="1"/>
    <col min="3" max="3" width="10.625" style="639" customWidth="1"/>
    <col min="4" max="4" width="16.25" style="639" customWidth="1"/>
    <col min="5" max="5" width="20.625" style="639" customWidth="1"/>
    <col min="6" max="23" width="17.75" style="639" hidden="1" customWidth="1"/>
    <col min="24" max="197" width="0" style="639" hidden="1" customWidth="1"/>
    <col min="198" max="16384" width="8" style="639" hidden="1"/>
  </cols>
  <sheetData>
    <row r="1" spans="1:10" x14ac:dyDescent="0.2">
      <c r="B1" s="809" t="s">
        <v>245</v>
      </c>
      <c r="C1" s="810"/>
      <c r="D1" s="811"/>
      <c r="E1" s="811"/>
    </row>
    <row r="2" spans="1:10" ht="112.5" customHeight="1" x14ac:dyDescent="0.2">
      <c r="B2" s="2881" t="s">
        <v>2396</v>
      </c>
      <c r="C2" s="2881"/>
      <c r="D2" s="2881"/>
      <c r="E2" s="2881"/>
    </row>
    <row r="3" spans="1:10" x14ac:dyDescent="0.2">
      <c r="B3" s="811"/>
      <c r="C3" s="811"/>
      <c r="D3" s="1001" t="s">
        <v>341</v>
      </c>
      <c r="E3" s="1001" t="s">
        <v>342</v>
      </c>
    </row>
    <row r="4" spans="1:10" x14ac:dyDescent="0.2">
      <c r="B4" s="811"/>
      <c r="C4" s="811"/>
      <c r="D4" s="1002"/>
      <c r="E4" s="1002"/>
    </row>
    <row r="5" spans="1:10" ht="24" x14ac:dyDescent="0.2">
      <c r="B5" s="783" t="s">
        <v>1007</v>
      </c>
      <c r="C5" s="1003"/>
      <c r="D5" s="1004" t="s">
        <v>247</v>
      </c>
      <c r="E5" s="1004" t="s">
        <v>248</v>
      </c>
    </row>
    <row r="6" spans="1:10" x14ac:dyDescent="0.2">
      <c r="A6" s="1005"/>
      <c r="B6" s="1006" t="s">
        <v>249</v>
      </c>
      <c r="C6" s="1007"/>
      <c r="D6" s="1008"/>
      <c r="E6" s="1008"/>
    </row>
    <row r="7" spans="1:10" x14ac:dyDescent="0.2">
      <c r="A7" s="639">
        <v>1</v>
      </c>
      <c r="B7" s="1009" t="s">
        <v>250</v>
      </c>
      <c r="C7" s="1010"/>
      <c r="D7" s="1011" t="s">
        <v>3</v>
      </c>
      <c r="E7" s="1011" t="s">
        <v>3</v>
      </c>
    </row>
    <row r="8" spans="1:10" x14ac:dyDescent="0.2">
      <c r="A8" s="639">
        <v>2</v>
      </c>
      <c r="B8" s="1009" t="s">
        <v>251</v>
      </c>
      <c r="C8" s="1010"/>
      <c r="D8" s="1011">
        <v>32693.283559700005</v>
      </c>
      <c r="E8" s="1011">
        <v>31591.949690467503</v>
      </c>
    </row>
    <row r="9" spans="1:10" x14ac:dyDescent="0.2">
      <c r="A9" s="639">
        <v>3</v>
      </c>
      <c r="B9" s="1009" t="s">
        <v>252</v>
      </c>
      <c r="C9" s="1010"/>
      <c r="D9" s="1011">
        <v>168229.90141816001</v>
      </c>
      <c r="E9" s="1011">
        <v>168174.51017966002</v>
      </c>
      <c r="J9" s="702"/>
    </row>
    <row r="10" spans="1:10" x14ac:dyDescent="0.2">
      <c r="A10" s="639">
        <v>4</v>
      </c>
      <c r="B10" s="1012" t="s">
        <v>253</v>
      </c>
      <c r="C10" s="1010"/>
      <c r="D10" s="1011">
        <v>221.45532538999998</v>
      </c>
      <c r="E10" s="1011">
        <v>265.74849309000001</v>
      </c>
    </row>
    <row r="11" spans="1:10" x14ac:dyDescent="0.2">
      <c r="A11" s="639">
        <v>5</v>
      </c>
      <c r="B11" s="1012" t="s">
        <v>254</v>
      </c>
      <c r="C11" s="1010"/>
      <c r="D11" s="1011">
        <v>54531.621968549996</v>
      </c>
      <c r="E11" s="1011">
        <v>53681.330669707502</v>
      </c>
    </row>
    <row r="12" spans="1:10" x14ac:dyDescent="0.2">
      <c r="A12" s="639">
        <v>6</v>
      </c>
      <c r="B12" s="1009" t="s">
        <v>35</v>
      </c>
      <c r="C12" s="1010"/>
      <c r="D12" s="1011">
        <v>190733.40932678999</v>
      </c>
      <c r="E12" s="1011">
        <v>188819.86298567252</v>
      </c>
    </row>
    <row r="13" spans="1:10" x14ac:dyDescent="0.2">
      <c r="A13" s="639">
        <v>7</v>
      </c>
      <c r="B13" s="1012" t="s">
        <v>255</v>
      </c>
      <c r="C13" s="1010"/>
      <c r="D13" s="1011">
        <v>150265.32731660001</v>
      </c>
      <c r="E13" s="1011">
        <v>148497.6972062875</v>
      </c>
    </row>
    <row r="14" spans="1:10" x14ac:dyDescent="0.2">
      <c r="A14" s="639">
        <v>8</v>
      </c>
      <c r="B14" s="1013" t="s">
        <v>254</v>
      </c>
      <c r="C14" s="1010"/>
      <c r="D14" s="1011">
        <v>1197.97850318</v>
      </c>
      <c r="E14" s="1011">
        <v>1216.3651534549999</v>
      </c>
    </row>
    <row r="15" spans="1:10" x14ac:dyDescent="0.2">
      <c r="A15" s="639">
        <v>9</v>
      </c>
      <c r="B15" s="1013" t="s">
        <v>256</v>
      </c>
      <c r="C15" s="1010"/>
      <c r="D15" s="1011">
        <v>149067.34881341996</v>
      </c>
      <c r="E15" s="1011">
        <v>147281.3320528325</v>
      </c>
    </row>
    <row r="16" spans="1:10" x14ac:dyDescent="0.2">
      <c r="A16" s="639">
        <v>10</v>
      </c>
      <c r="B16" s="1012" t="s">
        <v>2092</v>
      </c>
      <c r="C16" s="1010"/>
      <c r="D16" s="1011"/>
      <c r="E16" s="1011"/>
    </row>
    <row r="17" spans="1:7" x14ac:dyDescent="0.2">
      <c r="A17" s="639">
        <v>11</v>
      </c>
      <c r="B17" s="1012" t="s">
        <v>257</v>
      </c>
      <c r="C17" s="1010"/>
      <c r="D17" s="1011">
        <v>40468.08201019001</v>
      </c>
      <c r="E17" s="1011">
        <v>40322.165779385003</v>
      </c>
    </row>
    <row r="18" spans="1:7" x14ac:dyDescent="0.2">
      <c r="A18" s="639">
        <v>12</v>
      </c>
      <c r="B18" s="1013" t="s">
        <v>254</v>
      </c>
      <c r="C18" s="1010"/>
      <c r="D18" s="1011">
        <v>1922.6864155500002</v>
      </c>
      <c r="E18" s="1011">
        <v>1937.8688042600002</v>
      </c>
    </row>
    <row r="19" spans="1:7" x14ac:dyDescent="0.2">
      <c r="A19" s="639">
        <v>13</v>
      </c>
      <c r="B19" s="1013" t="s">
        <v>256</v>
      </c>
      <c r="C19" s="1010"/>
      <c r="D19" s="1011">
        <v>38545.395594640002</v>
      </c>
      <c r="E19" s="1014">
        <v>38384.296975124998</v>
      </c>
    </row>
    <row r="20" spans="1:7" x14ac:dyDescent="0.2">
      <c r="A20" s="639">
        <v>14</v>
      </c>
      <c r="B20" s="1009" t="s">
        <v>38</v>
      </c>
      <c r="C20" s="1010"/>
      <c r="D20" s="639" t="s">
        <v>3</v>
      </c>
      <c r="E20" s="639" t="s">
        <v>3</v>
      </c>
    </row>
    <row r="21" spans="1:7" x14ac:dyDescent="0.2">
      <c r="B21" s="1009" t="s">
        <v>37</v>
      </c>
      <c r="C21" s="1010"/>
      <c r="D21" s="1011">
        <v>3457.6782609099996</v>
      </c>
      <c r="E21" s="1011">
        <v>3905.4025864424993</v>
      </c>
    </row>
    <row r="22" spans="1:7" x14ac:dyDescent="0.2">
      <c r="A22" s="1015">
        <v>15</v>
      </c>
      <c r="B22" s="1016" t="s">
        <v>36</v>
      </c>
      <c r="C22" s="1017"/>
      <c r="D22" s="1018">
        <v>395114.27256556001</v>
      </c>
      <c r="E22" s="1018">
        <v>392491.72544224252</v>
      </c>
      <c r="F22" s="1019"/>
      <c r="G22" s="1019"/>
    </row>
    <row r="23" spans="1:7" x14ac:dyDescent="0.2">
      <c r="A23" s="1020"/>
      <c r="B23" s="1021"/>
      <c r="C23" s="1022"/>
      <c r="D23" s="1023"/>
      <c r="E23" s="1023"/>
    </row>
    <row r="24" spans="1:7" x14ac:dyDescent="0.2">
      <c r="A24" s="1020"/>
      <c r="B24" s="1024" t="s">
        <v>258</v>
      </c>
      <c r="C24" s="1007"/>
      <c r="D24" s="1025"/>
      <c r="E24" s="1025"/>
    </row>
    <row r="25" spans="1:7" x14ac:dyDescent="0.2">
      <c r="A25" s="639">
        <v>16</v>
      </c>
      <c r="B25" s="1009" t="s">
        <v>250</v>
      </c>
      <c r="C25" s="1010"/>
      <c r="D25" s="1026">
        <v>66112.570734399982</v>
      </c>
      <c r="E25" s="1026">
        <v>69842.667875774991</v>
      </c>
    </row>
    <row r="26" spans="1:7" x14ac:dyDescent="0.2">
      <c r="A26" s="639">
        <v>17</v>
      </c>
      <c r="B26" s="1009" t="s">
        <v>259</v>
      </c>
      <c r="C26" s="1010"/>
      <c r="D26" s="1026">
        <v>8968.018683459999</v>
      </c>
      <c r="E26" s="1026">
        <v>8700.4258830974995</v>
      </c>
    </row>
    <row r="27" spans="1:7" x14ac:dyDescent="0.2">
      <c r="A27" s="639">
        <v>18</v>
      </c>
      <c r="B27" s="1009" t="s">
        <v>260</v>
      </c>
      <c r="C27" s="1010"/>
      <c r="D27" s="1026">
        <v>100.16282989999999</v>
      </c>
      <c r="E27" s="1026">
        <v>104.4065927275</v>
      </c>
    </row>
    <row r="28" spans="1:7" x14ac:dyDescent="0.2">
      <c r="A28" s="639">
        <v>19</v>
      </c>
      <c r="B28" s="1009" t="s">
        <v>261</v>
      </c>
      <c r="C28" s="1010"/>
      <c r="D28" s="1026">
        <v>781.12102321999998</v>
      </c>
      <c r="E28" s="1026">
        <v>947.6376693075</v>
      </c>
    </row>
    <row r="29" spans="1:7" x14ac:dyDescent="0.2">
      <c r="A29" s="639">
        <v>20</v>
      </c>
      <c r="B29" s="1009" t="s">
        <v>262</v>
      </c>
      <c r="C29" s="1010"/>
      <c r="D29" s="1026">
        <v>50.703814780000002</v>
      </c>
      <c r="E29" s="1026">
        <v>109.34202455999998</v>
      </c>
    </row>
    <row r="30" spans="1:7" x14ac:dyDescent="0.2">
      <c r="A30" s="639">
        <v>21</v>
      </c>
      <c r="B30" s="1009" t="s">
        <v>251</v>
      </c>
      <c r="C30" s="1010"/>
      <c r="D30" s="1026">
        <v>199.70763618000004</v>
      </c>
      <c r="E30" s="1026">
        <v>219.26450913250002</v>
      </c>
    </row>
    <row r="31" spans="1:7" x14ac:dyDescent="0.2">
      <c r="A31" s="639">
        <v>22</v>
      </c>
      <c r="B31" s="1009" t="s">
        <v>252</v>
      </c>
      <c r="C31" s="1010"/>
      <c r="D31" s="1026">
        <v>2435.5818129500003</v>
      </c>
      <c r="E31" s="1026">
        <v>3026.1741094750005</v>
      </c>
    </row>
    <row r="32" spans="1:7" x14ac:dyDescent="0.2">
      <c r="A32" s="639">
        <v>23</v>
      </c>
      <c r="B32" s="1012" t="s">
        <v>254</v>
      </c>
      <c r="C32" s="1010"/>
      <c r="D32" s="1026">
        <v>2033.20827401</v>
      </c>
      <c r="E32" s="1026">
        <v>1849.0232835225002</v>
      </c>
    </row>
    <row r="33" spans="1:7" x14ac:dyDescent="0.2">
      <c r="A33" s="639">
        <v>24</v>
      </c>
      <c r="B33" s="1009" t="s">
        <v>35</v>
      </c>
      <c r="C33" s="1010"/>
      <c r="D33" s="1026">
        <v>6144.2086920900001</v>
      </c>
      <c r="E33" s="1026">
        <v>6565.3856057475014</v>
      </c>
    </row>
    <row r="34" spans="1:7" x14ac:dyDescent="0.2">
      <c r="A34" s="639">
        <v>25</v>
      </c>
      <c r="B34" s="1012" t="s">
        <v>254</v>
      </c>
      <c r="C34" s="1010"/>
      <c r="D34" s="1026">
        <v>867.54493057000002</v>
      </c>
      <c r="E34" s="1026">
        <v>856.86660617500002</v>
      </c>
    </row>
    <row r="35" spans="1:7" x14ac:dyDescent="0.2">
      <c r="A35" s="639">
        <v>26</v>
      </c>
      <c r="B35" s="1009" t="s">
        <v>263</v>
      </c>
      <c r="C35" s="1010"/>
      <c r="D35" s="1026">
        <v>4650.7857615200001</v>
      </c>
      <c r="E35" s="1026">
        <v>5290.9614425250002</v>
      </c>
    </row>
    <row r="36" spans="1:7" x14ac:dyDescent="0.2">
      <c r="A36" s="639">
        <v>27</v>
      </c>
      <c r="B36" s="1012" t="s">
        <v>254</v>
      </c>
      <c r="C36" s="1010"/>
      <c r="D36" s="1026">
        <v>73.833412759999987</v>
      </c>
      <c r="E36" s="1026">
        <v>69.078106612499994</v>
      </c>
    </row>
    <row r="37" spans="1:7" x14ac:dyDescent="0.2">
      <c r="A37" s="639">
        <v>28</v>
      </c>
      <c r="B37" s="1009" t="s">
        <v>264</v>
      </c>
      <c r="C37" s="1010"/>
      <c r="D37" s="1026">
        <v>93.810911300000015</v>
      </c>
      <c r="E37" s="1026">
        <v>173.03336548999999</v>
      </c>
    </row>
    <row r="38" spans="1:7" x14ac:dyDescent="0.2">
      <c r="A38" s="639">
        <v>29</v>
      </c>
      <c r="B38" s="1009" t="s">
        <v>265</v>
      </c>
      <c r="C38" s="1010"/>
      <c r="D38" s="1026">
        <v>828.78562303000001</v>
      </c>
      <c r="E38" s="1026">
        <v>763.66078803500011</v>
      </c>
    </row>
    <row r="39" spans="1:7" x14ac:dyDescent="0.2">
      <c r="A39" s="639">
        <v>30</v>
      </c>
      <c r="B39" s="1009" t="s">
        <v>266</v>
      </c>
      <c r="C39" s="1010"/>
      <c r="D39" s="1011">
        <v>383.69441604999997</v>
      </c>
      <c r="E39" s="1011">
        <v>400.66911924499999</v>
      </c>
    </row>
    <row r="40" spans="1:7" ht="24" x14ac:dyDescent="0.2">
      <c r="A40" s="639">
        <v>31</v>
      </c>
      <c r="B40" s="1009" t="s">
        <v>267</v>
      </c>
      <c r="C40" s="1010"/>
      <c r="D40" s="1011" t="s">
        <v>3</v>
      </c>
      <c r="E40" s="1011" t="s">
        <v>3</v>
      </c>
    </row>
    <row r="41" spans="1:7" x14ac:dyDescent="0.2">
      <c r="A41" s="639">
        <v>32</v>
      </c>
      <c r="B41" s="1009" t="s">
        <v>268</v>
      </c>
      <c r="C41" s="1010"/>
      <c r="D41" s="1011">
        <v>430.04832067000007</v>
      </c>
      <c r="E41" s="1011">
        <v>318.36204289749998</v>
      </c>
    </row>
    <row r="42" spans="1:7" x14ac:dyDescent="0.2">
      <c r="A42" s="639">
        <v>33</v>
      </c>
      <c r="B42" s="1009" t="s">
        <v>269</v>
      </c>
      <c r="C42" s="1010"/>
      <c r="D42" s="1011">
        <v>1696.7723756600001</v>
      </c>
      <c r="E42" s="1011">
        <v>1694.9893998350001</v>
      </c>
    </row>
    <row r="43" spans="1:7" x14ac:dyDescent="0.2">
      <c r="A43" s="639">
        <v>34</v>
      </c>
      <c r="B43" s="1009" t="s">
        <v>270</v>
      </c>
      <c r="C43" s="1010"/>
      <c r="D43" s="1011">
        <v>941.01073498000017</v>
      </c>
      <c r="E43" s="1011">
        <v>948.27397027500024</v>
      </c>
    </row>
    <row r="44" spans="1:7" x14ac:dyDescent="0.2">
      <c r="A44" s="1015">
        <v>35</v>
      </c>
      <c r="B44" s="1016" t="s">
        <v>34</v>
      </c>
      <c r="C44" s="1017"/>
      <c r="D44" s="1018">
        <v>93816.983370189977</v>
      </c>
      <c r="E44" s="1018">
        <v>99105.254398124991</v>
      </c>
      <c r="F44" s="1014"/>
      <c r="G44" s="1014"/>
    </row>
    <row r="45" spans="1:7" x14ac:dyDescent="0.2">
      <c r="A45" s="1020"/>
      <c r="B45" s="1027"/>
      <c r="C45" s="1022"/>
      <c r="D45" s="1020"/>
      <c r="E45" s="1020"/>
    </row>
    <row r="46" spans="1:7" x14ac:dyDescent="0.2">
      <c r="A46" s="1015">
        <v>36</v>
      </c>
      <c r="B46" s="1016" t="s">
        <v>7</v>
      </c>
      <c r="C46" s="1017"/>
      <c r="D46" s="1018">
        <v>488931.25593574997</v>
      </c>
      <c r="E46" s="1018">
        <v>491596.97984036751</v>
      </c>
      <c r="F46" s="1014"/>
    </row>
    <row r="47" spans="1:7" x14ac:dyDescent="0.2">
      <c r="A47" s="1020"/>
      <c r="B47" s="1007"/>
      <c r="C47" s="1007"/>
      <c r="D47" s="1002"/>
      <c r="E47" s="1002"/>
    </row>
    <row r="48" spans="1:7" x14ac:dyDescent="0.2">
      <c r="B48" s="811"/>
      <c r="C48" s="811"/>
      <c r="D48" s="1028"/>
      <c r="E48" s="1028"/>
    </row>
    <row r="49" spans="2:7" x14ac:dyDescent="0.2">
      <c r="B49" s="811"/>
      <c r="C49" s="811"/>
      <c r="D49" s="1028"/>
      <c r="E49" s="1028"/>
    </row>
    <row r="50" spans="2:7" x14ac:dyDescent="0.2">
      <c r="B50" s="811"/>
      <c r="C50" s="811"/>
      <c r="D50" s="1028"/>
      <c r="E50" s="1028"/>
    </row>
    <row r="51" spans="2:7" x14ac:dyDescent="0.2">
      <c r="B51" s="811"/>
      <c r="C51" s="811"/>
      <c r="D51" s="1028"/>
      <c r="E51" s="1028"/>
    </row>
    <row r="52" spans="2:7" x14ac:dyDescent="0.2">
      <c r="B52" s="811"/>
      <c r="C52" s="811"/>
      <c r="D52" s="1028"/>
      <c r="E52" s="1028"/>
    </row>
    <row r="53" spans="2:7" x14ac:dyDescent="0.2">
      <c r="B53" s="811"/>
      <c r="C53" s="811"/>
      <c r="D53" s="1028"/>
      <c r="E53" s="1028"/>
    </row>
    <row r="54" spans="2:7" x14ac:dyDescent="0.2">
      <c r="B54" s="811"/>
      <c r="C54" s="811"/>
      <c r="D54" s="1028"/>
      <c r="E54" s="1028"/>
    </row>
    <row r="55" spans="2:7" x14ac:dyDescent="0.2">
      <c r="B55" s="811"/>
      <c r="C55" s="811"/>
      <c r="D55" s="1028"/>
      <c r="E55" s="1028"/>
    </row>
    <row r="56" spans="2:7" ht="24" x14ac:dyDescent="0.2">
      <c r="B56" s="1029" t="s">
        <v>414</v>
      </c>
      <c r="C56" s="1030"/>
      <c r="D56" s="1031" t="s">
        <v>247</v>
      </c>
      <c r="E56" s="1031" t="s">
        <v>248</v>
      </c>
    </row>
    <row r="57" spans="2:7" ht="14.1" customHeight="1" x14ac:dyDescent="0.2">
      <c r="B57" s="1032" t="s">
        <v>249</v>
      </c>
      <c r="C57" s="1033"/>
      <c r="D57" s="1034"/>
      <c r="E57" s="1034"/>
    </row>
    <row r="58" spans="2:7" ht="14.1" customHeight="1" x14ac:dyDescent="0.2">
      <c r="B58" s="1009" t="s">
        <v>250</v>
      </c>
      <c r="C58" s="1010"/>
      <c r="D58" s="1011" t="s">
        <v>3</v>
      </c>
      <c r="E58" s="1011">
        <v>56332.989587167503</v>
      </c>
      <c r="G58" s="1014"/>
    </row>
    <row r="59" spans="2:7" ht="14.1" customHeight="1" x14ac:dyDescent="0.2">
      <c r="B59" s="1009" t="s">
        <v>251</v>
      </c>
      <c r="C59" s="1010"/>
      <c r="D59" s="1011">
        <v>37919.248473840002</v>
      </c>
      <c r="E59" s="1011">
        <v>39237.572953377508</v>
      </c>
      <c r="G59" s="1014"/>
    </row>
    <row r="60" spans="2:7" ht="14.1" customHeight="1" x14ac:dyDescent="0.2">
      <c r="B60" s="1009" t="s">
        <v>252</v>
      </c>
      <c r="C60" s="1010"/>
      <c r="D60" s="1011">
        <v>162554.42508334998</v>
      </c>
      <c r="E60" s="1011">
        <v>164104.19969183748</v>
      </c>
      <c r="G60" s="1014"/>
    </row>
    <row r="61" spans="2:7" ht="14.1" customHeight="1" x14ac:dyDescent="0.2">
      <c r="B61" s="1012" t="s">
        <v>253</v>
      </c>
      <c r="C61" s="1010"/>
      <c r="D61" s="1011">
        <v>355.70883472000003</v>
      </c>
      <c r="E61" s="1011">
        <v>388.5021815325</v>
      </c>
      <c r="G61" s="1014"/>
    </row>
    <row r="62" spans="2:7" ht="14.1" customHeight="1" x14ac:dyDescent="0.2">
      <c r="B62" s="1012" t="s">
        <v>254</v>
      </c>
      <c r="C62" s="1010"/>
      <c r="D62" s="1011">
        <v>53228.241997809993</v>
      </c>
      <c r="E62" s="1011">
        <v>55126.406118682506</v>
      </c>
      <c r="G62" s="1014"/>
    </row>
    <row r="63" spans="2:7" ht="14.1" customHeight="1" x14ac:dyDescent="0.2">
      <c r="B63" s="1009" t="s">
        <v>35</v>
      </c>
      <c r="C63" s="1010"/>
      <c r="D63" s="1011">
        <v>187163.72075825004</v>
      </c>
      <c r="E63" s="1011">
        <v>187468.87191803005</v>
      </c>
      <c r="G63" s="1014"/>
    </row>
    <row r="64" spans="2:7" ht="26.25" customHeight="1" x14ac:dyDescent="0.2">
      <c r="B64" s="1012" t="s">
        <v>255</v>
      </c>
      <c r="C64" s="1010"/>
      <c r="D64" s="1011">
        <v>149108.68069750999</v>
      </c>
      <c r="E64" s="1011">
        <v>149029.84603109999</v>
      </c>
      <c r="G64" s="1014"/>
    </row>
    <row r="65" spans="2:7" ht="14.1" customHeight="1" x14ac:dyDescent="0.2">
      <c r="B65" s="1013" t="s">
        <v>254</v>
      </c>
      <c r="C65" s="1010"/>
      <c r="D65" s="1011">
        <v>1222.9213396200003</v>
      </c>
      <c r="E65" s="1011">
        <v>1242.7872880250004</v>
      </c>
      <c r="G65" s="1014"/>
    </row>
    <row r="66" spans="2:7" ht="14.1" customHeight="1" x14ac:dyDescent="0.2">
      <c r="B66" s="1013" t="s">
        <v>256</v>
      </c>
      <c r="C66" s="1010"/>
      <c r="D66" s="1011">
        <v>147885.75935789003</v>
      </c>
      <c r="E66" s="1011">
        <v>147787.058743075</v>
      </c>
      <c r="G66" s="1014"/>
    </row>
    <row r="67" spans="2:7" ht="14.1" customHeight="1" x14ac:dyDescent="0.2">
      <c r="B67" s="1012" t="s">
        <v>257</v>
      </c>
      <c r="C67" s="1010"/>
      <c r="D67" s="1011">
        <v>38055.040060740001</v>
      </c>
      <c r="E67" s="1011">
        <v>38439.025886930001</v>
      </c>
      <c r="G67" s="1014"/>
    </row>
    <row r="68" spans="2:7" ht="14.1" customHeight="1" x14ac:dyDescent="0.2">
      <c r="B68" s="1013" t="s">
        <v>254</v>
      </c>
      <c r="C68" s="1010"/>
      <c r="D68" s="1011">
        <v>1994.0066403799999</v>
      </c>
      <c r="E68" s="1011">
        <v>1988.9876657350003</v>
      </c>
      <c r="G68" s="1014"/>
    </row>
    <row r="69" spans="2:7" ht="14.1" customHeight="1" x14ac:dyDescent="0.2">
      <c r="B69" s="1013" t="s">
        <v>256</v>
      </c>
      <c r="C69" s="1010"/>
      <c r="D69" s="1011">
        <v>36061.03342036</v>
      </c>
      <c r="E69" s="1011">
        <v>36450.038221195005</v>
      </c>
      <c r="G69" s="1014"/>
    </row>
    <row r="70" spans="2:7" ht="14.1" customHeight="1" x14ac:dyDescent="0.2">
      <c r="B70" s="1009" t="s">
        <v>38</v>
      </c>
      <c r="C70" s="1010"/>
      <c r="D70" s="1011" t="s">
        <v>3</v>
      </c>
      <c r="E70" s="1011" t="s">
        <v>3</v>
      </c>
      <c r="G70" s="1014"/>
    </row>
    <row r="71" spans="2:7" ht="14.1" customHeight="1" x14ac:dyDescent="0.2">
      <c r="B71" s="1009" t="s">
        <v>37</v>
      </c>
      <c r="C71" s="1010"/>
      <c r="D71" s="1011">
        <v>2673.77285803</v>
      </c>
      <c r="E71" s="1011">
        <v>3043.0142957500011</v>
      </c>
      <c r="G71" s="1014"/>
    </row>
    <row r="72" spans="2:7" ht="14.1" customHeight="1" x14ac:dyDescent="0.2">
      <c r="B72" s="1035" t="s">
        <v>36</v>
      </c>
      <c r="C72" s="1035"/>
      <c r="D72" s="1036">
        <v>390311.16717347002</v>
      </c>
      <c r="E72" s="1036">
        <v>450186.64844616258</v>
      </c>
      <c r="G72" s="1014"/>
    </row>
    <row r="73" spans="2:7" ht="14.1" customHeight="1" x14ac:dyDescent="0.2">
      <c r="B73" s="1037"/>
      <c r="C73" s="1038"/>
      <c r="D73" s="1039"/>
      <c r="E73" s="1039"/>
    </row>
    <row r="74" spans="2:7" ht="14.1" customHeight="1" x14ac:dyDescent="0.2">
      <c r="B74" s="1040" t="s">
        <v>258</v>
      </c>
      <c r="C74" s="811"/>
      <c r="D74" s="1041"/>
      <c r="E74" s="1041"/>
    </row>
    <row r="75" spans="2:7" ht="14.1" customHeight="1" x14ac:dyDescent="0.2">
      <c r="B75" s="1009" t="s">
        <v>250</v>
      </c>
      <c r="C75" s="1010"/>
      <c r="D75" s="1011">
        <v>75631.612519489718</v>
      </c>
      <c r="E75" s="1011">
        <v>20561.520043522374</v>
      </c>
      <c r="G75" s="1014"/>
    </row>
    <row r="76" spans="2:7" ht="27" customHeight="1" x14ac:dyDescent="0.2">
      <c r="B76" s="1009" t="s">
        <v>259</v>
      </c>
      <c r="C76" s="1010"/>
      <c r="D76" s="1011">
        <v>8491.6166442427038</v>
      </c>
      <c r="E76" s="1011">
        <v>2213.2533952060085</v>
      </c>
      <c r="G76" s="1014"/>
    </row>
    <row r="77" spans="2:7" ht="14.1" customHeight="1" x14ac:dyDescent="0.2">
      <c r="B77" s="1009" t="s">
        <v>260</v>
      </c>
      <c r="C77" s="1010"/>
      <c r="D77" s="1011">
        <v>105.06870560295863</v>
      </c>
      <c r="E77" s="1011">
        <v>43.413914841694151</v>
      </c>
      <c r="G77" s="1014"/>
    </row>
    <row r="78" spans="2:7" ht="14.1" customHeight="1" x14ac:dyDescent="0.2">
      <c r="B78" s="1009" t="s">
        <v>261</v>
      </c>
      <c r="C78" s="1010"/>
      <c r="D78" s="1011">
        <v>1452.50124882</v>
      </c>
      <c r="E78" s="1011">
        <v>363.125312205</v>
      </c>
      <c r="G78" s="1014"/>
    </row>
    <row r="79" spans="2:7" ht="14.1" customHeight="1" x14ac:dyDescent="0.2">
      <c r="B79" s="1009" t="s">
        <v>262</v>
      </c>
      <c r="C79" s="1010"/>
      <c r="D79" s="1011">
        <v>233.20900288000001</v>
      </c>
      <c r="E79" s="1011">
        <v>58.302250720000004</v>
      </c>
      <c r="G79" s="1014"/>
    </row>
    <row r="80" spans="2:7" ht="14.1" customHeight="1" x14ac:dyDescent="0.2">
      <c r="B80" s="1009" t="s">
        <v>251</v>
      </c>
      <c r="C80" s="1010"/>
      <c r="D80" s="1011">
        <v>425.97323857113309</v>
      </c>
      <c r="E80" s="1011">
        <v>293.9231276943874</v>
      </c>
      <c r="G80" s="1014"/>
    </row>
    <row r="81" spans="1:7" ht="14.1" customHeight="1" x14ac:dyDescent="0.2">
      <c r="B81" s="1009" t="s">
        <v>252</v>
      </c>
      <c r="C81" s="1010"/>
      <c r="D81" s="1011">
        <v>5249.9359994727538</v>
      </c>
      <c r="E81" s="1011">
        <v>5409.5234648276346</v>
      </c>
      <c r="G81" s="1014"/>
    </row>
    <row r="82" spans="1:7" ht="14.1" customHeight="1" x14ac:dyDescent="0.2">
      <c r="B82" s="1012" t="s">
        <v>254</v>
      </c>
      <c r="C82" s="1010"/>
      <c r="D82" s="1011">
        <v>2601.64970443314</v>
      </c>
      <c r="E82" s="1011">
        <v>1331.6967796563704</v>
      </c>
      <c r="G82" s="1014"/>
    </row>
    <row r="83" spans="1:7" ht="14.1" customHeight="1" x14ac:dyDescent="0.2">
      <c r="B83" s="1009" t="s">
        <v>35</v>
      </c>
      <c r="C83" s="1010"/>
      <c r="D83" s="1011">
        <v>6160.1586054056161</v>
      </c>
      <c r="E83" s="1011">
        <v>6724.4570249444423</v>
      </c>
      <c r="G83" s="1014"/>
    </row>
    <row r="84" spans="1:7" ht="14.1" customHeight="1" x14ac:dyDescent="0.2">
      <c r="B84" s="1012" t="s">
        <v>254</v>
      </c>
      <c r="C84" s="1010"/>
      <c r="D84" s="1011">
        <v>1586.4373516557257</v>
      </c>
      <c r="E84" s="1011">
        <v>1593.1488189257257</v>
      </c>
      <c r="G84" s="1014"/>
    </row>
    <row r="85" spans="1:7" ht="27" customHeight="1" x14ac:dyDescent="0.2">
      <c r="B85" s="1009" t="s">
        <v>263</v>
      </c>
      <c r="C85" s="1010"/>
      <c r="D85" s="1011">
        <v>2795.5740539318049</v>
      </c>
      <c r="E85" s="1011">
        <v>3372.607688322782</v>
      </c>
      <c r="G85" s="1014"/>
    </row>
    <row r="86" spans="1:7" ht="14.1" customHeight="1" x14ac:dyDescent="0.2">
      <c r="B86" s="1012" t="s">
        <v>254</v>
      </c>
      <c r="C86" s="1010"/>
      <c r="D86" s="1011">
        <v>71.612779229692535</v>
      </c>
      <c r="E86" s="1011">
        <v>29.637567134583271</v>
      </c>
      <c r="G86" s="1014"/>
    </row>
    <row r="87" spans="1:7" ht="14.1" customHeight="1" x14ac:dyDescent="0.2">
      <c r="B87" s="1009" t="s">
        <v>264</v>
      </c>
      <c r="C87" s="1010"/>
      <c r="D87" s="1011">
        <v>286.5360246916178</v>
      </c>
      <c r="E87" s="1011">
        <v>294.88425770836176</v>
      </c>
      <c r="G87" s="1014"/>
    </row>
    <row r="88" spans="1:7" ht="25.5" customHeight="1" x14ac:dyDescent="0.2">
      <c r="B88" s="1009" t="s">
        <v>265</v>
      </c>
      <c r="C88" s="1010"/>
      <c r="D88" s="1011">
        <v>543.40462822354937</v>
      </c>
      <c r="E88" s="1011">
        <v>543.10606948160421</v>
      </c>
      <c r="G88" s="1014"/>
    </row>
    <row r="89" spans="1:7" ht="14.1" customHeight="1" x14ac:dyDescent="0.2">
      <c r="B89" s="1009" t="s">
        <v>266</v>
      </c>
      <c r="C89" s="1010"/>
      <c r="D89" s="1011">
        <v>0</v>
      </c>
      <c r="E89" s="1011">
        <v>0</v>
      </c>
      <c r="G89" s="1014"/>
    </row>
    <row r="90" spans="1:7" ht="27.75" customHeight="1" x14ac:dyDescent="0.2">
      <c r="B90" s="1009" t="s">
        <v>267</v>
      </c>
      <c r="C90" s="1010"/>
      <c r="D90" s="1011">
        <v>0</v>
      </c>
      <c r="E90" s="1011">
        <v>0</v>
      </c>
      <c r="G90" s="1014"/>
    </row>
    <row r="91" spans="1:7" ht="24.75" customHeight="1" x14ac:dyDescent="0.2">
      <c r="B91" s="1009" t="s">
        <v>268</v>
      </c>
      <c r="C91" s="1010"/>
      <c r="D91" s="1011">
        <v>0</v>
      </c>
      <c r="E91" s="1011">
        <v>0</v>
      </c>
      <c r="G91" s="1014"/>
    </row>
    <row r="92" spans="1:7" ht="14.1" customHeight="1" x14ac:dyDescent="0.2">
      <c r="B92" s="1009" t="s">
        <v>269</v>
      </c>
      <c r="C92" s="1010"/>
      <c r="D92" s="1011">
        <v>1124.2254149469813</v>
      </c>
      <c r="E92" s="1011">
        <v>1130.0027826208106</v>
      </c>
      <c r="G92" s="1014"/>
    </row>
    <row r="93" spans="1:7" ht="14.1" customHeight="1" x14ac:dyDescent="0.2">
      <c r="B93" s="1009" t="s">
        <v>270</v>
      </c>
      <c r="C93" s="1010"/>
      <c r="D93" s="1011">
        <v>1031.0552014812156</v>
      </c>
      <c r="E93" s="1011">
        <v>964.32624515617886</v>
      </c>
      <c r="G93" s="1014"/>
    </row>
    <row r="94" spans="1:7" s="1042" customFormat="1" ht="14.1" customHeight="1" x14ac:dyDescent="0.2">
      <c r="A94" s="639"/>
      <c r="B94" s="1035" t="s">
        <v>34</v>
      </c>
      <c r="C94" s="1035"/>
      <c r="D94" s="1036">
        <v>103530.87128776006</v>
      </c>
      <c r="E94" s="1036">
        <v>41972.445577251281</v>
      </c>
    </row>
    <row r="95" spans="1:7" ht="14.1" customHeight="1" x14ac:dyDescent="0.2">
      <c r="B95" s="1043"/>
      <c r="C95" s="1038"/>
      <c r="D95" s="1039"/>
      <c r="E95" s="1039"/>
    </row>
    <row r="96" spans="1:7" ht="14.1" customHeight="1" x14ac:dyDescent="0.2">
      <c r="B96" s="1035" t="s">
        <v>7</v>
      </c>
      <c r="C96" s="1035"/>
      <c r="D96" s="1036">
        <v>493842.03846123011</v>
      </c>
      <c r="E96" s="1036">
        <v>492159.09402341384</v>
      </c>
    </row>
    <row r="97" spans="2:8" ht="14.1" customHeight="1" x14ac:dyDescent="0.2">
      <c r="B97" s="811"/>
      <c r="C97" s="811"/>
      <c r="D97" s="811"/>
    </row>
    <row r="98" spans="2:8" x14ac:dyDescent="0.2">
      <c r="B98" s="811"/>
      <c r="C98" s="811"/>
      <c r="D98" s="811" t="s">
        <v>246</v>
      </c>
      <c r="E98" s="811"/>
    </row>
    <row r="99" spans="2:8" x14ac:dyDescent="0.2">
      <c r="D99" s="639" t="s">
        <v>246</v>
      </c>
    </row>
    <row r="100" spans="2:8" x14ac:dyDescent="0.2">
      <c r="B100" s="2882" t="s">
        <v>246</v>
      </c>
      <c r="C100" s="2882"/>
      <c r="D100" s="2882"/>
      <c r="E100" s="2882"/>
      <c r="F100" s="2882"/>
      <c r="G100" s="2882"/>
      <c r="H100" s="639" t="s">
        <v>246</v>
      </c>
    </row>
    <row r="101" spans="2:8" x14ac:dyDescent="0.2">
      <c r="D101" s="639" t="s">
        <v>246</v>
      </c>
    </row>
  </sheetData>
  <mergeCells count="2">
    <mergeCell ref="B2:E2"/>
    <mergeCell ref="B100:G100"/>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olBreaks count="1" manualBreakCount="1">
    <brk id="5" max="1048575" man="1"/>
  </colBreaks>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89F62-0FC3-41BF-A644-A0A70FEA7AA8}">
  <sheetPr>
    <tabColor theme="5" tint="0.79998168889431442"/>
  </sheetPr>
  <dimension ref="A1"/>
  <sheetViews>
    <sheetView showGridLines="0" workbookViewId="0">
      <selection activeCell="J31" sqref="J31"/>
    </sheetView>
  </sheetViews>
  <sheetFormatPr defaultRowHeight="14.25" x14ac:dyDescent="0.2"/>
  <sheetData>
    <row r="1" spans="1:1" ht="15" x14ac:dyDescent="0.25">
      <c r="A1" s="1"/>
    </row>
  </sheetData>
  <pageMargins left="0.7" right="0.7" top="0.75" bottom="0.75" header="0.3" footer="0.3"/>
  <pageSetup paperSize="9"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9A07-CABB-4D1F-887F-330F349186F0}">
  <sheetPr>
    <tabColor theme="2"/>
  </sheetPr>
  <dimension ref="A1:AB98"/>
  <sheetViews>
    <sheetView showGridLines="0" showWhiteSpace="0" view="pageLayout" zoomScaleNormal="100" zoomScaleSheetLayoutView="100" workbookViewId="0">
      <selection activeCell="B1" sqref="B1"/>
    </sheetView>
  </sheetViews>
  <sheetFormatPr defaultColWidth="0" defaultRowHeight="12" x14ac:dyDescent="0.2"/>
  <cols>
    <col min="1" max="1" width="2.5" style="1046" customWidth="1"/>
    <col min="2" max="2" width="22.25" style="639" customWidth="1"/>
    <col min="3" max="3" width="7.75" style="639" customWidth="1"/>
    <col min="4" max="7" width="6.75" style="639" customWidth="1"/>
    <col min="8" max="11" width="6.25" style="639" customWidth="1"/>
    <col min="12" max="12" width="5.75" style="639" customWidth="1"/>
    <col min="13" max="28" width="17.75" style="639" hidden="1" customWidth="1"/>
    <col min="29" max="16384" width="8" style="639" hidden="1"/>
  </cols>
  <sheetData>
    <row r="1" spans="1:14" s="628" customFormat="1" x14ac:dyDescent="0.2">
      <c r="A1" s="1044"/>
      <c r="B1" s="807" t="s">
        <v>271</v>
      </c>
      <c r="C1" s="808"/>
      <c r="D1" s="808"/>
      <c r="E1" s="808"/>
      <c r="F1" s="808"/>
      <c r="G1" s="808"/>
      <c r="H1" s="808"/>
      <c r="I1" s="808"/>
      <c r="J1" s="808"/>
      <c r="K1" s="808"/>
      <c r="L1" s="808"/>
      <c r="M1" s="1045"/>
    </row>
    <row r="2" spans="1:14" ht="85.5" customHeight="1" x14ac:dyDescent="0.2">
      <c r="B2" s="2883" t="s">
        <v>2181</v>
      </c>
      <c r="C2" s="2883"/>
      <c r="D2" s="2883"/>
      <c r="E2" s="2883"/>
      <c r="F2" s="2883"/>
      <c r="G2" s="2883"/>
      <c r="H2" s="2884"/>
      <c r="I2" s="2884"/>
      <c r="J2" s="2884"/>
      <c r="K2" s="2884"/>
      <c r="L2" s="2884"/>
      <c r="M2" s="1047"/>
    </row>
    <row r="3" spans="1:14" ht="14.25" customHeight="1" x14ac:dyDescent="0.2">
      <c r="A3" s="639"/>
      <c r="B3" s="1048"/>
      <c r="C3" s="1048" t="s">
        <v>341</v>
      </c>
      <c r="D3" s="1048" t="s">
        <v>342</v>
      </c>
      <c r="E3" s="1048" t="s">
        <v>343</v>
      </c>
      <c r="F3" s="1048" t="s">
        <v>592</v>
      </c>
      <c r="G3" s="1048" t="s">
        <v>344</v>
      </c>
      <c r="H3" s="1048" t="s">
        <v>345</v>
      </c>
      <c r="I3" s="1048" t="s">
        <v>346</v>
      </c>
      <c r="J3" s="1048" t="s">
        <v>1088</v>
      </c>
      <c r="K3" s="1048" t="s">
        <v>1646</v>
      </c>
      <c r="L3" s="1048" t="s">
        <v>1664</v>
      </c>
      <c r="M3" s="1047"/>
    </row>
    <row r="4" spans="1:14" x14ac:dyDescent="0.2">
      <c r="A4" s="1049"/>
      <c r="B4" s="1050"/>
      <c r="C4" s="1051"/>
      <c r="D4" s="2885" t="s">
        <v>272</v>
      </c>
      <c r="E4" s="2885"/>
      <c r="F4" s="2885"/>
      <c r="G4" s="2885"/>
      <c r="H4" s="2885"/>
      <c r="I4" s="2885"/>
      <c r="J4" s="2885"/>
      <c r="K4" s="2885"/>
      <c r="L4" s="2885"/>
      <c r="M4" s="1052"/>
    </row>
    <row r="5" spans="1:14" ht="30" customHeight="1" x14ac:dyDescent="0.2">
      <c r="A5" s="1053"/>
      <c r="B5" s="782" t="s">
        <v>1008</v>
      </c>
      <c r="C5" s="1048" t="s">
        <v>273</v>
      </c>
      <c r="D5" s="1048" t="s">
        <v>274</v>
      </c>
      <c r="E5" s="1048" t="s">
        <v>275</v>
      </c>
      <c r="F5" s="1054" t="s">
        <v>276</v>
      </c>
      <c r="G5" s="1048" t="s">
        <v>277</v>
      </c>
      <c r="H5" s="1054" t="s">
        <v>278</v>
      </c>
      <c r="I5" s="1054" t="s">
        <v>279</v>
      </c>
      <c r="J5" s="1048" t="s">
        <v>280</v>
      </c>
      <c r="K5" s="1054" t="s">
        <v>2129</v>
      </c>
      <c r="L5" s="1048" t="s">
        <v>7</v>
      </c>
      <c r="M5" s="1055"/>
    </row>
    <row r="6" spans="1:14" s="1061" customFormat="1" x14ac:dyDescent="0.2">
      <c r="A6" s="1056"/>
      <c r="B6" s="1057" t="s">
        <v>249</v>
      </c>
      <c r="C6" s="1058"/>
      <c r="D6" s="1059"/>
      <c r="E6" s="1059"/>
      <c r="F6" s="1059"/>
      <c r="G6" s="1059"/>
      <c r="H6" s="1059"/>
      <c r="I6" s="1059"/>
      <c r="J6" s="1059"/>
      <c r="K6" s="1059"/>
      <c r="L6" s="1059"/>
      <c r="M6" s="1060"/>
    </row>
    <row r="7" spans="1:14" s="1061" customFormat="1" ht="12.75" customHeight="1" x14ac:dyDescent="0.2">
      <c r="A7" s="1056">
        <v>1</v>
      </c>
      <c r="B7" s="1062" t="s">
        <v>250</v>
      </c>
      <c r="C7" s="1063" t="s">
        <v>3</v>
      </c>
      <c r="D7" s="1063">
        <v>0</v>
      </c>
      <c r="E7" s="1063">
        <v>0</v>
      </c>
      <c r="F7" s="1063">
        <v>0</v>
      </c>
      <c r="G7" s="1063">
        <v>0</v>
      </c>
      <c r="H7" s="1063">
        <v>0</v>
      </c>
      <c r="I7" s="1063">
        <v>0</v>
      </c>
      <c r="J7" s="1063">
        <v>0</v>
      </c>
      <c r="K7" s="1063">
        <v>0</v>
      </c>
      <c r="L7" s="1063">
        <v>0</v>
      </c>
      <c r="M7" s="1064"/>
    </row>
    <row r="8" spans="1:14" s="1061" customFormat="1" x14ac:dyDescent="0.2">
      <c r="A8" s="1056">
        <v>2</v>
      </c>
      <c r="B8" s="1062" t="s">
        <v>251</v>
      </c>
      <c r="C8" s="1063">
        <v>28177.758993180003</v>
      </c>
      <c r="D8" s="1063">
        <v>13953.097169410001</v>
      </c>
      <c r="E8" s="1063">
        <v>174.61620907000002</v>
      </c>
      <c r="F8" s="1063">
        <v>5387.8740932000001</v>
      </c>
      <c r="G8" s="1063">
        <v>8662.1715215000004</v>
      </c>
      <c r="H8" s="1063">
        <v>1423.1543723</v>
      </c>
      <c r="I8" s="1063">
        <v>277.36385836999995</v>
      </c>
      <c r="J8" s="1063">
        <v>372.28325165000001</v>
      </c>
      <c r="K8" s="1063">
        <v>2442.723084200029</v>
      </c>
      <c r="L8" s="1063">
        <v>32693.28355970003</v>
      </c>
      <c r="M8" s="1064"/>
    </row>
    <row r="9" spans="1:14" s="1061" customFormat="1" x14ac:dyDescent="0.2">
      <c r="A9" s="1056">
        <v>3</v>
      </c>
      <c r="B9" s="1062" t="s">
        <v>252</v>
      </c>
      <c r="C9" s="1063">
        <v>141043.00271209</v>
      </c>
      <c r="D9" s="1063">
        <v>37773.000954719995</v>
      </c>
      <c r="E9" s="1063">
        <v>32760.942186630007</v>
      </c>
      <c r="F9" s="1063">
        <v>32747.531628020002</v>
      </c>
      <c r="G9" s="1063">
        <v>37761.52794272</v>
      </c>
      <c r="H9" s="1063">
        <v>1247.6839325400001</v>
      </c>
      <c r="I9" s="1063">
        <v>1085.55317543</v>
      </c>
      <c r="J9" s="1063">
        <v>4447.7120571400001</v>
      </c>
      <c r="K9" s="1063">
        <v>20405.949540960348</v>
      </c>
      <c r="L9" s="1063">
        <v>168229.90141816033</v>
      </c>
      <c r="M9" s="1065"/>
      <c r="N9" s="1065"/>
    </row>
    <row r="10" spans="1:14" s="1061" customFormat="1" x14ac:dyDescent="0.2">
      <c r="A10" s="1056"/>
      <c r="B10" s="1066" t="s">
        <v>281</v>
      </c>
      <c r="C10" s="1063">
        <v>154.18254679</v>
      </c>
      <c r="D10" s="1063">
        <v>0</v>
      </c>
      <c r="E10" s="1063">
        <v>93.527499020000008</v>
      </c>
      <c r="F10" s="1063">
        <v>60.655047769999989</v>
      </c>
      <c r="G10" s="1063">
        <v>0</v>
      </c>
      <c r="H10" s="1067"/>
      <c r="I10" s="1067"/>
      <c r="J10" s="1067"/>
      <c r="K10" s="1063">
        <v>67.272778600000009</v>
      </c>
      <c r="L10" s="1063">
        <v>221.45532539000001</v>
      </c>
      <c r="M10" s="1065"/>
      <c r="N10" s="1065"/>
    </row>
    <row r="11" spans="1:14" s="1061" customFormat="1" x14ac:dyDescent="0.2">
      <c r="A11" s="1056"/>
      <c r="B11" s="1066" t="s">
        <v>282</v>
      </c>
      <c r="C11" s="1063">
        <v>52059.70640037</v>
      </c>
      <c r="D11" s="1063">
        <v>15924.608534039997</v>
      </c>
      <c r="E11" s="1063">
        <v>12096.503772559996</v>
      </c>
      <c r="F11" s="1063">
        <v>11625.931615400004</v>
      </c>
      <c r="G11" s="1063">
        <v>12412.662478370001</v>
      </c>
      <c r="H11" s="1063">
        <v>824.47717939999995</v>
      </c>
      <c r="I11" s="1063">
        <v>0</v>
      </c>
      <c r="J11" s="1063">
        <v>36.689940309999997</v>
      </c>
      <c r="K11" s="1063">
        <v>1610.748448469948</v>
      </c>
      <c r="L11" s="1063">
        <v>54531.621968549945</v>
      </c>
      <c r="M11" s="1065"/>
      <c r="N11" s="1065"/>
    </row>
    <row r="12" spans="1:14" s="1061" customFormat="1" x14ac:dyDescent="0.2">
      <c r="A12" s="1056">
        <v>4</v>
      </c>
      <c r="B12" s="1062" t="s">
        <v>35</v>
      </c>
      <c r="C12" s="1063">
        <v>188893.45137512998</v>
      </c>
      <c r="D12" s="1063">
        <v>51726.320227409997</v>
      </c>
      <c r="E12" s="1063">
        <v>46359.900538680005</v>
      </c>
      <c r="F12" s="1063">
        <v>36078.665182839999</v>
      </c>
      <c r="G12" s="1063">
        <v>54728.565426200003</v>
      </c>
      <c r="H12" s="1063">
        <v>39.629238110000003</v>
      </c>
      <c r="I12" s="1063">
        <v>15.05911792</v>
      </c>
      <c r="J12" s="1063">
        <v>215.24072104999999</v>
      </c>
      <c r="K12" s="1063">
        <v>1570.0288745797743</v>
      </c>
      <c r="L12" s="1063">
        <v>190733.40932678978</v>
      </c>
      <c r="M12" s="1065"/>
      <c r="N12" s="1065"/>
    </row>
    <row r="13" spans="1:14" s="1061" customFormat="1" x14ac:dyDescent="0.2">
      <c r="A13" s="1056"/>
      <c r="B13" s="1066" t="s">
        <v>283</v>
      </c>
      <c r="C13" s="1063">
        <v>148999.69923730002</v>
      </c>
      <c r="D13" s="1063">
        <v>42505.725417050002</v>
      </c>
      <c r="E13" s="1063">
        <v>29011.181582049998</v>
      </c>
      <c r="F13" s="1063">
        <v>28236.773184469999</v>
      </c>
      <c r="G13" s="1063">
        <v>49246.019053730008</v>
      </c>
      <c r="H13" s="1063">
        <v>20.576433060000003</v>
      </c>
      <c r="I13" s="1063">
        <v>8.8493285999999998</v>
      </c>
      <c r="J13" s="1063">
        <v>169.77053154000001</v>
      </c>
      <c r="K13" s="1063">
        <v>1066.4317861000191</v>
      </c>
      <c r="L13" s="1063">
        <v>150265.32731660004</v>
      </c>
      <c r="M13" s="1065"/>
      <c r="N13" s="1065"/>
    </row>
    <row r="14" spans="1:14" s="1061" customFormat="1" x14ac:dyDescent="0.2">
      <c r="A14" s="1056"/>
      <c r="B14" s="1066" t="s">
        <v>282</v>
      </c>
      <c r="C14" s="1063">
        <v>1197.5862808799998</v>
      </c>
      <c r="D14" s="1063">
        <v>109.77009247999999</v>
      </c>
      <c r="E14" s="1063">
        <v>914.9447966099998</v>
      </c>
      <c r="F14" s="1063">
        <v>63.574013720000004</v>
      </c>
      <c r="G14" s="1063">
        <v>109.29737807000001</v>
      </c>
      <c r="H14" s="1067"/>
      <c r="I14" s="1067"/>
      <c r="J14" s="1067"/>
      <c r="K14" s="1063"/>
      <c r="L14" s="1063">
        <v>1197.9785031800002</v>
      </c>
      <c r="M14" s="1065"/>
      <c r="N14" s="1065"/>
    </row>
    <row r="15" spans="1:14" s="1061" customFormat="1" x14ac:dyDescent="0.2">
      <c r="A15" s="1056"/>
      <c r="B15" s="1066" t="s">
        <v>284</v>
      </c>
      <c r="C15" s="1063">
        <v>147802.11295641999</v>
      </c>
      <c r="D15" s="1063">
        <v>42395.955324570001</v>
      </c>
      <c r="E15" s="1063">
        <v>28096.23678544</v>
      </c>
      <c r="F15" s="1063">
        <v>28173.199170749998</v>
      </c>
      <c r="G15" s="1063">
        <v>49136.721675660003</v>
      </c>
      <c r="H15" s="1063">
        <v>20.576433060000003</v>
      </c>
      <c r="I15" s="1063">
        <v>8.8493285999999998</v>
      </c>
      <c r="J15" s="1063">
        <v>169.68620672</v>
      </c>
      <c r="K15" s="1063">
        <v>1066.1238886200438</v>
      </c>
      <c r="L15" s="1063">
        <v>149067.34881342002</v>
      </c>
      <c r="M15" s="1065"/>
      <c r="N15" s="1065"/>
    </row>
    <row r="16" spans="1:14" s="1061" customFormat="1" x14ac:dyDescent="0.2">
      <c r="A16" s="1056"/>
      <c r="B16" s="1066" t="s">
        <v>285</v>
      </c>
      <c r="C16" s="1063">
        <v>39893.752137830001</v>
      </c>
      <c r="D16" s="1063">
        <v>9220.5948103600003</v>
      </c>
      <c r="E16" s="1063">
        <v>17348.71895663</v>
      </c>
      <c r="F16" s="1063">
        <v>7841.8919983699998</v>
      </c>
      <c r="G16" s="1063">
        <v>5482.5463724699985</v>
      </c>
      <c r="H16" s="1063">
        <v>19.05280505</v>
      </c>
      <c r="I16" s="1063">
        <v>6.2097893199999996</v>
      </c>
      <c r="J16" s="1063">
        <v>45.47018950999999</v>
      </c>
      <c r="K16" s="1063">
        <v>503.5970884800613</v>
      </c>
      <c r="L16" s="1063">
        <v>40468.082010190061</v>
      </c>
      <c r="M16" s="1065"/>
      <c r="N16" s="1065"/>
    </row>
    <row r="17" spans="1:14" s="1061" customFormat="1" x14ac:dyDescent="0.2">
      <c r="A17" s="1056"/>
      <c r="B17" s="1066" t="s">
        <v>282</v>
      </c>
      <c r="C17" s="1063">
        <v>1817.97707485</v>
      </c>
      <c r="D17" s="1063">
        <v>209.43396631999997</v>
      </c>
      <c r="E17" s="1063">
        <v>1047.5892653400001</v>
      </c>
      <c r="F17" s="1063">
        <v>226.75368951000002</v>
      </c>
      <c r="G17" s="1063">
        <v>334.20015368000003</v>
      </c>
      <c r="H17" s="1063">
        <v>2.5331883900000003</v>
      </c>
      <c r="I17" s="1063">
        <v>1.51256941</v>
      </c>
      <c r="J17" s="1063">
        <v>3.2789919300000001</v>
      </c>
      <c r="K17" s="1063">
        <v>97.384590969998925</v>
      </c>
      <c r="L17" s="1063">
        <v>1922.6864155499991</v>
      </c>
      <c r="M17" s="1065"/>
      <c r="N17" s="1065"/>
    </row>
    <row r="18" spans="1:14" s="1061" customFormat="1" x14ac:dyDescent="0.2">
      <c r="A18" s="1056"/>
      <c r="B18" s="1066" t="s">
        <v>284</v>
      </c>
      <c r="C18" s="1063">
        <v>38075.775062979999</v>
      </c>
      <c r="D18" s="1063">
        <v>9011.1608440400014</v>
      </c>
      <c r="E18" s="1063">
        <v>16301.12969129</v>
      </c>
      <c r="F18" s="1063">
        <v>7615.1383088599996</v>
      </c>
      <c r="G18" s="1063">
        <v>5148.3462187899986</v>
      </c>
      <c r="H18" s="1063">
        <v>16.519616660000001</v>
      </c>
      <c r="I18" s="1063">
        <v>4.6972199100000003</v>
      </c>
      <c r="J18" s="1063">
        <v>42.191197580000001</v>
      </c>
      <c r="K18" s="1063">
        <v>406.21249751006184</v>
      </c>
      <c r="L18" s="1063">
        <v>38545.39559464006</v>
      </c>
      <c r="M18" s="1065"/>
      <c r="N18" s="1065"/>
    </row>
    <row r="19" spans="1:14" s="1061" customFormat="1" x14ac:dyDescent="0.2">
      <c r="A19" s="1056">
        <v>5</v>
      </c>
      <c r="B19" s="1062" t="s">
        <v>38</v>
      </c>
      <c r="C19" s="1067" t="s">
        <v>3</v>
      </c>
      <c r="D19" s="1067"/>
      <c r="E19" s="1067"/>
      <c r="F19" s="1067"/>
      <c r="G19" s="1067"/>
      <c r="H19" s="1067"/>
      <c r="I19" s="1067"/>
      <c r="J19" s="1067"/>
      <c r="K19" s="1067"/>
      <c r="L19" s="1067"/>
      <c r="M19" s="1065"/>
    </row>
    <row r="20" spans="1:14" s="1061" customFormat="1" x14ac:dyDescent="0.2">
      <c r="A20" s="1056"/>
      <c r="B20" s="1062" t="s">
        <v>37</v>
      </c>
      <c r="C20" s="1063">
        <v>3405.0683852799998</v>
      </c>
      <c r="D20" s="1063">
        <v>989.32357875000002</v>
      </c>
      <c r="E20" s="1063">
        <v>1497.47025338</v>
      </c>
      <c r="F20" s="1063">
        <v>301.20896699000002</v>
      </c>
      <c r="G20" s="1063">
        <v>617.06558615999995</v>
      </c>
      <c r="H20" s="1063">
        <v>0</v>
      </c>
      <c r="I20" s="1063">
        <v>9.3817992100000005</v>
      </c>
      <c r="J20" s="1063">
        <v>32.903225630000001</v>
      </c>
      <c r="K20" s="1063">
        <v>10.324850790000255</v>
      </c>
      <c r="L20" s="1063">
        <v>3457.6782609100001</v>
      </c>
      <c r="M20" s="1065"/>
    </row>
    <row r="21" spans="1:14" s="1071" customFormat="1" x14ac:dyDescent="0.2">
      <c r="A21" s="1068">
        <v>6</v>
      </c>
      <c r="B21" s="1068" t="s">
        <v>36</v>
      </c>
      <c r="C21" s="1069">
        <v>361519.28146567999</v>
      </c>
      <c r="D21" s="1069">
        <v>104441.74193028999</v>
      </c>
      <c r="E21" s="1069">
        <v>80792.929187760004</v>
      </c>
      <c r="F21" s="1069">
        <v>74515.279871050006</v>
      </c>
      <c r="G21" s="1069">
        <v>101769.33047658</v>
      </c>
      <c r="H21" s="1069">
        <v>2710.4675429500003</v>
      </c>
      <c r="I21" s="1069">
        <v>1387.3579509299998</v>
      </c>
      <c r="J21" s="1069">
        <v>5068.1392554700005</v>
      </c>
      <c r="K21" s="1069">
        <v>24429.026350530152</v>
      </c>
      <c r="L21" s="1069">
        <v>395114.27256556012</v>
      </c>
      <c r="M21" s="1070"/>
    </row>
    <row r="22" spans="1:14" s="1061" customFormat="1" x14ac:dyDescent="0.2">
      <c r="A22" s="1072"/>
      <c r="B22" s="1057" t="s">
        <v>258</v>
      </c>
      <c r="C22" s="1074"/>
      <c r="D22" s="1074"/>
      <c r="E22" s="1074"/>
      <c r="F22" s="1074"/>
      <c r="G22" s="1074"/>
      <c r="H22" s="1074"/>
      <c r="I22" s="1074"/>
      <c r="J22" s="1074"/>
      <c r="K22" s="1074"/>
      <c r="L22" s="1074"/>
      <c r="M22" s="1060"/>
    </row>
    <row r="23" spans="1:14" s="1061" customFormat="1" ht="13.5" customHeight="1" x14ac:dyDescent="0.2">
      <c r="A23" s="1056">
        <v>7</v>
      </c>
      <c r="B23" s="1062" t="s">
        <v>250</v>
      </c>
      <c r="C23" s="1063">
        <v>45317.683989620004</v>
      </c>
      <c r="D23" s="1063">
        <v>9246.9882027499989</v>
      </c>
      <c r="E23" s="1063">
        <v>25919.427518699998</v>
      </c>
      <c r="F23" s="1063">
        <v>2362.5085735899997</v>
      </c>
      <c r="G23" s="1063">
        <v>7788.7596945800015</v>
      </c>
      <c r="H23" s="1063"/>
      <c r="I23" s="1063">
        <v>154.02655777000001</v>
      </c>
      <c r="J23" s="1063">
        <v>15885.009725370001</v>
      </c>
      <c r="K23" s="1063">
        <v>4755.8404616400285</v>
      </c>
      <c r="L23" s="1063">
        <v>66112.570734400026</v>
      </c>
      <c r="M23" s="1065"/>
    </row>
    <row r="24" spans="1:14" s="1061" customFormat="1" ht="15" customHeight="1" x14ac:dyDescent="0.2">
      <c r="A24" s="1056">
        <v>8</v>
      </c>
      <c r="B24" s="1062" t="s">
        <v>259</v>
      </c>
      <c r="C24" s="1063">
        <v>8886.1433666499997</v>
      </c>
      <c r="D24" s="1063">
        <v>2277.9855032499995</v>
      </c>
      <c r="E24" s="1063">
        <v>496.05484345000002</v>
      </c>
      <c r="F24" s="1063">
        <v>98.331920400000016</v>
      </c>
      <c r="G24" s="1063">
        <v>6013.7710995500001</v>
      </c>
      <c r="H24" s="1063">
        <v>0</v>
      </c>
      <c r="I24" s="1063">
        <v>6.9229039599999993</v>
      </c>
      <c r="J24" s="1067"/>
      <c r="K24" s="1063">
        <v>74.95241284999652</v>
      </c>
      <c r="L24" s="1063">
        <v>8968.0186834599954</v>
      </c>
      <c r="M24" s="1065"/>
    </row>
    <row r="25" spans="1:14" s="1061" customFormat="1" x14ac:dyDescent="0.2">
      <c r="A25" s="1056">
        <v>9</v>
      </c>
      <c r="B25" s="1062" t="s">
        <v>260</v>
      </c>
      <c r="C25" s="1063">
        <v>100.16282989999999</v>
      </c>
      <c r="D25" s="1067"/>
      <c r="E25" s="1063">
        <v>100.16282989999999</v>
      </c>
      <c r="F25" s="1067"/>
      <c r="G25" s="1067"/>
      <c r="H25" s="1063"/>
      <c r="I25" s="1067"/>
      <c r="J25" s="1067"/>
      <c r="K25" s="1067"/>
      <c r="L25" s="1063">
        <v>100.16282989999999</v>
      </c>
      <c r="M25" s="1075"/>
    </row>
    <row r="26" spans="1:14" s="1061" customFormat="1" x14ac:dyDescent="0.2">
      <c r="A26" s="1056">
        <v>10</v>
      </c>
      <c r="B26" s="1062" t="s">
        <v>261</v>
      </c>
      <c r="C26" s="1063">
        <v>22.406921749999999</v>
      </c>
      <c r="D26" s="1067"/>
      <c r="E26" s="1063">
        <v>22.406921749999999</v>
      </c>
      <c r="F26" s="1067"/>
      <c r="G26" s="1067"/>
      <c r="H26" s="1067"/>
      <c r="I26" s="1067"/>
      <c r="J26" s="1063"/>
      <c r="K26" s="1063">
        <v>758.71410147000006</v>
      </c>
      <c r="L26" s="1063">
        <v>781.1210232200001</v>
      </c>
      <c r="M26" s="1075"/>
    </row>
    <row r="27" spans="1:14" s="1061" customFormat="1" x14ac:dyDescent="0.2">
      <c r="A27" s="1056">
        <v>11</v>
      </c>
      <c r="B27" s="1062" t="s">
        <v>262</v>
      </c>
      <c r="C27" s="1067" t="s">
        <v>3</v>
      </c>
      <c r="D27" s="1067"/>
      <c r="E27" s="1067"/>
      <c r="F27" s="1067"/>
      <c r="G27" s="1067"/>
      <c r="H27" s="1067"/>
      <c r="I27" s="1067"/>
      <c r="J27" s="1067"/>
      <c r="K27" s="1063">
        <v>50.703814780000002</v>
      </c>
      <c r="L27" s="1063">
        <v>50.703814780000002</v>
      </c>
      <c r="M27" s="1065"/>
    </row>
    <row r="28" spans="1:14" s="1061" customFormat="1" x14ac:dyDescent="0.2">
      <c r="A28" s="1056">
        <v>12</v>
      </c>
      <c r="B28" s="1062" t="s">
        <v>251</v>
      </c>
      <c r="C28" s="1063">
        <v>14.155201580000002</v>
      </c>
      <c r="D28" s="1063"/>
      <c r="E28" s="1063">
        <v>1.026629</v>
      </c>
      <c r="F28" s="1063">
        <v>12.714510720000002</v>
      </c>
      <c r="G28" s="1063"/>
      <c r="H28" s="1063">
        <v>0</v>
      </c>
      <c r="I28" s="1067">
        <v>0</v>
      </c>
      <c r="J28" s="1063"/>
      <c r="K28" s="1063">
        <v>185.54928651</v>
      </c>
      <c r="L28" s="1063">
        <v>199.70763618000001</v>
      </c>
      <c r="M28" s="1065"/>
    </row>
    <row r="29" spans="1:14" s="1061" customFormat="1" x14ac:dyDescent="0.2">
      <c r="A29" s="1056">
        <v>13</v>
      </c>
      <c r="B29" s="1062" t="s">
        <v>252</v>
      </c>
      <c r="C29" s="1063">
        <v>2233.7410810599999</v>
      </c>
      <c r="D29" s="1063">
        <v>1936.32476314</v>
      </c>
      <c r="E29" s="1063">
        <v>4.4688840000000001</v>
      </c>
      <c r="F29" s="1063">
        <v>286.36766867</v>
      </c>
      <c r="G29" s="1063">
        <v>6.5797652499999995</v>
      </c>
      <c r="H29" s="1063"/>
      <c r="I29" s="1063">
        <v>15.09494563</v>
      </c>
      <c r="J29" s="1063">
        <v>2.0904140099999999</v>
      </c>
      <c r="K29" s="1063">
        <v>184.65537225000071</v>
      </c>
      <c r="L29" s="1063">
        <v>2435.5818129500008</v>
      </c>
      <c r="M29" s="1065"/>
      <c r="N29" s="1076"/>
    </row>
    <row r="30" spans="1:14" s="1061" customFormat="1" ht="12.75" customHeight="1" x14ac:dyDescent="0.2">
      <c r="A30" s="1056"/>
      <c r="B30" s="1066" t="s">
        <v>282</v>
      </c>
      <c r="C30" s="1063">
        <v>2033.20827401</v>
      </c>
      <c r="D30" s="1063">
        <v>1751.93082157</v>
      </c>
      <c r="E30" s="1063">
        <v>0</v>
      </c>
      <c r="F30" s="1063">
        <v>281.27745243999999</v>
      </c>
      <c r="G30" s="1063">
        <v>0</v>
      </c>
      <c r="H30" s="1063"/>
      <c r="I30" s="1067"/>
      <c r="J30" s="1067"/>
      <c r="K30" s="1063">
        <v>0</v>
      </c>
      <c r="L30" s="1063">
        <v>2033.20827401</v>
      </c>
      <c r="M30" s="1065"/>
      <c r="N30" s="1076"/>
    </row>
    <row r="31" spans="1:14" s="1061" customFormat="1" x14ac:dyDescent="0.2">
      <c r="A31" s="1056">
        <v>14</v>
      </c>
      <c r="B31" s="1077" t="s">
        <v>35</v>
      </c>
      <c r="C31" s="1063">
        <v>6077.5139971499993</v>
      </c>
      <c r="D31" s="1063">
        <v>1419.118365</v>
      </c>
      <c r="E31" s="1063">
        <v>1.3543569000000002</v>
      </c>
      <c r="F31" s="1063">
        <v>2343.7935043399998</v>
      </c>
      <c r="G31" s="1063">
        <v>2313.2477709099999</v>
      </c>
      <c r="H31" s="1063"/>
      <c r="I31" s="1063">
        <v>1.3496258799999998</v>
      </c>
      <c r="J31" s="1063">
        <v>6.6606140200000006</v>
      </c>
      <c r="K31" s="1063">
        <v>58.514819399995986</v>
      </c>
      <c r="L31" s="1063">
        <v>6144.2086920899947</v>
      </c>
      <c r="M31" s="1065"/>
      <c r="N31" s="1076"/>
    </row>
    <row r="32" spans="1:14" s="1061" customFormat="1" ht="9.75" customHeight="1" x14ac:dyDescent="0.2">
      <c r="A32" s="1056"/>
      <c r="B32" s="1078" t="s">
        <v>282</v>
      </c>
      <c r="C32" s="1063">
        <v>810.08627027</v>
      </c>
      <c r="D32" s="1063">
        <v>109.53822651999999</v>
      </c>
      <c r="E32" s="1063">
        <v>0.64898480000000003</v>
      </c>
      <c r="F32" s="1063">
        <v>220.62635467999999</v>
      </c>
      <c r="G32" s="1063">
        <v>479.27270427000002</v>
      </c>
      <c r="H32" s="1063"/>
      <c r="I32" s="1063">
        <v>1.32988895</v>
      </c>
      <c r="J32" s="1063">
        <v>5.5870764599999996</v>
      </c>
      <c r="K32" s="1063">
        <v>50.432930199999987</v>
      </c>
      <c r="L32" s="1063">
        <v>867.54493057000013</v>
      </c>
      <c r="M32" s="1065"/>
      <c r="N32" s="1076"/>
    </row>
    <row r="33" spans="1:14" s="1061" customFormat="1" ht="18" x14ac:dyDescent="0.2">
      <c r="A33" s="1056">
        <v>15</v>
      </c>
      <c r="B33" s="1062" t="s">
        <v>263</v>
      </c>
      <c r="C33" s="1063">
        <v>4642.1728503899994</v>
      </c>
      <c r="D33" s="1063">
        <v>107.79306957999998</v>
      </c>
      <c r="E33" s="1063">
        <v>0</v>
      </c>
      <c r="F33" s="1063">
        <v>4533.9572149599999</v>
      </c>
      <c r="G33" s="1063"/>
      <c r="H33" s="1063"/>
      <c r="I33" s="1063">
        <v>0</v>
      </c>
      <c r="J33" s="1063">
        <v>1.46304531</v>
      </c>
      <c r="K33" s="1063">
        <v>7.1498658199988796</v>
      </c>
      <c r="L33" s="1063">
        <v>4650.7857615199982</v>
      </c>
      <c r="M33" s="1065"/>
      <c r="N33" s="1076"/>
    </row>
    <row r="34" spans="1:14" s="1061" customFormat="1" ht="9.75" customHeight="1" x14ac:dyDescent="0.2">
      <c r="A34" s="1056"/>
      <c r="B34" s="1078" t="s">
        <v>282</v>
      </c>
      <c r="C34" s="1063">
        <v>73.833412760000002</v>
      </c>
      <c r="D34" s="1063">
        <v>69.289288859999999</v>
      </c>
      <c r="E34" s="1067"/>
      <c r="F34" s="1067">
        <v>4.5441238999999998</v>
      </c>
      <c r="G34" s="1067"/>
      <c r="H34" s="1063"/>
      <c r="I34" s="1067"/>
      <c r="J34" s="1067"/>
      <c r="K34" s="1067"/>
      <c r="L34" s="1063">
        <v>73.833412760000002</v>
      </c>
      <c r="M34" s="1065"/>
      <c r="N34" s="1076"/>
    </row>
    <row r="35" spans="1:14" s="1061" customFormat="1" x14ac:dyDescent="0.2">
      <c r="A35" s="1056">
        <v>16</v>
      </c>
      <c r="B35" s="1062" t="s">
        <v>264</v>
      </c>
      <c r="C35" s="1063">
        <v>93.105090770000004</v>
      </c>
      <c r="D35" s="1063">
        <v>4.5839525500000011</v>
      </c>
      <c r="E35" s="1063"/>
      <c r="F35" s="1063">
        <v>81.401505119999996</v>
      </c>
      <c r="G35" s="1063">
        <v>7.1057719499999994</v>
      </c>
      <c r="H35" s="1063"/>
      <c r="I35" s="1063"/>
      <c r="J35" s="1063"/>
      <c r="K35" s="1063">
        <v>0.66133433999996782</v>
      </c>
      <c r="L35" s="1063">
        <v>93.810911299999972</v>
      </c>
      <c r="M35" s="1065"/>
      <c r="N35" s="1076"/>
    </row>
    <row r="36" spans="1:14" s="1061" customFormat="1" ht="19.5" customHeight="1" x14ac:dyDescent="0.2">
      <c r="A36" s="1056">
        <v>17</v>
      </c>
      <c r="B36" s="1062" t="s">
        <v>265</v>
      </c>
      <c r="C36" s="1063">
        <v>302.07858836000003</v>
      </c>
      <c r="D36" s="1063">
        <v>76.737308689999992</v>
      </c>
      <c r="E36" s="1063">
        <v>168.80692887000001</v>
      </c>
      <c r="F36" s="1067"/>
      <c r="G36" s="1063">
        <v>56.534350799999999</v>
      </c>
      <c r="H36" s="1063"/>
      <c r="I36" s="1067"/>
      <c r="J36" s="1063">
        <v>98.54323672999999</v>
      </c>
      <c r="K36" s="1063">
        <v>428.16379793999999</v>
      </c>
      <c r="L36" s="1063">
        <v>828.78562303000001</v>
      </c>
      <c r="M36" s="1065"/>
      <c r="N36" s="1076"/>
    </row>
    <row r="37" spans="1:14" s="1061" customFormat="1" x14ac:dyDescent="0.2">
      <c r="A37" s="1056">
        <v>18</v>
      </c>
      <c r="B37" s="1062" t="s">
        <v>266</v>
      </c>
      <c r="C37" s="1067">
        <v>383.69441605000003</v>
      </c>
      <c r="D37" s="1067"/>
      <c r="E37" s="1067"/>
      <c r="F37" s="1067">
        <v>383.69441605000003</v>
      </c>
      <c r="G37" s="1067"/>
      <c r="H37" s="1067"/>
      <c r="I37" s="1067"/>
      <c r="J37" s="1067"/>
      <c r="K37" s="1067"/>
      <c r="L37" s="1067">
        <v>383.69441605000003</v>
      </c>
      <c r="M37" s="1065"/>
      <c r="N37" s="1076"/>
    </row>
    <row r="38" spans="1:14" s="1061" customFormat="1" ht="21.75" customHeight="1" x14ac:dyDescent="0.2">
      <c r="A38" s="1056">
        <v>19</v>
      </c>
      <c r="B38" s="1062" t="s">
        <v>267</v>
      </c>
      <c r="C38" s="1067" t="s">
        <v>3</v>
      </c>
      <c r="D38" s="1067"/>
      <c r="E38" s="1067"/>
      <c r="F38" s="1067"/>
      <c r="G38" s="1067"/>
      <c r="H38" s="1067"/>
      <c r="I38" s="1067"/>
      <c r="J38" s="1067"/>
      <c r="K38" s="1067"/>
      <c r="L38" s="1067">
        <v>0</v>
      </c>
      <c r="M38" s="1065"/>
      <c r="N38" s="1076"/>
    </row>
    <row r="39" spans="1:14" s="1061" customFormat="1" ht="18" x14ac:dyDescent="0.2">
      <c r="A39" s="1056">
        <v>20</v>
      </c>
      <c r="B39" s="1062" t="s">
        <v>268</v>
      </c>
      <c r="C39" s="1063">
        <v>69.163508879999995</v>
      </c>
      <c r="D39" s="1063">
        <v>0</v>
      </c>
      <c r="E39" s="1063">
        <v>69.163508879999995</v>
      </c>
      <c r="F39" s="1063">
        <v>0</v>
      </c>
      <c r="G39" s="1063">
        <v>0</v>
      </c>
      <c r="H39" s="1063">
        <v>0</v>
      </c>
      <c r="I39" s="1067"/>
      <c r="J39" s="1063">
        <v>179.76194093999999</v>
      </c>
      <c r="K39" s="1063">
        <v>181.12287084999997</v>
      </c>
      <c r="L39" s="1063">
        <v>430.04832066999995</v>
      </c>
      <c r="M39" s="1065"/>
      <c r="N39" s="1076"/>
    </row>
    <row r="40" spans="1:14" s="1061" customFormat="1" x14ac:dyDescent="0.2">
      <c r="A40" s="1056">
        <v>21</v>
      </c>
      <c r="B40" s="1062" t="s">
        <v>269</v>
      </c>
      <c r="C40" s="1063">
        <v>1322.2482804899998</v>
      </c>
      <c r="D40" s="1063">
        <v>6.7982326599999965</v>
      </c>
      <c r="E40" s="1063">
        <v>1095.27827942</v>
      </c>
      <c r="F40" s="1063">
        <v>85.594948860000002</v>
      </c>
      <c r="G40" s="1063">
        <v>134.57681955000001</v>
      </c>
      <c r="H40" s="1063">
        <v>326.84699999999998</v>
      </c>
      <c r="I40" s="1067"/>
      <c r="J40" s="1063"/>
      <c r="K40" s="1063">
        <v>47.676767299999938</v>
      </c>
      <c r="L40" s="1063">
        <v>1696.7723756599999</v>
      </c>
      <c r="M40" s="1065"/>
      <c r="N40" s="1076"/>
    </row>
    <row r="41" spans="1:14" s="1061" customFormat="1" x14ac:dyDescent="0.2">
      <c r="A41" s="1056">
        <v>22</v>
      </c>
      <c r="B41" s="1062" t="s">
        <v>270</v>
      </c>
      <c r="C41" s="1063">
        <v>820.57913687000007</v>
      </c>
      <c r="D41" s="1063">
        <v>54.350586219999997</v>
      </c>
      <c r="E41" s="1063">
        <v>49.081585919999995</v>
      </c>
      <c r="F41" s="1063">
        <v>629.83131360000004</v>
      </c>
      <c r="G41" s="1063">
        <v>87.315651129999992</v>
      </c>
      <c r="H41" s="1063">
        <v>0</v>
      </c>
      <c r="I41" s="1063"/>
      <c r="J41" s="1063"/>
      <c r="K41" s="1063">
        <v>120.3782497599999</v>
      </c>
      <c r="L41" s="1063">
        <v>941.01073497999994</v>
      </c>
      <c r="M41" s="1065"/>
      <c r="N41" s="1076"/>
    </row>
    <row r="42" spans="1:14" s="1071" customFormat="1" x14ac:dyDescent="0.2">
      <c r="A42" s="1068">
        <v>23</v>
      </c>
      <c r="B42" s="1068" t="s">
        <v>34</v>
      </c>
      <c r="C42" s="1069">
        <v>70284.849259520008</v>
      </c>
      <c r="D42" s="1069">
        <v>15130.722471889998</v>
      </c>
      <c r="E42" s="1069">
        <v>27927.246147940001</v>
      </c>
      <c r="F42" s="1069">
        <v>10818.195576310001</v>
      </c>
      <c r="G42" s="1069">
        <v>16408.685063380002</v>
      </c>
      <c r="H42" s="1069">
        <v>327.04051728999997</v>
      </c>
      <c r="I42" s="1069">
        <v>177.43112952999999</v>
      </c>
      <c r="J42" s="1069">
        <v>16173.579308939999</v>
      </c>
      <c r="K42" s="1069">
        <v>6854.0831549100212</v>
      </c>
      <c r="L42" s="1069">
        <v>93816.983370190006</v>
      </c>
      <c r="M42" s="1070"/>
      <c r="N42" s="1079"/>
    </row>
    <row r="43" spans="1:14" s="1084" customFormat="1" x14ac:dyDescent="0.2">
      <c r="A43" s="1080"/>
      <c r="B43" s="1081"/>
      <c r="C43" s="1082"/>
      <c r="D43" s="1082"/>
      <c r="E43" s="1082"/>
      <c r="F43" s="1082"/>
      <c r="G43" s="1082"/>
      <c r="H43" s="1082"/>
      <c r="I43" s="1082"/>
      <c r="J43" s="1082"/>
      <c r="K43" s="1082"/>
      <c r="L43" s="1082"/>
      <c r="M43" s="1083"/>
    </row>
    <row r="44" spans="1:14" s="1071" customFormat="1" x14ac:dyDescent="0.2">
      <c r="A44" s="1068">
        <v>24</v>
      </c>
      <c r="B44" s="1068" t="s">
        <v>7</v>
      </c>
      <c r="C44" s="1069">
        <v>431804.1307252</v>
      </c>
      <c r="D44" s="1069">
        <v>119572.46440217999</v>
      </c>
      <c r="E44" s="1069">
        <v>108720.17533570001</v>
      </c>
      <c r="F44" s="1069">
        <v>85333.475447360004</v>
      </c>
      <c r="G44" s="1069">
        <v>118178.01553996</v>
      </c>
      <c r="H44" s="1069">
        <v>3037.5080602400003</v>
      </c>
      <c r="I44" s="1069">
        <v>1564.7890804599997</v>
      </c>
      <c r="J44" s="1069">
        <v>21241.718564409999</v>
      </c>
      <c r="K44" s="1069">
        <v>31283.109505440174</v>
      </c>
      <c r="L44" s="1069">
        <v>488931.25593575014</v>
      </c>
      <c r="M44" s="1083"/>
    </row>
    <row r="45" spans="1:14" s="1061" customFormat="1" ht="15" x14ac:dyDescent="0.2">
      <c r="A45" s="1056"/>
      <c r="B45" s="1358"/>
      <c r="C45" s="1358"/>
      <c r="D45" s="1358"/>
      <c r="E45" s="1358"/>
      <c r="F45" s="1085"/>
      <c r="G45" s="1358"/>
      <c r="H45" s="1359"/>
      <c r="I45" s="1359"/>
      <c r="J45" s="1359"/>
      <c r="K45" s="1359"/>
      <c r="L45" s="1359"/>
      <c r="M45" s="1047"/>
    </row>
    <row r="46" spans="1:14" ht="15" x14ac:dyDescent="0.2">
      <c r="B46" s="1358"/>
      <c r="C46" s="1358"/>
      <c r="D46" s="1358"/>
      <c r="E46" s="1358"/>
      <c r="F46" s="1086"/>
      <c r="G46" s="1358"/>
      <c r="H46" s="1359"/>
      <c r="I46" s="1359"/>
      <c r="J46" s="1359"/>
      <c r="K46" s="1359"/>
      <c r="L46" s="1359"/>
      <c r="M46" s="1047"/>
    </row>
    <row r="47" spans="1:14" ht="15" x14ac:dyDescent="0.2">
      <c r="B47" s="1358"/>
      <c r="C47" s="1358"/>
      <c r="D47" s="1358"/>
      <c r="E47" s="1358"/>
      <c r="F47" s="1086"/>
      <c r="G47" s="1358"/>
      <c r="H47" s="1359"/>
      <c r="I47" s="1359"/>
      <c r="J47" s="1359"/>
      <c r="K47" s="1359"/>
      <c r="L47" s="1359"/>
      <c r="M47" s="1047"/>
    </row>
    <row r="48" spans="1:14" ht="15" x14ac:dyDescent="0.2">
      <c r="B48" s="1358"/>
      <c r="C48" s="1358"/>
      <c r="D48" s="1358"/>
      <c r="E48" s="1358"/>
      <c r="F48" s="1086"/>
      <c r="G48" s="1358"/>
      <c r="H48" s="1359"/>
      <c r="I48" s="1359"/>
      <c r="J48" s="1359"/>
      <c r="K48" s="1359"/>
      <c r="L48" s="1359"/>
      <c r="M48" s="1047"/>
    </row>
    <row r="49" spans="1:14" ht="15" x14ac:dyDescent="0.2">
      <c r="B49" s="1358"/>
      <c r="C49" s="1358"/>
      <c r="D49" s="1358"/>
      <c r="E49" s="1358"/>
      <c r="F49" s="1086"/>
      <c r="G49" s="1358"/>
      <c r="H49" s="1359"/>
      <c r="I49" s="1359"/>
      <c r="J49" s="1359"/>
      <c r="K49" s="1359"/>
      <c r="L49" s="1359"/>
      <c r="M49" s="1047"/>
    </row>
    <row r="50" spans="1:14" ht="15" x14ac:dyDescent="0.2">
      <c r="B50" s="1358"/>
      <c r="C50" s="1358"/>
      <c r="D50" s="1358"/>
      <c r="E50" s="1358"/>
      <c r="F50" s="1086"/>
      <c r="G50" s="1358"/>
      <c r="H50" s="1359"/>
      <c r="I50" s="1359"/>
      <c r="J50" s="1359"/>
      <c r="K50" s="1359"/>
      <c r="L50" s="1359"/>
      <c r="M50" s="1047"/>
    </row>
    <row r="51" spans="1:14" ht="15" x14ac:dyDescent="0.2">
      <c r="B51" s="1358"/>
      <c r="C51" s="1358"/>
      <c r="D51" s="1358"/>
      <c r="E51" s="1358"/>
      <c r="F51" s="1358"/>
      <c r="G51" s="1358"/>
      <c r="H51" s="1359"/>
      <c r="I51" s="1359"/>
      <c r="J51" s="1359"/>
      <c r="K51" s="1359"/>
      <c r="L51" s="1359"/>
      <c r="M51" s="1047"/>
    </row>
    <row r="52" spans="1:14" x14ac:dyDescent="0.2">
      <c r="A52" s="1087"/>
      <c r="B52" s="1088"/>
      <c r="C52" s="1089"/>
      <c r="D52" s="2886" t="s">
        <v>272</v>
      </c>
      <c r="E52" s="2886"/>
      <c r="F52" s="2886"/>
      <c r="G52" s="2886"/>
      <c r="H52" s="2886"/>
      <c r="I52" s="2886"/>
      <c r="J52" s="2886"/>
      <c r="K52" s="2886"/>
      <c r="L52" s="2886"/>
      <c r="M52" s="1052"/>
    </row>
    <row r="53" spans="1:14" ht="30.75" customHeight="1" x14ac:dyDescent="0.2">
      <c r="A53" s="1053"/>
      <c r="B53" s="1090" t="s">
        <v>386</v>
      </c>
      <c r="C53" s="1091" t="s">
        <v>273</v>
      </c>
      <c r="D53" s="1091" t="s">
        <v>274</v>
      </c>
      <c r="E53" s="1091" t="s">
        <v>275</v>
      </c>
      <c r="F53" s="1092" t="s">
        <v>276</v>
      </c>
      <c r="G53" s="1091" t="s">
        <v>277</v>
      </c>
      <c r="H53" s="1092" t="s">
        <v>278</v>
      </c>
      <c r="I53" s="1092" t="s">
        <v>279</v>
      </c>
      <c r="J53" s="1091" t="s">
        <v>280</v>
      </c>
      <c r="K53" s="1092" t="s">
        <v>2129</v>
      </c>
      <c r="L53" s="1091" t="s">
        <v>7</v>
      </c>
      <c r="M53" s="1055"/>
    </row>
    <row r="54" spans="1:14" s="1061" customFormat="1" x14ac:dyDescent="0.2">
      <c r="A54" s="1056"/>
      <c r="B54" s="1093" t="s">
        <v>249</v>
      </c>
      <c r="C54" s="1094"/>
      <c r="D54" s="1095"/>
      <c r="E54" s="1095"/>
      <c r="F54" s="1095"/>
      <c r="G54" s="1095"/>
      <c r="H54" s="1095"/>
      <c r="I54" s="1095"/>
      <c r="J54" s="1095"/>
      <c r="K54" s="1095"/>
      <c r="L54" s="1095"/>
      <c r="M54" s="1060"/>
    </row>
    <row r="55" spans="1:14" s="1061" customFormat="1" ht="22.5" customHeight="1" x14ac:dyDescent="0.2">
      <c r="A55" s="1056">
        <v>1</v>
      </c>
      <c r="B55" s="1062" t="s">
        <v>250</v>
      </c>
      <c r="C55" s="1067"/>
      <c r="D55" s="1067"/>
      <c r="E55" s="1067"/>
      <c r="F55" s="1067"/>
      <c r="G55" s="1067"/>
      <c r="H55" s="1067"/>
      <c r="I55" s="1067"/>
      <c r="J55" s="1067"/>
      <c r="K55" s="1067"/>
      <c r="L55" s="1067"/>
      <c r="M55" s="1065"/>
    </row>
    <row r="56" spans="1:14" s="1061" customFormat="1" x14ac:dyDescent="0.2">
      <c r="A56" s="1056">
        <v>2</v>
      </c>
      <c r="B56" s="1062" t="s">
        <v>251</v>
      </c>
      <c r="C56" s="1067">
        <v>34497.961173250005</v>
      </c>
      <c r="D56" s="1067">
        <v>18655.081047240001</v>
      </c>
      <c r="E56" s="1067">
        <v>292.56080813</v>
      </c>
      <c r="F56" s="1067">
        <v>5608.3287148799991</v>
      </c>
      <c r="G56" s="1067">
        <v>9941.990603000002</v>
      </c>
      <c r="H56" s="1067">
        <v>2.6693448500000003</v>
      </c>
      <c r="I56" s="1067">
        <v>124.87652172999999</v>
      </c>
      <c r="J56" s="1067">
        <v>407.86857371999992</v>
      </c>
      <c r="K56" s="1067">
        <v>2885.8728602899737</v>
      </c>
      <c r="L56" s="1067">
        <v>37919.24847383998</v>
      </c>
      <c r="M56" s="1065"/>
    </row>
    <row r="57" spans="1:14" s="1061" customFormat="1" x14ac:dyDescent="0.2">
      <c r="A57" s="1056">
        <v>3</v>
      </c>
      <c r="B57" s="1062" t="s">
        <v>252</v>
      </c>
      <c r="C57" s="1067">
        <v>134531.53835716</v>
      </c>
      <c r="D57" s="1067">
        <v>37700.880864440005</v>
      </c>
      <c r="E57" s="1067">
        <v>30343.794919339995</v>
      </c>
      <c r="F57" s="1067">
        <v>31111.524540839993</v>
      </c>
      <c r="G57" s="1067">
        <v>35375.338032539999</v>
      </c>
      <c r="H57" s="1067">
        <v>1482.55105594</v>
      </c>
      <c r="I57" s="1067">
        <v>1664.6966646800001</v>
      </c>
      <c r="J57" s="1067">
        <v>4084.7464497199999</v>
      </c>
      <c r="K57" s="1067">
        <v>20790.892555850103</v>
      </c>
      <c r="L57" s="1067">
        <v>162554.4250833501</v>
      </c>
      <c r="M57" s="1065"/>
    </row>
    <row r="58" spans="1:14" s="1061" customFormat="1" x14ac:dyDescent="0.2">
      <c r="A58" s="1056"/>
      <c r="B58" s="1066" t="s">
        <v>281</v>
      </c>
      <c r="C58" s="1067">
        <v>238.71051209000001</v>
      </c>
      <c r="D58" s="1067">
        <v>3.1402114800000005</v>
      </c>
      <c r="E58" s="1067">
        <v>193.80051910999998</v>
      </c>
      <c r="F58" s="1067">
        <v>31.02361153</v>
      </c>
      <c r="G58" s="1067">
        <v>10.74616997</v>
      </c>
      <c r="H58" s="1067"/>
      <c r="I58" s="1067"/>
      <c r="J58" s="1067"/>
      <c r="K58" s="1067">
        <v>116.99832262999999</v>
      </c>
      <c r="L58" s="1067">
        <v>355.70883472000003</v>
      </c>
      <c r="M58" s="1065"/>
    </row>
    <row r="59" spans="1:14" s="1061" customFormat="1" x14ac:dyDescent="0.2">
      <c r="A59" s="1056"/>
      <c r="B59" s="1066" t="s">
        <v>282</v>
      </c>
      <c r="C59" s="1067">
        <v>50825.210704140001</v>
      </c>
      <c r="D59" s="1067">
        <v>16321.403384259998</v>
      </c>
      <c r="E59" s="1067">
        <v>12149.77202278</v>
      </c>
      <c r="F59" s="1067">
        <v>10698.742624060002</v>
      </c>
      <c r="G59" s="1067">
        <v>11655.292673040003</v>
      </c>
      <c r="H59" s="1067">
        <v>996.6087976199999</v>
      </c>
      <c r="I59" s="1067"/>
      <c r="J59" s="1067">
        <v>40.151829599999999</v>
      </c>
      <c r="K59" s="1067">
        <v>1366.2054941799706</v>
      </c>
      <c r="L59" s="1067">
        <v>53228.241997809972</v>
      </c>
      <c r="M59" s="1065"/>
    </row>
    <row r="60" spans="1:14" s="1061" customFormat="1" x14ac:dyDescent="0.2">
      <c r="A60" s="1056">
        <v>4</v>
      </c>
      <c r="B60" s="1062" t="s">
        <v>35</v>
      </c>
      <c r="C60" s="1067">
        <v>185358.35311174998</v>
      </c>
      <c r="D60" s="1067">
        <v>51953.514937270003</v>
      </c>
      <c r="E60" s="1067">
        <v>44308.744721130002</v>
      </c>
      <c r="F60" s="1067">
        <v>34513.296660100001</v>
      </c>
      <c r="G60" s="1067">
        <v>54582.796793250003</v>
      </c>
      <c r="H60" s="1067">
        <v>39.477614910000007</v>
      </c>
      <c r="I60" s="1067">
        <v>15.86833216</v>
      </c>
      <c r="J60" s="1067">
        <v>213.24483398000001</v>
      </c>
      <c r="K60" s="1067">
        <v>1536.77686544997</v>
      </c>
      <c r="L60" s="1067">
        <v>187163.72075824992</v>
      </c>
      <c r="M60" s="1065"/>
    </row>
    <row r="61" spans="1:14" s="1061" customFormat="1" x14ac:dyDescent="0.2">
      <c r="A61" s="1056"/>
      <c r="B61" s="1066" t="s">
        <v>283</v>
      </c>
      <c r="C61" s="1067">
        <v>147857.89567572001</v>
      </c>
      <c r="D61" s="1067">
        <v>41641.721409140009</v>
      </c>
      <c r="E61" s="1067">
        <v>28514.704706699998</v>
      </c>
      <c r="F61" s="1067">
        <v>28680.3791566</v>
      </c>
      <c r="G61" s="1067">
        <v>49021.090403280003</v>
      </c>
      <c r="H61" s="1067">
        <v>19.057289179999998</v>
      </c>
      <c r="I61" s="1067">
        <v>11.706208789999998</v>
      </c>
      <c r="J61" s="1067">
        <v>167.92709898999999</v>
      </c>
      <c r="K61" s="1067">
        <v>1052.0944248299857</v>
      </c>
      <c r="L61" s="1067">
        <v>149108.68069751002</v>
      </c>
      <c r="M61" s="1065"/>
      <c r="N61" s="1096"/>
    </row>
    <row r="62" spans="1:14" s="1061" customFormat="1" x14ac:dyDescent="0.2">
      <c r="A62" s="1056"/>
      <c r="B62" s="1066" t="s">
        <v>282</v>
      </c>
      <c r="C62" s="1067">
        <v>1222.7850505500001</v>
      </c>
      <c r="D62" s="1067">
        <v>99.160448299999985</v>
      </c>
      <c r="E62" s="1067">
        <v>959.78929908000009</v>
      </c>
      <c r="F62" s="1067">
        <v>50.553018209999998</v>
      </c>
      <c r="G62" s="1067">
        <v>113.28228495999998</v>
      </c>
      <c r="H62" s="1067"/>
      <c r="I62" s="1067"/>
      <c r="J62" s="1067"/>
      <c r="K62" s="1067"/>
      <c r="L62" s="1067">
        <v>1222.9213396199998</v>
      </c>
      <c r="M62" s="1065"/>
    </row>
    <row r="63" spans="1:14" s="1061" customFormat="1" x14ac:dyDescent="0.2">
      <c r="A63" s="1056"/>
      <c r="B63" s="1066" t="s">
        <v>284</v>
      </c>
      <c r="C63" s="1067">
        <v>146635.11062517</v>
      </c>
      <c r="D63" s="1067">
        <v>41542.560960840005</v>
      </c>
      <c r="E63" s="1067">
        <v>27554.915407620003</v>
      </c>
      <c r="F63" s="1067">
        <v>28629.826138389999</v>
      </c>
      <c r="G63" s="1067">
        <v>48907.808118320005</v>
      </c>
      <c r="H63" s="1067">
        <v>19.057289179999998</v>
      </c>
      <c r="I63" s="1067">
        <v>11.706208789999998</v>
      </c>
      <c r="J63" s="1067">
        <v>167.92709898999999</v>
      </c>
      <c r="K63" s="1067">
        <v>1051.9581357599745</v>
      </c>
      <c r="L63" s="1067">
        <v>147885.75935789</v>
      </c>
      <c r="M63" s="1065"/>
    </row>
    <row r="64" spans="1:14" s="1061" customFormat="1" x14ac:dyDescent="0.2">
      <c r="A64" s="1056"/>
      <c r="B64" s="1066" t="s">
        <v>285</v>
      </c>
      <c r="C64" s="1067">
        <v>37500.457436029996</v>
      </c>
      <c r="D64" s="1067">
        <v>10311.793528129998</v>
      </c>
      <c r="E64" s="1067">
        <v>15794.040014429998</v>
      </c>
      <c r="F64" s="1067">
        <v>5832.9175035000007</v>
      </c>
      <c r="G64" s="1067">
        <v>5561.7063899700006</v>
      </c>
      <c r="H64" s="1067">
        <v>20.420325730000005</v>
      </c>
      <c r="I64" s="1067">
        <v>4.1621233699999998</v>
      </c>
      <c r="J64" s="1067">
        <v>45.317734990000012</v>
      </c>
      <c r="K64" s="1067">
        <v>484.68244062006335</v>
      </c>
      <c r="L64" s="1067">
        <v>38055.040060740059</v>
      </c>
      <c r="M64" s="1065"/>
    </row>
    <row r="65" spans="1:13" s="1061" customFormat="1" x14ac:dyDescent="0.2">
      <c r="A65" s="1056"/>
      <c r="B65" s="1066" t="s">
        <v>282</v>
      </c>
      <c r="C65" s="1067">
        <v>1887.6284221600001</v>
      </c>
      <c r="D65" s="1067">
        <v>221.47719310999994</v>
      </c>
      <c r="E65" s="1067">
        <v>1055.2803387800002</v>
      </c>
      <c r="F65" s="1067">
        <v>266.69185091999998</v>
      </c>
      <c r="G65" s="1067">
        <v>344.17903934999998</v>
      </c>
      <c r="H65" s="1067">
        <v>2.6211843499999996</v>
      </c>
      <c r="I65" s="1067">
        <v>1.21735098</v>
      </c>
      <c r="J65" s="1067">
        <v>4.4243456600000002</v>
      </c>
      <c r="K65" s="1067">
        <v>98.115337230000989</v>
      </c>
      <c r="L65" s="1067">
        <v>1994.006640380001</v>
      </c>
      <c r="M65" s="1065"/>
    </row>
    <row r="66" spans="1:13" s="1061" customFormat="1" x14ac:dyDescent="0.2">
      <c r="A66" s="1056"/>
      <c r="B66" s="1066" t="s">
        <v>284</v>
      </c>
      <c r="C66" s="1067">
        <v>35612.829013869996</v>
      </c>
      <c r="D66" s="1067">
        <v>10090.316335019999</v>
      </c>
      <c r="E66" s="1067">
        <v>14738.759675649999</v>
      </c>
      <c r="F66" s="1067">
        <v>5566.2256525800003</v>
      </c>
      <c r="G66" s="1067">
        <v>5217.5273506199992</v>
      </c>
      <c r="H66" s="1067">
        <v>17.799141379999998</v>
      </c>
      <c r="I66" s="1067">
        <v>2.9447723900000002</v>
      </c>
      <c r="J66" s="1067">
        <v>40.893389330000005</v>
      </c>
      <c r="K66" s="1067">
        <v>386.56710339003439</v>
      </c>
      <c r="L66" s="1067">
        <v>36061.033420360029</v>
      </c>
      <c r="M66" s="1065"/>
    </row>
    <row r="67" spans="1:13" s="1061" customFormat="1" x14ac:dyDescent="0.2">
      <c r="A67" s="1056">
        <v>5</v>
      </c>
      <c r="B67" s="1062" t="s">
        <v>38</v>
      </c>
      <c r="C67" s="1067" t="s">
        <v>3</v>
      </c>
      <c r="D67" s="1067"/>
      <c r="E67" s="1067"/>
      <c r="F67" s="1067"/>
      <c r="G67" s="1067"/>
      <c r="H67" s="1067"/>
      <c r="I67" s="1067"/>
      <c r="J67" s="1067"/>
      <c r="K67" s="1067"/>
      <c r="L67" s="1067"/>
      <c r="M67" s="1065"/>
    </row>
    <row r="68" spans="1:13" s="1061" customFormat="1" x14ac:dyDescent="0.2">
      <c r="A68" s="1056"/>
      <c r="B68" s="1062" t="s">
        <v>37</v>
      </c>
      <c r="C68" s="1067">
        <v>2650.76134336</v>
      </c>
      <c r="D68" s="1067">
        <v>698.60483782999995</v>
      </c>
      <c r="E68" s="1067">
        <v>927.66187502999992</v>
      </c>
      <c r="F68" s="1067">
        <v>253.26955362999999</v>
      </c>
      <c r="G68" s="1067">
        <v>771.22507686999995</v>
      </c>
      <c r="H68" s="1067"/>
      <c r="I68" s="1067">
        <v>14.5859924</v>
      </c>
      <c r="J68" s="1067">
        <v>6.6280808100000002</v>
      </c>
      <c r="K68" s="1067">
        <v>1.7974414600003001</v>
      </c>
      <c r="L68" s="1067">
        <v>2673.7728580300004</v>
      </c>
      <c r="M68" s="1065"/>
    </row>
    <row r="69" spans="1:13" s="1061" customFormat="1" x14ac:dyDescent="0.2">
      <c r="A69" s="1097">
        <v>6</v>
      </c>
      <c r="B69" s="1097" t="s">
        <v>36</v>
      </c>
      <c r="C69" s="1098">
        <v>357038.61398552003</v>
      </c>
      <c r="D69" s="1099">
        <v>109008.08168678</v>
      </c>
      <c r="E69" s="1099">
        <v>75872.762323629999</v>
      </c>
      <c r="F69" s="1098">
        <v>71486.419469450004</v>
      </c>
      <c r="G69" s="1098">
        <v>100671.35050566001</v>
      </c>
      <c r="H69" s="1099">
        <v>1524.6980157</v>
      </c>
      <c r="I69" s="1099">
        <v>1820.0275109700001</v>
      </c>
      <c r="J69" s="1098">
        <v>4712.4879382300005</v>
      </c>
      <c r="K69" s="1098">
        <v>25215.339723050049</v>
      </c>
      <c r="L69" s="1099">
        <v>390311.16717347002</v>
      </c>
      <c r="M69" s="1100"/>
    </row>
    <row r="70" spans="1:13" s="1104" customFormat="1" x14ac:dyDescent="0.2">
      <c r="A70" s="1056"/>
      <c r="B70" s="1101"/>
      <c r="C70" s="1102"/>
      <c r="D70" s="1102"/>
      <c r="E70" s="1102"/>
      <c r="F70" s="1102"/>
      <c r="G70" s="1102"/>
      <c r="H70" s="1102"/>
      <c r="I70" s="1102"/>
      <c r="J70" s="1102"/>
      <c r="K70" s="1102"/>
      <c r="L70" s="1102"/>
      <c r="M70" s="1103"/>
    </row>
    <row r="71" spans="1:13" s="1061" customFormat="1" x14ac:dyDescent="0.2">
      <c r="A71" s="1056"/>
      <c r="B71" s="1073" t="s">
        <v>258</v>
      </c>
      <c r="C71" s="1067"/>
      <c r="D71" s="1067"/>
      <c r="E71" s="1067"/>
      <c r="F71" s="1067"/>
      <c r="G71" s="1067"/>
      <c r="H71" s="1067"/>
      <c r="I71" s="1067"/>
      <c r="J71" s="1067"/>
      <c r="K71" s="1067"/>
      <c r="L71" s="1067"/>
      <c r="M71" s="1060"/>
    </row>
    <row r="72" spans="1:13" s="1061" customFormat="1" ht="21" customHeight="1" x14ac:dyDescent="0.2">
      <c r="A72" s="1056">
        <v>7</v>
      </c>
      <c r="B72" s="1062" t="s">
        <v>250</v>
      </c>
      <c r="C72" s="1067">
        <v>46167.956608330009</v>
      </c>
      <c r="D72" s="1067">
        <v>5803.2276315600002</v>
      </c>
      <c r="E72" s="1067">
        <v>28358.802093520004</v>
      </c>
      <c r="F72" s="1067">
        <v>2296.7754326000004</v>
      </c>
      <c r="G72" s="1067">
        <v>9709.1514506500007</v>
      </c>
      <c r="H72" s="1067">
        <v>1342.1654886797257</v>
      </c>
      <c r="I72" s="1067">
        <v>201.25499342000001</v>
      </c>
      <c r="J72" s="1067">
        <v>21954.21057938</v>
      </c>
      <c r="K72" s="1067">
        <v>5966.0248496800305</v>
      </c>
      <c r="L72" s="1067">
        <v>75631.612519489761</v>
      </c>
      <c r="M72" s="1065"/>
    </row>
    <row r="73" spans="1:13" s="1061" customFormat="1" ht="20.25" customHeight="1" x14ac:dyDescent="0.2">
      <c r="A73" s="1056">
        <v>8</v>
      </c>
      <c r="B73" s="1062" t="s">
        <v>259</v>
      </c>
      <c r="C73" s="1067">
        <v>8333.56664585</v>
      </c>
      <c r="D73" s="1067">
        <v>2091.7041668100005</v>
      </c>
      <c r="E73" s="1067">
        <v>480.9511679200001</v>
      </c>
      <c r="F73" s="1067">
        <v>66.67995006000001</v>
      </c>
      <c r="G73" s="1067">
        <v>5694.2313610599995</v>
      </c>
      <c r="H73" s="1067">
        <v>110.04876367270217</v>
      </c>
      <c r="I73" s="1067">
        <v>1.68497483</v>
      </c>
      <c r="J73" s="1067"/>
      <c r="K73" s="1067">
        <v>46.316259889998754</v>
      </c>
      <c r="L73" s="1067">
        <v>8491.6166442427002</v>
      </c>
      <c r="M73" s="1065"/>
    </row>
    <row r="74" spans="1:13" s="1061" customFormat="1" x14ac:dyDescent="0.2">
      <c r="A74" s="1056">
        <v>9</v>
      </c>
      <c r="B74" s="1062" t="s">
        <v>260</v>
      </c>
      <c r="C74" s="1067">
        <v>100.17534209999999</v>
      </c>
      <c r="D74" s="1067"/>
      <c r="E74" s="1067">
        <v>100.17534209999999</v>
      </c>
      <c r="F74" s="1067"/>
      <c r="G74" s="1067"/>
      <c r="H74" s="1067">
        <v>4.89336350295864</v>
      </c>
      <c r="I74" s="1067"/>
      <c r="J74" s="1067"/>
      <c r="K74" s="1067"/>
      <c r="L74" s="1067">
        <v>105.06870560295863</v>
      </c>
      <c r="M74" s="1065"/>
    </row>
    <row r="75" spans="1:13" s="1061" customFormat="1" ht="18" customHeight="1" x14ac:dyDescent="0.2">
      <c r="A75" s="1056">
        <v>10</v>
      </c>
      <c r="B75" s="1062" t="s">
        <v>261</v>
      </c>
      <c r="C75" s="1067">
        <v>104.91147418999999</v>
      </c>
      <c r="D75" s="1067"/>
      <c r="E75" s="1067">
        <v>104.91147418999999</v>
      </c>
      <c r="F75" s="1067"/>
      <c r="G75" s="1067"/>
      <c r="H75" s="1067"/>
      <c r="I75" s="1067"/>
      <c r="J75" s="1067">
        <v>4.8484738799999993</v>
      </c>
      <c r="K75" s="1067">
        <v>1342.7413007500004</v>
      </c>
      <c r="L75" s="1067">
        <v>1452.5012488200005</v>
      </c>
      <c r="M75" s="1065"/>
    </row>
    <row r="76" spans="1:13" s="1061" customFormat="1" x14ac:dyDescent="0.2">
      <c r="A76" s="1056">
        <v>11</v>
      </c>
      <c r="B76" s="1062" t="s">
        <v>262</v>
      </c>
      <c r="C76" s="1067"/>
      <c r="D76" s="1067"/>
      <c r="E76" s="1067"/>
      <c r="F76" s="1067"/>
      <c r="G76" s="1067"/>
      <c r="H76" s="1067"/>
      <c r="I76" s="1067"/>
      <c r="J76" s="1067"/>
      <c r="K76" s="1067">
        <v>233.20900288000001</v>
      </c>
      <c r="L76" s="1067">
        <v>233.20900288000001</v>
      </c>
      <c r="M76" s="1065"/>
    </row>
    <row r="77" spans="1:13" s="1061" customFormat="1" x14ac:dyDescent="0.2">
      <c r="A77" s="1056">
        <v>12</v>
      </c>
      <c r="B77" s="1062" t="s">
        <v>251</v>
      </c>
      <c r="C77" s="1067">
        <v>73.609109901420169</v>
      </c>
      <c r="D77" s="1067">
        <v>2.6658499233511805</v>
      </c>
      <c r="E77" s="1067">
        <v>1.72271117245765</v>
      </c>
      <c r="F77" s="1067">
        <v>67.281277131576331</v>
      </c>
      <c r="G77" s="1067">
        <v>1.9392716740349902</v>
      </c>
      <c r="H77" s="1067">
        <v>9.1552682499153288</v>
      </c>
      <c r="I77" s="1067"/>
      <c r="J77" s="1067"/>
      <c r="K77" s="1067">
        <v>343.07880444593383</v>
      </c>
      <c r="L77" s="1067">
        <v>425.97323800803321</v>
      </c>
      <c r="M77" s="1065"/>
    </row>
    <row r="78" spans="1:13" s="1061" customFormat="1" x14ac:dyDescent="0.2">
      <c r="A78" s="1056">
        <v>13</v>
      </c>
      <c r="B78" s="1062" t="s">
        <v>252</v>
      </c>
      <c r="C78" s="1067">
        <v>1747.357748319029</v>
      </c>
      <c r="D78" s="1067">
        <v>1762.8857985411601</v>
      </c>
      <c r="E78" s="1067">
        <v>9.5009404878748906</v>
      </c>
      <c r="F78" s="1067">
        <v>4.6888812383765597</v>
      </c>
      <c r="G78" s="1067">
        <v>-29.717871948382331</v>
      </c>
      <c r="H78" s="1067">
        <v>3013.7116522815254</v>
      </c>
      <c r="I78" s="1067">
        <v>9.0050208984948608</v>
      </c>
      <c r="J78" s="1067">
        <v>1.50637982</v>
      </c>
      <c r="K78" s="1067">
        <v>478.35519927708918</v>
      </c>
      <c r="L78" s="1067">
        <v>5249.936000596701</v>
      </c>
      <c r="M78" s="1065"/>
    </row>
    <row r="79" spans="1:13" s="1061" customFormat="1" x14ac:dyDescent="0.2">
      <c r="A79" s="1056"/>
      <c r="B79" s="1066" t="s">
        <v>282</v>
      </c>
      <c r="C79" s="1067">
        <v>1591.1789076283105</v>
      </c>
      <c r="D79" s="1067">
        <v>1589.4474716200002</v>
      </c>
      <c r="E79" s="1067">
        <v>1.7299855357442699</v>
      </c>
      <c r="F79" s="1067"/>
      <c r="G79" s="1067"/>
      <c r="H79" s="1067">
        <v>991.0528068520299</v>
      </c>
      <c r="I79" s="1067"/>
      <c r="J79" s="1067"/>
      <c r="K79" s="1067">
        <v>19.417989952800003</v>
      </c>
      <c r="L79" s="1067">
        <v>2601.64970443314</v>
      </c>
      <c r="M79" s="1065"/>
    </row>
    <row r="80" spans="1:13" s="1061" customFormat="1" x14ac:dyDescent="0.2">
      <c r="A80" s="1056">
        <v>14</v>
      </c>
      <c r="B80" s="1077" t="s">
        <v>35</v>
      </c>
      <c r="C80" s="1067">
        <v>4703.9804126082399</v>
      </c>
      <c r="D80" s="1067">
        <v>1297.4867369949375</v>
      </c>
      <c r="E80" s="1067">
        <v>3.4540596597629696</v>
      </c>
      <c r="F80" s="1067">
        <v>1048.3016971511845</v>
      </c>
      <c r="G80" s="1067">
        <v>2354.7379188023551</v>
      </c>
      <c r="H80" s="1067">
        <v>1345.3201538795033</v>
      </c>
      <c r="I80" s="1067">
        <v>1.80150248898607</v>
      </c>
      <c r="J80" s="1067">
        <v>5.1343050925623093</v>
      </c>
      <c r="K80" s="1067">
        <v>103.92223133857618</v>
      </c>
      <c r="L80" s="1067">
        <v>6160.1586054078671</v>
      </c>
      <c r="M80" s="1065"/>
    </row>
    <row r="81" spans="1:13" s="1061" customFormat="1" x14ac:dyDescent="0.2">
      <c r="A81" s="1056"/>
      <c r="B81" s="1078" t="s">
        <v>282</v>
      </c>
      <c r="C81" s="1067">
        <v>775.97051524079654</v>
      </c>
      <c r="D81" s="1067">
        <v>96.671126621956034</v>
      </c>
      <c r="E81" s="1067">
        <v>1.4358892300180701</v>
      </c>
      <c r="F81" s="1067">
        <v>200.84901019687135</v>
      </c>
      <c r="G81" s="1067">
        <v>477.01448919195099</v>
      </c>
      <c r="H81" s="1067">
        <v>759.11210416508527</v>
      </c>
      <c r="I81" s="1067">
        <v>1.52208085</v>
      </c>
      <c r="J81" s="1067">
        <v>4.2114657399999995</v>
      </c>
      <c r="K81" s="1067">
        <v>45.621185659843881</v>
      </c>
      <c r="L81" s="1067">
        <v>1586.4373516557257</v>
      </c>
      <c r="M81" s="1065"/>
    </row>
    <row r="82" spans="1:13" s="1061" customFormat="1" ht="18" x14ac:dyDescent="0.2">
      <c r="A82" s="1056">
        <v>15</v>
      </c>
      <c r="B82" s="1062" t="s">
        <v>263</v>
      </c>
      <c r="C82" s="1067">
        <v>107.81177749431667</v>
      </c>
      <c r="D82" s="1067">
        <v>96.42917258281561</v>
      </c>
      <c r="E82" s="1067">
        <v>7.2100896232073106</v>
      </c>
      <c r="F82" s="1067">
        <v>2.6984177438943004</v>
      </c>
      <c r="G82" s="1067">
        <v>1.47409754439945</v>
      </c>
      <c r="H82" s="1067">
        <v>2532.5127520828005</v>
      </c>
      <c r="I82" s="1067">
        <v>1.9267564575970499</v>
      </c>
      <c r="J82" s="1067">
        <v>1.4212977792165602</v>
      </c>
      <c r="K82" s="1067">
        <v>151.90147011787477</v>
      </c>
      <c r="L82" s="1067">
        <v>2795.5740539318053</v>
      </c>
      <c r="M82" s="1065"/>
    </row>
    <row r="83" spans="1:13" s="1061" customFormat="1" x14ac:dyDescent="0.2">
      <c r="A83" s="1056"/>
      <c r="B83" s="1078" t="s">
        <v>282</v>
      </c>
      <c r="C83" s="1067">
        <v>57.668028390000011</v>
      </c>
      <c r="D83" s="1067">
        <v>57.668028390000011</v>
      </c>
      <c r="E83" s="1067"/>
      <c r="F83" s="1067"/>
      <c r="G83" s="1067"/>
      <c r="H83" s="1067">
        <v>13.944750839692531</v>
      </c>
      <c r="I83" s="1067"/>
      <c r="J83" s="1067"/>
      <c r="K83" s="1067"/>
      <c r="L83" s="1067">
        <v>71.612779229692535</v>
      </c>
      <c r="M83" s="1065"/>
    </row>
    <row r="84" spans="1:13" s="1061" customFormat="1" x14ac:dyDescent="0.2">
      <c r="A84" s="1056">
        <v>16</v>
      </c>
      <c r="B84" s="1062" t="s">
        <v>264</v>
      </c>
      <c r="C84" s="1067">
        <v>18.250194231577158</v>
      </c>
      <c r="D84" s="1067">
        <v>2.7758092523794913</v>
      </c>
      <c r="E84" s="1067"/>
      <c r="F84" s="1067">
        <v>8.5538363801573301</v>
      </c>
      <c r="G84" s="1067">
        <v>6.7960757204921194</v>
      </c>
      <c r="H84" s="1067">
        <v>264.8452102534967</v>
      </c>
      <c r="I84" s="1067"/>
      <c r="J84" s="1067"/>
      <c r="K84" s="1067">
        <v>3.2648628100474584</v>
      </c>
      <c r="L84" s="1067">
        <v>286.5360246916178</v>
      </c>
      <c r="M84" s="1065"/>
    </row>
    <row r="85" spans="1:13" s="1061" customFormat="1" ht="18" x14ac:dyDescent="0.2">
      <c r="A85" s="1056">
        <v>17</v>
      </c>
      <c r="B85" s="1062" t="s">
        <v>265</v>
      </c>
      <c r="C85" s="1067">
        <v>91.571123869999994</v>
      </c>
      <c r="D85" s="1067">
        <v>63.807597029999997</v>
      </c>
      <c r="E85" s="1067">
        <v>3.9940717299999999</v>
      </c>
      <c r="F85" s="1067">
        <v>0</v>
      </c>
      <c r="G85" s="1067">
        <v>23.769455109999999</v>
      </c>
      <c r="H85" s="1067">
        <v>14.830637671396744</v>
      </c>
      <c r="I85" s="1067"/>
      <c r="J85" s="1067">
        <v>128.79172790999999</v>
      </c>
      <c r="K85" s="1067">
        <v>308.21113877215276</v>
      </c>
      <c r="L85" s="1067">
        <v>543.40462822354948</v>
      </c>
      <c r="M85" s="1065"/>
    </row>
    <row r="86" spans="1:13" s="1061" customFormat="1" x14ac:dyDescent="0.2">
      <c r="A86" s="1056">
        <v>18</v>
      </c>
      <c r="B86" s="1062" t="s">
        <v>266</v>
      </c>
      <c r="C86" s="1067">
        <v>0</v>
      </c>
      <c r="D86" s="1067"/>
      <c r="E86" s="1067"/>
      <c r="F86" s="1067"/>
      <c r="G86" s="1067"/>
      <c r="H86" s="1067"/>
      <c r="I86" s="1067"/>
      <c r="J86" s="1067"/>
      <c r="K86" s="1067"/>
      <c r="L86" s="1067"/>
      <c r="M86" s="1065"/>
    </row>
    <row r="87" spans="1:13" s="1061" customFormat="1" ht="25.5" customHeight="1" x14ac:dyDescent="0.2">
      <c r="A87" s="1056">
        <v>19</v>
      </c>
      <c r="B87" s="1062" t="s">
        <v>267</v>
      </c>
      <c r="C87" s="1067">
        <v>0</v>
      </c>
      <c r="D87" s="1067"/>
      <c r="E87" s="1067"/>
      <c r="F87" s="1067"/>
      <c r="G87" s="1067"/>
      <c r="H87" s="1067"/>
      <c r="I87" s="1067"/>
      <c r="J87" s="1067"/>
      <c r="K87" s="1067"/>
      <c r="L87" s="1067"/>
      <c r="M87" s="1065"/>
    </row>
    <row r="88" spans="1:13" s="1061" customFormat="1" ht="18" x14ac:dyDescent="0.2">
      <c r="A88" s="1056">
        <v>20</v>
      </c>
      <c r="B88" s="1062" t="s">
        <v>268</v>
      </c>
      <c r="C88" s="1067">
        <v>1023.8533251999999</v>
      </c>
      <c r="D88" s="1067">
        <v>50.332047130000007</v>
      </c>
      <c r="E88" s="1067">
        <v>716.04617920999999</v>
      </c>
      <c r="F88" s="1067">
        <v>240.55278910999999</v>
      </c>
      <c r="G88" s="1067">
        <v>16.92230975</v>
      </c>
      <c r="H88" s="1067">
        <v>4.0212822191250002</v>
      </c>
      <c r="I88" s="1067"/>
      <c r="J88" s="1067">
        <v>3.8606886623562002</v>
      </c>
      <c r="K88" s="1067">
        <v>92.490118865499966</v>
      </c>
      <c r="L88" s="1067">
        <v>1124.2254149469811</v>
      </c>
      <c r="M88" s="1065"/>
    </row>
    <row r="89" spans="1:13" s="1061" customFormat="1" x14ac:dyDescent="0.2">
      <c r="A89" s="1056">
        <v>21</v>
      </c>
      <c r="B89" s="1062" t="s">
        <v>269</v>
      </c>
      <c r="C89" s="1067">
        <v>1023.8533251999999</v>
      </c>
      <c r="D89" s="1067">
        <v>50.332047130000007</v>
      </c>
      <c r="E89" s="1067">
        <v>716.04617920999999</v>
      </c>
      <c r="F89" s="1067">
        <v>240.55278910999999</v>
      </c>
      <c r="G89" s="1067">
        <v>16.92230975</v>
      </c>
      <c r="H89" s="1067">
        <v>4.0212822191250002</v>
      </c>
      <c r="I89" s="1067"/>
      <c r="J89" s="1067">
        <v>3.8606886623562002</v>
      </c>
      <c r="K89" s="1067">
        <v>92.490118865499966</v>
      </c>
      <c r="L89" s="1067">
        <v>1124.2254149469811</v>
      </c>
      <c r="M89" s="1065"/>
    </row>
    <row r="90" spans="1:13" s="1061" customFormat="1" x14ac:dyDescent="0.2">
      <c r="A90" s="1056">
        <v>22</v>
      </c>
      <c r="B90" s="1062" t="s">
        <v>270</v>
      </c>
      <c r="C90" s="1067">
        <v>703.72256210237629</v>
      </c>
      <c r="D90" s="1067">
        <v>34.67869795</v>
      </c>
      <c r="E90" s="1067">
        <v>45.710584382236298</v>
      </c>
      <c r="F90" s="1067">
        <v>503.44060244013997</v>
      </c>
      <c r="G90" s="1067">
        <v>119.89267733</v>
      </c>
      <c r="H90" s="1067">
        <v>240.5253217098888</v>
      </c>
      <c r="I90" s="1067"/>
      <c r="J90" s="1067"/>
      <c r="K90" s="1067">
        <v>86.774272059513635</v>
      </c>
      <c r="L90" s="1067">
        <v>1031.0552014812156</v>
      </c>
      <c r="M90" s="1065"/>
    </row>
    <row r="91" spans="1:13" s="1061" customFormat="1" x14ac:dyDescent="0.2">
      <c r="A91" s="1097">
        <v>23</v>
      </c>
      <c r="B91" s="1097" t="s">
        <v>34</v>
      </c>
      <c r="C91" s="1098">
        <v>63176.766324196971</v>
      </c>
      <c r="D91" s="1099">
        <v>11205.993507774643</v>
      </c>
      <c r="E91" s="1099">
        <v>29832.603186874094</v>
      </c>
      <c r="F91" s="1098">
        <v>4238.9728838553301</v>
      </c>
      <c r="G91" s="1098">
        <v>17899.196745692901</v>
      </c>
      <c r="H91" s="1099">
        <v>8882.0298942030386</v>
      </c>
      <c r="I91" s="1099">
        <v>215.68851738249336</v>
      </c>
      <c r="J91" s="1098">
        <v>22100.097041653979</v>
      </c>
      <c r="K91" s="1098">
        <v>9156.2895108867197</v>
      </c>
      <c r="L91" s="1099">
        <v>103530.87128832321</v>
      </c>
      <c r="M91" s="1100"/>
    </row>
    <row r="92" spans="1:13" s="1104" customFormat="1" x14ac:dyDescent="0.2">
      <c r="A92" s="1105"/>
      <c r="B92" s="1101"/>
      <c r="C92" s="1102"/>
      <c r="D92" s="1102"/>
      <c r="E92" s="1102"/>
      <c r="F92" s="1102"/>
      <c r="G92" s="1102"/>
      <c r="H92" s="1102"/>
      <c r="I92" s="1102"/>
      <c r="J92" s="1102"/>
      <c r="K92" s="1102"/>
      <c r="L92" s="1102"/>
      <c r="M92" s="1103"/>
    </row>
    <row r="93" spans="1:13" s="1061" customFormat="1" x14ac:dyDescent="0.2">
      <c r="A93" s="1097">
        <v>24</v>
      </c>
      <c r="B93" s="1097" t="s">
        <v>7</v>
      </c>
      <c r="C93" s="1098">
        <v>420215.38030971703</v>
      </c>
      <c r="D93" s="1099">
        <v>120214.07519455465</v>
      </c>
      <c r="E93" s="1099">
        <v>105705.3655105041</v>
      </c>
      <c r="F93" s="1098">
        <v>75725.392353305331</v>
      </c>
      <c r="G93" s="1106">
        <v>118570.54725135291</v>
      </c>
      <c r="H93" s="1099">
        <v>10406.727909903038</v>
      </c>
      <c r="I93" s="1099">
        <v>2035.7160283524934</v>
      </c>
      <c r="J93" s="1098">
        <v>26812.584979883977</v>
      </c>
      <c r="K93" s="1098">
        <v>34371.629233936765</v>
      </c>
      <c r="L93" s="1099">
        <v>493842.03846179321</v>
      </c>
      <c r="M93" s="1103"/>
    </row>
    <row r="94" spans="1:13" x14ac:dyDescent="0.2">
      <c r="B94" s="1107"/>
      <c r="C94" s="1108"/>
      <c r="D94" s="1108"/>
      <c r="E94" s="1108"/>
      <c r="F94" s="1108"/>
      <c r="G94" s="1108"/>
      <c r="H94" s="1108"/>
      <c r="I94" s="1108"/>
      <c r="J94" s="1108"/>
      <c r="K94" s="1108"/>
      <c r="L94" s="1108"/>
      <c r="M94" s="1109"/>
    </row>
    <row r="95" spans="1:13" x14ac:dyDescent="0.2">
      <c r="B95" s="2887"/>
      <c r="C95" s="2887"/>
      <c r="D95" s="2887"/>
      <c r="E95" s="2887"/>
      <c r="F95" s="2887"/>
      <c r="G95" s="2887"/>
      <c r="H95" s="2887"/>
      <c r="I95" s="2887"/>
      <c r="J95" s="2887"/>
      <c r="K95" s="1108"/>
      <c r="L95" s="1108"/>
      <c r="M95" s="1109"/>
    </row>
    <row r="96" spans="1:13" x14ac:dyDescent="0.2">
      <c r="B96" s="1107"/>
      <c r="C96" s="1108"/>
      <c r="D96" s="1108"/>
      <c r="E96" s="1108"/>
      <c r="F96" s="1108"/>
      <c r="G96" s="1108"/>
      <c r="H96" s="1108"/>
      <c r="I96" s="1108"/>
      <c r="J96" s="1108"/>
      <c r="K96" s="1108"/>
      <c r="L96" s="1108"/>
      <c r="M96" s="1109"/>
    </row>
    <row r="97" spans="2:13" x14ac:dyDescent="0.2">
      <c r="B97" s="1110"/>
      <c r="C97" s="1111"/>
      <c r="D97" s="702"/>
      <c r="E97" s="702"/>
      <c r="F97" s="702"/>
      <c r="G97" s="702"/>
      <c r="H97" s="702"/>
      <c r="I97" s="702"/>
      <c r="J97" s="702"/>
      <c r="K97" s="702"/>
      <c r="L97" s="702"/>
      <c r="M97" s="1112"/>
    </row>
    <row r="98" spans="2:13" x14ac:dyDescent="0.2">
      <c r="B98" s="2887" t="s">
        <v>3</v>
      </c>
      <c r="C98" s="2887"/>
      <c r="D98" s="2887"/>
      <c r="E98" s="2887"/>
      <c r="F98" s="2887"/>
      <c r="G98" s="2887"/>
      <c r="H98" s="2887"/>
      <c r="I98" s="2887"/>
      <c r="J98" s="2887"/>
      <c r="K98" s="2887"/>
      <c r="L98" s="2887"/>
      <c r="M98" s="1113"/>
    </row>
  </sheetData>
  <mergeCells count="5">
    <mergeCell ref="B2:L2"/>
    <mergeCell ref="D4:L4"/>
    <mergeCell ref="D52:L52"/>
    <mergeCell ref="B95:J95"/>
    <mergeCell ref="B98:L98"/>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EE6B-E85F-42B8-BFD2-66F14A3B9337}">
  <sheetPr>
    <tabColor theme="2"/>
  </sheetPr>
  <dimension ref="A1:XFD67"/>
  <sheetViews>
    <sheetView showGridLines="0" showWhiteSpace="0" view="pageLayout" zoomScale="122" zoomScaleNormal="100" zoomScaleSheetLayoutView="100" zoomScalePageLayoutView="122" workbookViewId="0">
      <selection sqref="A1:W4"/>
    </sheetView>
  </sheetViews>
  <sheetFormatPr defaultColWidth="4.75" defaultRowHeight="12" x14ac:dyDescent="0.2"/>
  <cols>
    <col min="1" max="1" width="7.25" style="1375" customWidth="1"/>
    <col min="2" max="2" width="3.375" style="636" customWidth="1"/>
    <col min="3" max="9" width="3.75" style="636" customWidth="1"/>
    <col min="10" max="10" width="3.5" style="636" customWidth="1"/>
    <col min="11" max="12" width="3.75" style="636" customWidth="1"/>
    <col min="13" max="13" width="3.5" style="636" customWidth="1"/>
    <col min="14" max="18" width="3.75" style="636" customWidth="1"/>
    <col min="19" max="19" width="3.125" style="636" customWidth="1"/>
    <col min="20" max="20" width="3.625" style="636" customWidth="1"/>
    <col min="21" max="22" width="3.75" style="636" customWidth="1"/>
    <col min="23" max="23" width="4.75" style="1174" customWidth="1"/>
    <col min="24" max="16384" width="4.75" style="636"/>
  </cols>
  <sheetData>
    <row r="1" spans="1:24" s="1114" customFormat="1" ht="13.5" customHeight="1" x14ac:dyDescent="0.25">
      <c r="A1" s="2888" t="s">
        <v>2317</v>
      </c>
      <c r="B1" s="2889"/>
      <c r="C1" s="2889"/>
      <c r="D1" s="2889"/>
      <c r="E1" s="2889"/>
      <c r="F1" s="2889"/>
      <c r="G1" s="2889"/>
      <c r="H1" s="2889"/>
      <c r="I1" s="2889"/>
      <c r="J1" s="2889"/>
      <c r="K1" s="2889"/>
      <c r="L1" s="2889"/>
      <c r="M1" s="2889"/>
      <c r="N1" s="2889"/>
      <c r="O1" s="2889"/>
      <c r="P1" s="2889"/>
      <c r="Q1" s="2889"/>
      <c r="R1" s="2889"/>
      <c r="S1" s="2889"/>
      <c r="T1" s="2889"/>
      <c r="U1" s="2889"/>
      <c r="V1" s="2889"/>
      <c r="W1" s="2889"/>
    </row>
    <row r="2" spans="1:24" s="1114" customFormat="1" ht="13.5" customHeight="1" x14ac:dyDescent="0.25">
      <c r="A2" s="2889"/>
      <c r="B2" s="2889"/>
      <c r="C2" s="2889"/>
      <c r="D2" s="2889"/>
      <c r="E2" s="2889"/>
      <c r="F2" s="2889"/>
      <c r="G2" s="2889"/>
      <c r="H2" s="2889"/>
      <c r="I2" s="2889"/>
      <c r="J2" s="2889"/>
      <c r="K2" s="2889"/>
      <c r="L2" s="2889"/>
      <c r="M2" s="2889"/>
      <c r="N2" s="2889"/>
      <c r="O2" s="2889"/>
      <c r="P2" s="2889"/>
      <c r="Q2" s="2889"/>
      <c r="R2" s="2889"/>
      <c r="S2" s="2889"/>
      <c r="T2" s="2889"/>
      <c r="U2" s="2889"/>
      <c r="V2" s="2889"/>
      <c r="W2" s="2889"/>
    </row>
    <row r="3" spans="1:24" s="1114" customFormat="1" ht="13.5" customHeight="1" x14ac:dyDescent="0.25">
      <c r="A3" s="2890"/>
      <c r="B3" s="2889"/>
      <c r="C3" s="2889"/>
      <c r="D3" s="2889"/>
      <c r="E3" s="2889"/>
      <c r="F3" s="2889"/>
      <c r="G3" s="2889"/>
      <c r="H3" s="2889"/>
      <c r="I3" s="2889"/>
      <c r="J3" s="2889"/>
      <c r="K3" s="2889"/>
      <c r="L3" s="2889"/>
      <c r="M3" s="2889"/>
      <c r="N3" s="2889"/>
      <c r="O3" s="2889"/>
      <c r="P3" s="2889"/>
      <c r="Q3" s="2889"/>
      <c r="R3" s="2889"/>
      <c r="S3" s="2889"/>
      <c r="T3" s="2889"/>
      <c r="U3" s="2889"/>
      <c r="V3" s="2889"/>
      <c r="W3" s="2889"/>
    </row>
    <row r="4" spans="1:24" s="1114" customFormat="1" ht="72.599999999999994" customHeight="1" x14ac:dyDescent="0.25">
      <c r="A4" s="2889"/>
      <c r="B4" s="2889"/>
      <c r="C4" s="2889"/>
      <c r="D4" s="2889"/>
      <c r="E4" s="2889"/>
      <c r="F4" s="2889"/>
      <c r="G4" s="2889"/>
      <c r="H4" s="2889"/>
      <c r="I4" s="2889"/>
      <c r="J4" s="2889"/>
      <c r="K4" s="2889"/>
      <c r="L4" s="2889"/>
      <c r="M4" s="2889"/>
      <c r="N4" s="2889"/>
      <c r="O4" s="2889"/>
      <c r="P4" s="2889"/>
      <c r="Q4" s="2889"/>
      <c r="R4" s="2889"/>
      <c r="S4" s="2889"/>
      <c r="T4" s="2889"/>
      <c r="U4" s="2889"/>
      <c r="V4" s="2889"/>
      <c r="W4" s="2889"/>
    </row>
    <row r="5" spans="1:24" s="1118" customFormat="1" ht="1.9" customHeight="1" x14ac:dyDescent="0.2">
      <c r="A5" s="1115"/>
      <c r="B5" s="781"/>
      <c r="C5" s="1116"/>
      <c r="D5" s="1116"/>
      <c r="E5" s="1116"/>
      <c r="F5" s="1116"/>
      <c r="G5" s="1116"/>
      <c r="H5" s="1116"/>
      <c r="I5" s="1116"/>
      <c r="J5" s="1116"/>
      <c r="K5" s="1116"/>
      <c r="L5" s="1116"/>
      <c r="M5" s="1116"/>
      <c r="N5" s="1116"/>
      <c r="O5" s="1116"/>
      <c r="P5" s="1116"/>
      <c r="Q5" s="1116"/>
      <c r="R5" s="1116"/>
      <c r="S5" s="1116"/>
      <c r="T5" s="1116"/>
      <c r="U5" s="1116"/>
      <c r="V5" s="1116"/>
      <c r="W5" s="1117"/>
    </row>
    <row r="6" spans="1:24" s="1122" customFormat="1" ht="126.6" customHeight="1" x14ac:dyDescent="0.15">
      <c r="A6" s="1119">
        <v>2019</v>
      </c>
      <c r="B6" s="1120" t="s">
        <v>288</v>
      </c>
      <c r="C6" s="1120" t="s">
        <v>298</v>
      </c>
      <c r="D6" s="1120" t="s">
        <v>299</v>
      </c>
      <c r="E6" s="1120" t="s">
        <v>300</v>
      </c>
      <c r="F6" s="1120" t="s">
        <v>294</v>
      </c>
      <c r="G6" s="1120" t="s">
        <v>292</v>
      </c>
      <c r="H6" s="1120" t="s">
        <v>287</v>
      </c>
      <c r="I6" s="1120" t="s">
        <v>286</v>
      </c>
      <c r="J6" s="1120" t="s">
        <v>289</v>
      </c>
      <c r="K6" s="1120" t="s">
        <v>296</v>
      </c>
      <c r="L6" s="1120" t="s">
        <v>302</v>
      </c>
      <c r="M6" s="1120" t="s">
        <v>297</v>
      </c>
      <c r="N6" s="1120" t="s">
        <v>293</v>
      </c>
      <c r="O6" s="1120" t="s">
        <v>291</v>
      </c>
      <c r="P6" s="1120" t="s">
        <v>290</v>
      </c>
      <c r="Q6" s="1120" t="s">
        <v>1037</v>
      </c>
      <c r="R6" s="1120" t="s">
        <v>1038</v>
      </c>
      <c r="S6" s="1120" t="s">
        <v>295</v>
      </c>
      <c r="T6" s="1120" t="s">
        <v>303</v>
      </c>
      <c r="U6" s="1120" t="s">
        <v>301</v>
      </c>
      <c r="V6" s="1120" t="s">
        <v>5</v>
      </c>
      <c r="W6" s="1121" t="s">
        <v>7</v>
      </c>
    </row>
    <row r="7" spans="1:24" s="1128" customFormat="1" ht="11.25" customHeight="1" x14ac:dyDescent="0.2">
      <c r="A7" s="1123" t="s">
        <v>249</v>
      </c>
      <c r="B7" s="1124"/>
      <c r="C7" s="1125"/>
      <c r="D7" s="1125"/>
      <c r="E7" s="1125"/>
      <c r="F7" s="1125"/>
      <c r="G7" s="1125"/>
      <c r="H7" s="1125"/>
      <c r="I7" s="1125"/>
      <c r="J7" s="1125"/>
      <c r="K7" s="1125"/>
      <c r="L7" s="1125"/>
      <c r="M7" s="1125"/>
      <c r="N7" s="1126"/>
      <c r="O7" s="1126"/>
      <c r="P7" s="1126"/>
      <c r="Q7" s="1126"/>
      <c r="R7" s="1126"/>
      <c r="S7" s="1126"/>
      <c r="T7" s="1126"/>
      <c r="U7" s="1126"/>
      <c r="V7" s="1126"/>
      <c r="W7" s="1127"/>
    </row>
    <row r="8" spans="1:24" s="1128" customFormat="1" ht="30" customHeight="1" x14ac:dyDescent="0.2">
      <c r="A8" s="1129" t="s">
        <v>305</v>
      </c>
      <c r="B8" s="1130"/>
      <c r="C8" s="1130"/>
      <c r="D8" s="1130"/>
      <c r="E8" s="1130"/>
      <c r="F8" s="1130"/>
      <c r="G8" s="1130"/>
      <c r="H8" s="1130"/>
      <c r="I8" s="1130"/>
      <c r="J8" s="1130"/>
      <c r="K8" s="1130"/>
      <c r="L8" s="1130"/>
      <c r="M8" s="1130"/>
      <c r="N8" s="1130"/>
      <c r="O8" s="1130"/>
      <c r="P8" s="1130"/>
      <c r="Q8" s="1130"/>
      <c r="R8" s="1130"/>
      <c r="S8" s="1130"/>
      <c r="T8" s="1130"/>
      <c r="U8" s="1130"/>
      <c r="V8" s="1130"/>
      <c r="W8" s="1131"/>
    </row>
    <row r="9" spans="1:24" s="1128" customFormat="1" x14ac:dyDescent="0.2">
      <c r="A9" s="1129" t="s">
        <v>251</v>
      </c>
      <c r="B9" s="1130"/>
      <c r="C9" s="1130"/>
      <c r="D9" s="1130">
        <v>34.639325679999999</v>
      </c>
      <c r="E9" s="1130"/>
      <c r="F9" s="1130"/>
      <c r="G9" s="1130"/>
      <c r="H9" s="1130"/>
      <c r="I9" s="1130">
        <v>30658.939757960001</v>
      </c>
      <c r="J9" s="724"/>
      <c r="K9" s="1130"/>
      <c r="L9" s="1130">
        <v>20.85646311</v>
      </c>
      <c r="M9" s="1130"/>
      <c r="N9" s="1130"/>
      <c r="O9" s="1130"/>
      <c r="P9" s="1130"/>
      <c r="Q9" s="1130">
        <v>1.3662884099999999</v>
      </c>
      <c r="R9" s="1130"/>
      <c r="S9" s="1130"/>
      <c r="T9" s="1130">
        <v>62.759157680000001</v>
      </c>
      <c r="U9" s="1130">
        <v>0.71665696999999995</v>
      </c>
      <c r="V9" s="1130">
        <v>1913.5484097599999</v>
      </c>
      <c r="W9" s="1131">
        <v>32693.283559699998</v>
      </c>
    </row>
    <row r="10" spans="1:24" s="1128" customFormat="1" ht="11.25" x14ac:dyDescent="0.2">
      <c r="A10" s="1129" t="s">
        <v>252</v>
      </c>
      <c r="B10" s="1130">
        <v>2524.8268696600003</v>
      </c>
      <c r="C10" s="1130">
        <v>8991.2495033200012</v>
      </c>
      <c r="D10" s="1130">
        <v>16053.40907958</v>
      </c>
      <c r="E10" s="1130">
        <v>9741.1502071399991</v>
      </c>
      <c r="F10" s="1130">
        <v>2438.3469357499998</v>
      </c>
      <c r="G10" s="1130">
        <v>5492.4952676900002</v>
      </c>
      <c r="H10" s="1130">
        <v>3133.7913526499997</v>
      </c>
      <c r="I10" s="1130">
        <v>19976.115639750002</v>
      </c>
      <c r="J10" s="1130">
        <v>1575.80598048</v>
      </c>
      <c r="K10" s="1130">
        <v>4858.7864528399996</v>
      </c>
      <c r="L10" s="1130">
        <v>10480.210586030002</v>
      </c>
      <c r="M10" s="1130">
        <v>3565.39353265</v>
      </c>
      <c r="N10" s="1130">
        <v>5332.8887489500003</v>
      </c>
      <c r="O10" s="1130">
        <v>2996.9312016599997</v>
      </c>
      <c r="P10" s="1130">
        <v>3539.0075664300002</v>
      </c>
      <c r="Q10" s="1130">
        <v>37570.651615640003</v>
      </c>
      <c r="R10" s="1130">
        <v>5424.86026004</v>
      </c>
      <c r="S10" s="1130">
        <v>4483.9893540900002</v>
      </c>
      <c r="T10" s="1130">
        <v>8989.8067788600001</v>
      </c>
      <c r="U10" s="1130">
        <v>8244.44470731</v>
      </c>
      <c r="V10" s="1130">
        <v>2815.6685254499998</v>
      </c>
      <c r="W10" s="1131">
        <v>168229.83016596999</v>
      </c>
    </row>
    <row r="11" spans="1:24" s="1128" customFormat="1" ht="12" customHeight="1" x14ac:dyDescent="0.2">
      <c r="A11" s="1129" t="s">
        <v>35</v>
      </c>
      <c r="B11" s="1130">
        <v>51.99187783</v>
      </c>
      <c r="C11" s="1130">
        <v>95.61882335</v>
      </c>
      <c r="D11" s="1130">
        <v>273.43283502999998</v>
      </c>
      <c r="E11" s="1130">
        <v>367.28208605999998</v>
      </c>
      <c r="F11" s="1130">
        <v>32.612654499999998</v>
      </c>
      <c r="G11" s="1130">
        <v>131.02785068</v>
      </c>
      <c r="H11" s="1130">
        <v>41.587762409999996</v>
      </c>
      <c r="I11" s="1130">
        <v>64.072914949999998</v>
      </c>
      <c r="J11" s="1130">
        <v>5.9448077599999998</v>
      </c>
      <c r="K11" s="1130">
        <v>247.80700340999999</v>
      </c>
      <c r="L11" s="1130">
        <v>20.72170719</v>
      </c>
      <c r="M11" s="1130">
        <v>27.062490579999999</v>
      </c>
      <c r="N11" s="1130">
        <v>214.38333677</v>
      </c>
      <c r="O11" s="1130">
        <v>1.31692564</v>
      </c>
      <c r="P11" s="1130">
        <v>77.547420420000009</v>
      </c>
      <c r="Q11" s="1130">
        <v>968.38341799</v>
      </c>
      <c r="R11" s="1130">
        <v>43.593880130000002</v>
      </c>
      <c r="S11" s="1130">
        <v>254.05399850000001</v>
      </c>
      <c r="T11" s="1130">
        <v>116.94657883000002</v>
      </c>
      <c r="U11" s="1130">
        <v>178.04080264999999</v>
      </c>
      <c r="V11" s="1130">
        <v>187519.98015210999</v>
      </c>
      <c r="W11" s="1131">
        <v>190733.40932678999</v>
      </c>
    </row>
    <row r="12" spans="1:24" s="1128" customFormat="1" ht="11.25" x14ac:dyDescent="0.2">
      <c r="A12" s="1129" t="s">
        <v>38</v>
      </c>
      <c r="B12" s="1130"/>
      <c r="C12" s="1130"/>
      <c r="D12" s="1130"/>
      <c r="E12" s="1130"/>
      <c r="F12" s="1130"/>
      <c r="G12" s="1130"/>
      <c r="H12" s="1130"/>
      <c r="I12" s="1130"/>
      <c r="J12" s="1130"/>
      <c r="K12" s="1130"/>
      <c r="L12" s="1130"/>
      <c r="M12" s="1130"/>
      <c r="N12" s="1130"/>
      <c r="O12" s="1132"/>
      <c r="P12" s="1130"/>
      <c r="Q12" s="1130"/>
      <c r="R12" s="1130"/>
      <c r="S12" s="1130"/>
      <c r="T12" s="1130"/>
      <c r="U12" s="1130"/>
      <c r="V12" s="1130"/>
      <c r="W12" s="1131"/>
    </row>
    <row r="13" spans="1:24" s="1128" customFormat="1" ht="24" customHeight="1" x14ac:dyDescent="0.2">
      <c r="A13" s="1129" t="s">
        <v>306</v>
      </c>
      <c r="B13" s="1130"/>
      <c r="C13" s="1130">
        <v>5.9712270700000003</v>
      </c>
      <c r="D13" s="1130">
        <v>118.41972084</v>
      </c>
      <c r="E13" s="1130">
        <v>24.433245100000001</v>
      </c>
      <c r="F13" s="1130">
        <v>0.89404251999999995</v>
      </c>
      <c r="G13" s="1130">
        <v>4.5763545399999996</v>
      </c>
      <c r="H13" s="1130">
        <v>0.91803480999999998</v>
      </c>
      <c r="I13" s="1130">
        <v>2.9721003000000001</v>
      </c>
      <c r="J13" s="1130"/>
      <c r="K13" s="1130">
        <v>72.524800349999992</v>
      </c>
      <c r="L13" s="1130">
        <v>1.9581786999999999</v>
      </c>
      <c r="M13" s="1130">
        <v>5.5371089099999997</v>
      </c>
      <c r="N13" s="1130">
        <v>4.8159451499999992</v>
      </c>
      <c r="O13" s="1132">
        <v>0.19807405</v>
      </c>
      <c r="P13" s="1130">
        <v>11.069886009999999</v>
      </c>
      <c r="Q13" s="1132">
        <v>3.8431606899999999</v>
      </c>
      <c r="R13" s="1130"/>
      <c r="S13" s="1130">
        <v>5.3419688499999998</v>
      </c>
      <c r="T13" s="1130">
        <v>8.608430460000001</v>
      </c>
      <c r="U13" s="1130">
        <v>18.34692652</v>
      </c>
      <c r="V13" s="1130">
        <v>3166.3854902799999</v>
      </c>
      <c r="W13" s="1131">
        <v>3457.6782609100001</v>
      </c>
    </row>
    <row r="14" spans="1:24" s="1128" customFormat="1" ht="20.25" customHeight="1" x14ac:dyDescent="0.2">
      <c r="A14" s="1133" t="s">
        <v>36</v>
      </c>
      <c r="B14" s="1131">
        <v>2577.2700633100003</v>
      </c>
      <c r="C14" s="1131">
        <v>9092.8395537400011</v>
      </c>
      <c r="D14" s="1131">
        <v>16479.900961129999</v>
      </c>
      <c r="E14" s="1131">
        <v>10132.865568769999</v>
      </c>
      <c r="F14" s="1131">
        <v>2471.8536327699999</v>
      </c>
      <c r="G14" s="1131">
        <v>5628.1021891699993</v>
      </c>
      <c r="H14" s="1131">
        <v>3176.2971498699994</v>
      </c>
      <c r="I14" s="1131">
        <v>50702.100412960004</v>
      </c>
      <c r="J14" s="1131">
        <v>1582.1630381800001</v>
      </c>
      <c r="K14" s="1131">
        <v>5179.36806308</v>
      </c>
      <c r="L14" s="1131">
        <v>10523.746935030002</v>
      </c>
      <c r="M14" s="1131">
        <v>3597.9931321399999</v>
      </c>
      <c r="N14" s="1131">
        <v>5552.2929777899999</v>
      </c>
      <c r="O14" s="1131">
        <v>2998.4462013499997</v>
      </c>
      <c r="P14" s="1131">
        <v>3627.6248728600003</v>
      </c>
      <c r="Q14" s="1131">
        <v>38544.244482729999</v>
      </c>
      <c r="R14" s="1131">
        <v>5468.4541401699998</v>
      </c>
      <c r="S14" s="1131">
        <v>4743.3853214399996</v>
      </c>
      <c r="T14" s="1131">
        <v>9178.1209458300018</v>
      </c>
      <c r="U14" s="1131">
        <v>8441.5490934500012</v>
      </c>
      <c r="V14" s="1131">
        <v>195415.58257759997</v>
      </c>
      <c r="W14" s="1131">
        <v>395114.20131336997</v>
      </c>
      <c r="X14" s="1122"/>
    </row>
    <row r="15" spans="1:24" s="1128" customFormat="1" ht="10.9" customHeight="1" x14ac:dyDescent="0.2">
      <c r="A15" s="1134"/>
      <c r="B15" s="1135"/>
      <c r="C15" s="1136"/>
      <c r="D15" s="1136"/>
      <c r="E15" s="1136"/>
      <c r="F15" s="1136"/>
      <c r="G15" s="1136"/>
      <c r="H15" s="1136"/>
      <c r="I15" s="1136"/>
      <c r="J15" s="1136"/>
      <c r="K15" s="1136"/>
      <c r="L15" s="1136"/>
      <c r="M15" s="1137"/>
      <c r="N15" s="1138"/>
      <c r="O15" s="1138"/>
      <c r="P15" s="1138"/>
      <c r="Q15" s="1138"/>
      <c r="R15" s="1138"/>
      <c r="S15" s="1138"/>
      <c r="T15" s="1138"/>
      <c r="U15" s="1138"/>
      <c r="V15" s="1138"/>
      <c r="W15" s="1131"/>
      <c r="X15" s="1122"/>
    </row>
    <row r="16" spans="1:24" s="1128" customFormat="1" ht="19.5" customHeight="1" x14ac:dyDescent="0.2">
      <c r="A16" s="1139" t="s">
        <v>258</v>
      </c>
      <c r="B16" s="1130"/>
      <c r="C16" s="1130"/>
      <c r="D16" s="1130"/>
      <c r="E16" s="1130"/>
      <c r="F16" s="1130"/>
      <c r="G16" s="1130"/>
      <c r="H16" s="1130"/>
      <c r="I16" s="1130"/>
      <c r="J16" s="1130"/>
      <c r="K16" s="1130"/>
      <c r="L16" s="1132"/>
      <c r="M16" s="1135"/>
      <c r="N16" s="1135"/>
      <c r="O16" s="1135"/>
      <c r="P16" s="1135"/>
      <c r="Q16" s="1135"/>
      <c r="R16" s="1135"/>
      <c r="S16" s="1135"/>
      <c r="T16" s="1135"/>
      <c r="U16" s="1135"/>
      <c r="V16" s="1135"/>
      <c r="W16" s="1131"/>
    </row>
    <row r="17" spans="1:25" s="1128" customFormat="1" ht="25.5" customHeight="1" x14ac:dyDescent="0.2">
      <c r="A17" s="1129" t="s">
        <v>250</v>
      </c>
      <c r="B17" s="1130"/>
      <c r="C17" s="1130"/>
      <c r="D17" s="1130">
        <v>73.930812849999995</v>
      </c>
      <c r="E17" s="1130">
        <v>17.004365539999998</v>
      </c>
      <c r="F17" s="1130"/>
      <c r="G17" s="1130">
        <v>51.66763675</v>
      </c>
      <c r="H17" s="1130"/>
      <c r="I17" s="1130">
        <v>44371.462447519996</v>
      </c>
      <c r="J17" s="1130"/>
      <c r="K17" s="1130">
        <v>272.36588974</v>
      </c>
      <c r="L17" s="1130">
        <v>3.64535411</v>
      </c>
      <c r="M17" s="1130"/>
      <c r="N17" s="1130">
        <v>135.2337393</v>
      </c>
      <c r="O17" s="1130"/>
      <c r="P17" s="1130">
        <v>34.678062840000003</v>
      </c>
      <c r="Q17" s="1130">
        <v>399.15148770000002</v>
      </c>
      <c r="R17" s="1130"/>
      <c r="S17" s="1130"/>
      <c r="T17" s="1130">
        <v>11824.77113569</v>
      </c>
      <c r="U17" s="1130">
        <v>25</v>
      </c>
      <c r="V17" s="1130">
        <v>8903.6307541999995</v>
      </c>
      <c r="W17" s="1131">
        <v>66112.570734399997</v>
      </c>
      <c r="X17" s="1140"/>
      <c r="Y17" s="1140"/>
    </row>
    <row r="18" spans="1:25" s="1128" customFormat="1" ht="27" customHeight="1" x14ac:dyDescent="0.2">
      <c r="A18" s="1129" t="s">
        <v>259</v>
      </c>
      <c r="B18" s="1130"/>
      <c r="C18" s="1130"/>
      <c r="D18" s="1130">
        <v>0.97374238999999996</v>
      </c>
      <c r="E18" s="1130">
        <v>1.37611006</v>
      </c>
      <c r="F18" s="1130"/>
      <c r="G18" s="1130">
        <v>1435.08884979</v>
      </c>
      <c r="H18" s="1130"/>
      <c r="I18" s="1130">
        <v>1061.50311416</v>
      </c>
      <c r="J18" s="1130"/>
      <c r="K18" s="1130">
        <v>6.31393906</v>
      </c>
      <c r="L18" s="1130"/>
      <c r="M18" s="1130"/>
      <c r="N18" s="1130"/>
      <c r="O18" s="1130"/>
      <c r="P18" s="1130"/>
      <c r="Q18" s="1130">
        <v>0.6956658</v>
      </c>
      <c r="R18" s="1130"/>
      <c r="S18" s="1130"/>
      <c r="T18" s="1130">
        <v>6417.50627755</v>
      </c>
      <c r="U18" s="1130"/>
      <c r="V18" s="1130">
        <v>43.970942210000004</v>
      </c>
      <c r="W18" s="1131">
        <v>8968.018683459999</v>
      </c>
    </row>
    <row r="19" spans="1:25" s="1128" customFormat="1" ht="21" customHeight="1" x14ac:dyDescent="0.2">
      <c r="A19" s="1129" t="s">
        <v>260</v>
      </c>
      <c r="B19" s="1130"/>
      <c r="C19" s="1130"/>
      <c r="D19" s="1130"/>
      <c r="E19" s="1130"/>
      <c r="F19" s="1130"/>
      <c r="G19" s="1130"/>
      <c r="H19" s="1130"/>
      <c r="I19" s="1130"/>
      <c r="J19" s="1130"/>
      <c r="K19" s="1130"/>
      <c r="L19" s="1130"/>
      <c r="M19" s="1130"/>
      <c r="N19" s="1130"/>
      <c r="O19" s="1130"/>
      <c r="P19" s="1130"/>
      <c r="Q19" s="1130"/>
      <c r="R19" s="1130"/>
      <c r="S19" s="1130"/>
      <c r="T19" s="1130">
        <v>100.16538212</v>
      </c>
      <c r="U19" s="1130"/>
      <c r="V19" s="1130"/>
      <c r="W19" s="1131">
        <v>100.26538212</v>
      </c>
    </row>
    <row r="20" spans="1:25" s="1128" customFormat="1" ht="23.25" customHeight="1" x14ac:dyDescent="0.2">
      <c r="A20" s="1129" t="s">
        <v>261</v>
      </c>
      <c r="B20" s="1130"/>
      <c r="C20" s="1130"/>
      <c r="D20" s="1130"/>
      <c r="E20" s="1130"/>
      <c r="F20" s="1130"/>
      <c r="G20" s="1130"/>
      <c r="H20" s="1130"/>
      <c r="I20" s="1130">
        <v>26.90774673</v>
      </c>
      <c r="J20" s="1130"/>
      <c r="K20" s="1130"/>
      <c r="L20" s="1130"/>
      <c r="M20" s="1130"/>
      <c r="N20" s="1130"/>
      <c r="O20" s="1130"/>
      <c r="P20" s="1130"/>
      <c r="Q20" s="1130"/>
      <c r="R20" s="1130"/>
      <c r="S20" s="1130"/>
      <c r="T20" s="1130"/>
      <c r="U20" s="1130"/>
      <c r="V20" s="1130">
        <v>754.21327649</v>
      </c>
      <c r="W20" s="1131">
        <v>781.12102321999998</v>
      </c>
    </row>
    <row r="21" spans="1:25" s="1128" customFormat="1" ht="8.25" customHeight="1" x14ac:dyDescent="0.2">
      <c r="A21" s="1129" t="s">
        <v>262</v>
      </c>
      <c r="B21" s="1130"/>
      <c r="C21" s="1130"/>
      <c r="D21" s="1130"/>
      <c r="E21" s="1130"/>
      <c r="F21" s="1130"/>
      <c r="G21" s="1130"/>
      <c r="H21" s="1130"/>
      <c r="I21" s="1130"/>
      <c r="J21" s="1130"/>
      <c r="K21" s="1130"/>
      <c r="L21" s="1130"/>
      <c r="M21" s="1130"/>
      <c r="N21" s="1130"/>
      <c r="O21" s="1130"/>
      <c r="P21" s="1130"/>
      <c r="Q21" s="1130"/>
      <c r="R21" s="1130"/>
      <c r="S21" s="1130"/>
      <c r="T21" s="1130">
        <v>50.703814780000002</v>
      </c>
      <c r="U21" s="1130"/>
      <c r="V21" s="1130"/>
      <c r="W21" s="1131">
        <v>50.703814780000002</v>
      </c>
    </row>
    <row r="22" spans="1:25" s="1128" customFormat="1" ht="8.25" customHeight="1" x14ac:dyDescent="0.2">
      <c r="A22" s="1129" t="s">
        <v>251</v>
      </c>
      <c r="B22" s="1130"/>
      <c r="C22" s="1130"/>
      <c r="D22" s="1130"/>
      <c r="E22" s="1130"/>
      <c r="F22" s="1130"/>
      <c r="G22" s="1130"/>
      <c r="H22" s="1130"/>
      <c r="I22" s="1130">
        <v>6.30472404</v>
      </c>
      <c r="J22" s="1130"/>
      <c r="K22" s="1130"/>
      <c r="L22" s="1130"/>
      <c r="M22" s="1130"/>
      <c r="N22" s="1130"/>
      <c r="O22" s="1130"/>
      <c r="P22" s="1130"/>
      <c r="Q22" s="1130"/>
      <c r="R22" s="1130"/>
      <c r="S22" s="1130"/>
      <c r="T22" s="1130"/>
      <c r="U22" s="1130"/>
      <c r="V22" s="1130">
        <v>193.37754196999998</v>
      </c>
      <c r="W22" s="1131">
        <v>199.70763617999998</v>
      </c>
    </row>
    <row r="23" spans="1:25" s="1128" customFormat="1" ht="9.75" customHeight="1" x14ac:dyDescent="0.2">
      <c r="A23" s="1129" t="s">
        <v>252</v>
      </c>
      <c r="B23" s="1130"/>
      <c r="C23" s="1130">
        <v>2.1276826899999999</v>
      </c>
      <c r="D23" s="1130">
        <v>59.291228910000001</v>
      </c>
      <c r="E23" s="1130">
        <v>37.551251809999997</v>
      </c>
      <c r="F23" s="1130">
        <v>1.6006094</v>
      </c>
      <c r="G23" s="1130">
        <v>70.106803360000001</v>
      </c>
      <c r="H23" s="1130"/>
      <c r="I23" s="1130">
        <v>0.57239760999999989</v>
      </c>
      <c r="J23" s="1130">
        <v>0.88805480999999997</v>
      </c>
      <c r="K23" s="1130">
        <v>25.196458579999998</v>
      </c>
      <c r="L23" s="1130"/>
      <c r="M23" s="1130">
        <v>0.53433562000000001</v>
      </c>
      <c r="N23" s="1130">
        <v>28.296990139999998</v>
      </c>
      <c r="O23" s="1130"/>
      <c r="P23" s="1130">
        <v>1.24566808</v>
      </c>
      <c r="Q23" s="1130">
        <v>1600.1491174000003</v>
      </c>
      <c r="R23" s="1130"/>
      <c r="S23" s="1130">
        <v>114.84883511000001</v>
      </c>
      <c r="T23" s="1130">
        <v>129.68289741999999</v>
      </c>
      <c r="U23" s="1130">
        <v>13.379797659999999</v>
      </c>
      <c r="V23" s="1130">
        <v>349.08663275000004</v>
      </c>
      <c r="W23" s="1131">
        <v>2435.5818129500003</v>
      </c>
    </row>
    <row r="24" spans="1:25" s="1128" customFormat="1" ht="9.75" customHeight="1" x14ac:dyDescent="0.2">
      <c r="A24" s="1129" t="s">
        <v>35</v>
      </c>
      <c r="B24" s="1130">
        <v>35.792701710000003</v>
      </c>
      <c r="C24" s="1130">
        <v>22.04748073</v>
      </c>
      <c r="D24" s="1130">
        <v>72.411706050000006</v>
      </c>
      <c r="E24" s="1130">
        <v>204.07463298000002</v>
      </c>
      <c r="F24" s="1130">
        <v>6.55995434</v>
      </c>
      <c r="G24" s="1130">
        <v>22.55840491</v>
      </c>
      <c r="H24" s="1130">
        <v>58.479258819999998</v>
      </c>
      <c r="I24" s="1130">
        <v>3.8201990500000003</v>
      </c>
      <c r="J24" s="1130">
        <v>0.87392219000000004</v>
      </c>
      <c r="K24" s="1130">
        <v>81.178056859999998</v>
      </c>
      <c r="L24" s="1130">
        <v>28.699825110000003</v>
      </c>
      <c r="M24" s="1130">
        <v>7.1170681199999999</v>
      </c>
      <c r="N24" s="1130">
        <v>40.919870849999995</v>
      </c>
      <c r="O24" s="1130">
        <v>0.55439134000000001</v>
      </c>
      <c r="P24" s="1130">
        <v>18.953723910000001</v>
      </c>
      <c r="Q24" s="1130">
        <v>18.965225910000001</v>
      </c>
      <c r="R24" s="1130"/>
      <c r="S24" s="1130">
        <v>39.439376199999998</v>
      </c>
      <c r="T24" s="1130">
        <v>29.635837280000001</v>
      </c>
      <c r="U24" s="1130">
        <v>44.293002309999999</v>
      </c>
      <c r="V24" s="1130">
        <v>5407.7643262800002</v>
      </c>
      <c r="W24" s="1131">
        <v>6144.2086920900001</v>
      </c>
    </row>
    <row r="25" spans="1:25" s="1128" customFormat="1" ht="33.75" customHeight="1" x14ac:dyDescent="0.2">
      <c r="A25" s="1129" t="s">
        <v>263</v>
      </c>
      <c r="B25" s="1130">
        <v>2.86500639</v>
      </c>
      <c r="C25" s="1130"/>
      <c r="D25" s="1130"/>
      <c r="E25" s="1130"/>
      <c r="F25" s="1130"/>
      <c r="G25" s="1130">
        <v>2.57226417</v>
      </c>
      <c r="H25" s="1130">
        <v>0.93372695999999999</v>
      </c>
      <c r="I25" s="1130"/>
      <c r="J25" s="1130"/>
      <c r="K25" s="1130"/>
      <c r="L25" s="1130"/>
      <c r="M25" s="1130"/>
      <c r="N25" s="1130"/>
      <c r="O25" s="1130"/>
      <c r="P25" s="1130"/>
      <c r="Q25" s="1130">
        <v>32.782581069999999</v>
      </c>
      <c r="R25" s="1130"/>
      <c r="S25" s="1130"/>
      <c r="T25" s="1130">
        <v>71.587021120000003</v>
      </c>
      <c r="U25" s="1130"/>
      <c r="V25" s="1130">
        <v>4540.0451618099996</v>
      </c>
      <c r="W25" s="1131">
        <v>4650.7857615200001</v>
      </c>
    </row>
    <row r="26" spans="1:25" s="1128" customFormat="1" ht="15" customHeight="1" x14ac:dyDescent="0.2">
      <c r="A26" s="1129" t="s">
        <v>264</v>
      </c>
      <c r="B26" s="1130"/>
      <c r="C26" s="1130"/>
      <c r="D26" s="1130">
        <v>2.88777215</v>
      </c>
      <c r="E26" s="1130">
        <v>3.9093355000000005</v>
      </c>
      <c r="F26" s="1130"/>
      <c r="G26" s="1130">
        <v>0.94379069000000004</v>
      </c>
      <c r="H26" s="1130"/>
      <c r="I26" s="1130"/>
      <c r="J26" s="1130"/>
      <c r="K26" s="1130">
        <v>2.0000094499999999</v>
      </c>
      <c r="L26" s="1130"/>
      <c r="M26" s="1130"/>
      <c r="N26" s="1130">
        <v>0.75006658000000004</v>
      </c>
      <c r="O26" s="1130"/>
      <c r="P26" s="1130"/>
      <c r="Q26" s="1130"/>
      <c r="R26" s="1130">
        <v>0.61860679000000007</v>
      </c>
      <c r="S26" s="1130">
        <v>1.3847341600000003</v>
      </c>
      <c r="T26" s="1130"/>
      <c r="U26" s="1130">
        <v>0.86453960000000007</v>
      </c>
      <c r="V26" s="1130">
        <v>78.897356080000009</v>
      </c>
      <c r="W26" s="1131">
        <v>93.810911300000015</v>
      </c>
    </row>
    <row r="27" spans="1:25" s="1128" customFormat="1" ht="33" customHeight="1" x14ac:dyDescent="0.2">
      <c r="A27" s="1129" t="s">
        <v>265</v>
      </c>
      <c r="B27" s="1130"/>
      <c r="C27" s="1130"/>
      <c r="D27" s="1130"/>
      <c r="E27" s="1130"/>
      <c r="F27" s="1130"/>
      <c r="G27" s="1130"/>
      <c r="H27" s="1130"/>
      <c r="I27" s="1130">
        <v>770.75283446000003</v>
      </c>
      <c r="J27" s="1130"/>
      <c r="K27" s="1130"/>
      <c r="L27" s="1130"/>
      <c r="M27" s="1130"/>
      <c r="N27" s="1130"/>
      <c r="O27" s="1130"/>
      <c r="P27" s="1130"/>
      <c r="Q27" s="1130"/>
      <c r="R27" s="1130"/>
      <c r="S27" s="1130"/>
      <c r="T27" s="1130"/>
      <c r="U27" s="1130"/>
      <c r="V27" s="1130">
        <v>58.032788529999998</v>
      </c>
      <c r="W27" s="1131">
        <v>828.78562303000001</v>
      </c>
    </row>
    <row r="28" spans="1:25" s="1128" customFormat="1" ht="10.15" customHeight="1" x14ac:dyDescent="0.2">
      <c r="A28" s="1129" t="s">
        <v>266</v>
      </c>
      <c r="B28" s="1130"/>
      <c r="C28" s="1130"/>
      <c r="D28" s="1130"/>
      <c r="E28" s="1130"/>
      <c r="F28" s="1130"/>
      <c r="G28" s="1130"/>
      <c r="H28" s="1130"/>
      <c r="I28" s="1130">
        <v>356.88131779999998</v>
      </c>
      <c r="J28" s="1130"/>
      <c r="K28" s="1130"/>
      <c r="L28" s="1130"/>
      <c r="M28" s="1130"/>
      <c r="N28" s="1130"/>
      <c r="O28" s="1130"/>
      <c r="P28" s="1130"/>
      <c r="Q28" s="1130"/>
      <c r="R28" s="1130"/>
      <c r="S28" s="1130"/>
      <c r="T28" s="1130"/>
      <c r="U28" s="1130"/>
      <c r="V28" s="1130">
        <v>26.813098249999999</v>
      </c>
      <c r="W28" s="1131">
        <v>383.69441604999997</v>
      </c>
    </row>
    <row r="29" spans="1:25" s="1128" customFormat="1" ht="39.75" customHeight="1" x14ac:dyDescent="0.2">
      <c r="A29" s="1129" t="s">
        <v>267</v>
      </c>
      <c r="B29" s="1130"/>
      <c r="C29" s="1130"/>
      <c r="D29" s="1130"/>
      <c r="E29" s="1130"/>
      <c r="F29" s="1130"/>
      <c r="G29" s="1130"/>
      <c r="H29" s="1130"/>
      <c r="I29" s="1130"/>
      <c r="J29" s="1130"/>
      <c r="K29" s="1130"/>
      <c r="L29" s="1130"/>
      <c r="M29" s="1130"/>
      <c r="N29" s="1130"/>
      <c r="O29" s="1130"/>
      <c r="P29" s="1130"/>
      <c r="Q29" s="1130"/>
      <c r="R29" s="1130"/>
      <c r="S29" s="1130"/>
      <c r="T29" s="1130"/>
      <c r="U29" s="1130"/>
      <c r="V29" s="1130"/>
      <c r="W29" s="1131"/>
    </row>
    <row r="30" spans="1:25" s="1128" customFormat="1" ht="11.25" x14ac:dyDescent="0.2">
      <c r="A30" s="1141" t="s">
        <v>339</v>
      </c>
      <c r="B30" s="1130"/>
      <c r="C30" s="1130"/>
      <c r="D30" s="1130"/>
      <c r="E30" s="1130"/>
      <c r="F30" s="1130"/>
      <c r="G30" s="1130"/>
      <c r="H30" s="1130"/>
      <c r="I30" s="1130">
        <v>430.04832067000001</v>
      </c>
      <c r="J30" s="1130"/>
      <c r="K30" s="1130"/>
      <c r="L30" s="1130"/>
      <c r="M30" s="1130"/>
      <c r="N30" s="1130"/>
      <c r="O30" s="1130"/>
      <c r="P30" s="1130"/>
      <c r="Q30" s="1130"/>
      <c r="R30" s="1130"/>
      <c r="S30" s="1130"/>
      <c r="T30" s="1130"/>
      <c r="U30" s="1130"/>
      <c r="V30" s="1130"/>
      <c r="W30" s="1131">
        <v>430.04832067000001</v>
      </c>
    </row>
    <row r="31" spans="1:25" s="1128" customFormat="1" ht="16.5" customHeight="1" x14ac:dyDescent="0.2">
      <c r="A31" s="1129" t="s">
        <v>269</v>
      </c>
      <c r="B31" s="1130"/>
      <c r="C31" s="1130"/>
      <c r="D31" s="1130"/>
      <c r="E31" s="1130"/>
      <c r="F31" s="1130"/>
      <c r="G31" s="1130"/>
      <c r="H31" s="1130"/>
      <c r="I31" s="1130">
        <v>1122.2468359899999</v>
      </c>
      <c r="J31" s="1130"/>
      <c r="K31" s="1130"/>
      <c r="L31" s="1130"/>
      <c r="M31" s="1130"/>
      <c r="N31" s="1130"/>
      <c r="O31" s="1130"/>
      <c r="P31" s="1130"/>
      <c r="Q31" s="1130"/>
      <c r="R31" s="1130"/>
      <c r="S31" s="1130"/>
      <c r="T31" s="1130"/>
      <c r="U31" s="1130"/>
      <c r="V31" s="1130">
        <v>574.04610465999974</v>
      </c>
      <c r="W31" s="1131">
        <v>1696.7723756599999</v>
      </c>
    </row>
    <row r="32" spans="1:25" s="1128" customFormat="1" ht="15.6" customHeight="1" x14ac:dyDescent="0.2">
      <c r="A32" s="1129" t="s">
        <v>270</v>
      </c>
      <c r="B32" s="1130"/>
      <c r="C32" s="1130">
        <v>2.4666088900000003</v>
      </c>
      <c r="D32" s="1130">
        <v>19.06348492</v>
      </c>
      <c r="E32" s="1130">
        <v>15.27037805</v>
      </c>
      <c r="F32" s="1130">
        <v>1.0942394900000001</v>
      </c>
      <c r="G32" s="1130">
        <v>5.9922448999999993</v>
      </c>
      <c r="H32" s="1130"/>
      <c r="I32" s="1130"/>
      <c r="J32" s="1130"/>
      <c r="K32" s="1130">
        <v>10.14407787</v>
      </c>
      <c r="L32" s="1130"/>
      <c r="M32" s="1130">
        <v>0.83609522999999997</v>
      </c>
      <c r="N32" s="1130">
        <v>3.7480369600000003</v>
      </c>
      <c r="O32" s="1130"/>
      <c r="P32" s="1130">
        <v>1.7079513200000001</v>
      </c>
      <c r="Q32" s="1130">
        <v>2.2193896299999998</v>
      </c>
      <c r="R32" s="1130"/>
      <c r="S32" s="1130">
        <v>5.3011617600000003</v>
      </c>
      <c r="T32" s="1130">
        <v>32.688930050000003</v>
      </c>
      <c r="U32" s="1130">
        <v>12.34650933</v>
      </c>
      <c r="V32" s="1130">
        <v>826.5559925099999</v>
      </c>
      <c r="W32" s="1131">
        <v>941.01073497999994</v>
      </c>
    </row>
    <row r="33" spans="1:16384" s="1122" customFormat="1" ht="20.25" customHeight="1" x14ac:dyDescent="0.2">
      <c r="A33" s="1133" t="s">
        <v>1039</v>
      </c>
      <c r="B33" s="1131">
        <v>39.434852649999996</v>
      </c>
      <c r="C33" s="1131">
        <v>26.881538760000002</v>
      </c>
      <c r="D33" s="1131">
        <v>228.58889927000001</v>
      </c>
      <c r="E33" s="1131">
        <v>279.19547227999999</v>
      </c>
      <c r="F33" s="1131">
        <v>9.3562372800000002</v>
      </c>
      <c r="G33" s="1131">
        <v>1589.3761220899999</v>
      </c>
      <c r="H33" s="1131">
        <v>60.364532160000003</v>
      </c>
      <c r="I33" s="1131">
        <v>48151.061614359991</v>
      </c>
      <c r="J33" s="1131">
        <v>1.9999808499999998</v>
      </c>
      <c r="K33" s="1131">
        <v>397.19843159999994</v>
      </c>
      <c r="L33" s="1131">
        <v>32.665659790000007</v>
      </c>
      <c r="M33" s="1131">
        <v>8.5707974300000007</v>
      </c>
      <c r="N33" s="1131">
        <v>209.24185256999999</v>
      </c>
      <c r="O33" s="1131">
        <v>0.93653787999999993</v>
      </c>
      <c r="P33" s="1131">
        <v>56.665048110000001</v>
      </c>
      <c r="Q33" s="1131">
        <v>2054.0843954399998</v>
      </c>
      <c r="R33" s="1131">
        <v>0.69120303000000005</v>
      </c>
      <c r="S33" s="1131">
        <v>160.97558720000001</v>
      </c>
      <c r="T33" s="1131">
        <v>18657.181266030006</v>
      </c>
      <c r="U33" s="1131">
        <v>96.08191789</v>
      </c>
      <c r="V33" s="1131">
        <v>21756.53397574</v>
      </c>
      <c r="W33" s="1131">
        <v>93817.085922409984</v>
      </c>
    </row>
    <row r="34" spans="1:16384" s="1142" customFormat="1" x14ac:dyDescent="0.2">
      <c r="A34" s="1133" t="s">
        <v>7</v>
      </c>
      <c r="B34" s="1131">
        <v>2616.7049159600001</v>
      </c>
      <c r="C34" s="1131">
        <v>9119.7210925000018</v>
      </c>
      <c r="D34" s="1131">
        <v>16708.489860399997</v>
      </c>
      <c r="E34" s="1131">
        <v>10412.061041049999</v>
      </c>
      <c r="F34" s="1131">
        <v>2481.2098700500001</v>
      </c>
      <c r="G34" s="1131">
        <v>7217.4783112599989</v>
      </c>
      <c r="H34" s="1131">
        <v>3236.6616820299996</v>
      </c>
      <c r="I34" s="1131">
        <v>98853.162027319995</v>
      </c>
      <c r="J34" s="1131">
        <v>1584.16301903</v>
      </c>
      <c r="K34" s="1131">
        <v>5576.5664946799998</v>
      </c>
      <c r="L34" s="1131">
        <v>10556.412594820002</v>
      </c>
      <c r="M34" s="1131">
        <v>3606.5639295699998</v>
      </c>
      <c r="N34" s="1131">
        <v>5761.5348303600003</v>
      </c>
      <c r="O34" s="1131">
        <v>2999.3827392299995</v>
      </c>
      <c r="P34" s="1131">
        <v>3684.2899209700004</v>
      </c>
      <c r="Q34" s="1131">
        <v>40598.328878169996</v>
      </c>
      <c r="R34" s="1131">
        <v>5469.1453431999998</v>
      </c>
      <c r="S34" s="1131">
        <v>4904.3609086399993</v>
      </c>
      <c r="T34" s="1131">
        <v>27835.302211860006</v>
      </c>
      <c r="U34" s="1131">
        <v>8537.6310113400014</v>
      </c>
      <c r="V34" s="1131">
        <v>217172.11655333996</v>
      </c>
      <c r="W34" s="1131">
        <v>488931.28723577992</v>
      </c>
    </row>
    <row r="35" spans="1:16384" s="1146" customFormat="1" x14ac:dyDescent="0.2">
      <c r="A35" s="1143"/>
      <c r="B35" s="1144"/>
      <c r="C35" s="1144"/>
      <c r="D35" s="1144"/>
      <c r="E35" s="1144"/>
      <c r="F35" s="1144"/>
      <c r="G35" s="1144"/>
      <c r="H35" s="1144"/>
      <c r="I35" s="1144"/>
      <c r="J35" s="1144"/>
      <c r="K35" s="1144"/>
      <c r="L35" s="1144"/>
      <c r="M35" s="1144"/>
      <c r="N35" s="1144"/>
      <c r="O35" s="1144"/>
      <c r="P35" s="1144"/>
      <c r="Q35" s="1144"/>
      <c r="R35" s="1144"/>
      <c r="S35" s="1144"/>
      <c r="T35" s="1144"/>
      <c r="U35" s="1144"/>
      <c r="V35" s="1144"/>
      <c r="W35" s="1145"/>
    </row>
    <row r="36" spans="1:16384" s="1146" customFormat="1" x14ac:dyDescent="0.2">
      <c r="A36" s="1143"/>
      <c r="B36" s="1144"/>
      <c r="C36" s="1144"/>
      <c r="D36" s="1144"/>
      <c r="E36" s="1144"/>
      <c r="F36" s="1144"/>
      <c r="G36" s="1144"/>
      <c r="H36" s="1144"/>
      <c r="I36" s="1144"/>
      <c r="J36" s="1144"/>
      <c r="K36" s="1144"/>
      <c r="L36" s="1144"/>
      <c r="M36" s="1144"/>
      <c r="N36" s="1144"/>
      <c r="O36" s="1144"/>
      <c r="P36" s="1144"/>
      <c r="Q36" s="1144"/>
      <c r="R36" s="1144"/>
      <c r="S36" s="1144"/>
      <c r="T36" s="1144"/>
      <c r="U36" s="1144"/>
      <c r="V36" s="1144"/>
      <c r="W36" s="1145"/>
      <c r="X36" s="1144"/>
      <c r="Y36" s="1144"/>
      <c r="Z36" s="1144"/>
      <c r="AA36" s="1144"/>
      <c r="AB36" s="1144"/>
      <c r="AC36" s="1144"/>
      <c r="AD36" s="1144"/>
      <c r="AE36" s="1144"/>
      <c r="AF36" s="1144"/>
      <c r="AG36" s="1144"/>
      <c r="AH36" s="1144"/>
      <c r="AI36" s="1144"/>
      <c r="AJ36" s="1144"/>
      <c r="AK36" s="1144"/>
      <c r="AL36" s="1144"/>
      <c r="AM36" s="1144"/>
      <c r="AN36" s="1144"/>
      <c r="AO36" s="1144"/>
      <c r="AP36" s="1144"/>
      <c r="AQ36" s="1144"/>
      <c r="AR36" s="1144"/>
      <c r="AS36" s="1144"/>
      <c r="AT36" s="1144"/>
      <c r="AU36" s="1144"/>
      <c r="AV36" s="1144"/>
      <c r="AW36" s="1144"/>
      <c r="AX36" s="1144"/>
      <c r="AY36" s="1144"/>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44"/>
      <c r="CE36" s="1144"/>
      <c r="CF36" s="1144"/>
      <c r="CG36" s="1144"/>
      <c r="CH36" s="1144"/>
      <c r="CI36" s="1144"/>
      <c r="CJ36" s="1144"/>
      <c r="CK36" s="1144"/>
      <c r="CL36" s="1144"/>
      <c r="CM36" s="1144"/>
      <c r="CN36" s="1144"/>
      <c r="CO36" s="1144"/>
      <c r="CP36" s="1144"/>
      <c r="CQ36" s="1144"/>
      <c r="CR36" s="1144"/>
      <c r="CS36" s="1144"/>
      <c r="CT36" s="1144"/>
      <c r="CU36" s="1144"/>
      <c r="CV36" s="1144"/>
      <c r="CW36" s="1144"/>
      <c r="CX36" s="1144"/>
      <c r="CY36" s="1144"/>
      <c r="CZ36" s="1144"/>
      <c r="DA36" s="1144"/>
      <c r="DB36" s="1144"/>
      <c r="DC36" s="1144"/>
      <c r="DD36" s="1144"/>
      <c r="DE36" s="1144"/>
      <c r="DF36" s="1144"/>
      <c r="DG36" s="1144"/>
      <c r="DH36" s="1144"/>
      <c r="DI36" s="1144"/>
      <c r="DJ36" s="1144"/>
      <c r="DK36" s="1144"/>
      <c r="DL36" s="1144"/>
      <c r="DM36" s="1144"/>
      <c r="DN36" s="1144"/>
      <c r="DO36" s="1144"/>
      <c r="DP36" s="1144"/>
      <c r="DQ36" s="1144"/>
      <c r="DR36" s="1144"/>
      <c r="DS36" s="1144"/>
      <c r="DT36" s="1144"/>
      <c r="DU36" s="1144"/>
      <c r="DV36" s="1144"/>
      <c r="DW36" s="1144"/>
      <c r="DX36" s="1144"/>
      <c r="DY36" s="1144"/>
      <c r="DZ36" s="1144"/>
      <c r="EA36" s="1144"/>
      <c r="EB36" s="1144"/>
      <c r="EC36" s="1144"/>
      <c r="ED36" s="1144"/>
      <c r="EE36" s="1144"/>
      <c r="EF36" s="1144"/>
      <c r="EG36" s="1144"/>
      <c r="EH36" s="1144"/>
      <c r="EI36" s="1144"/>
      <c r="EJ36" s="1144"/>
      <c r="EK36" s="1144"/>
      <c r="EL36" s="1144"/>
      <c r="EM36" s="1144"/>
      <c r="EN36" s="1144"/>
      <c r="EO36" s="1144"/>
      <c r="EP36" s="1144"/>
      <c r="EQ36" s="1144"/>
      <c r="ER36" s="1144"/>
      <c r="ES36" s="1144"/>
      <c r="ET36" s="1144"/>
      <c r="EU36" s="1144"/>
      <c r="EV36" s="1144"/>
      <c r="EW36" s="1144"/>
      <c r="EX36" s="1144"/>
      <c r="EY36" s="1144"/>
      <c r="EZ36" s="1144"/>
      <c r="FA36" s="1144"/>
      <c r="FB36" s="1144"/>
      <c r="FC36" s="1144"/>
      <c r="FD36" s="1144"/>
      <c r="FE36" s="1144"/>
      <c r="FF36" s="1144"/>
      <c r="FG36" s="1144"/>
      <c r="FH36" s="1144"/>
      <c r="FI36" s="1144"/>
      <c r="FJ36" s="1144"/>
      <c r="FK36" s="1144"/>
      <c r="FL36" s="1144"/>
      <c r="FM36" s="1144"/>
      <c r="FN36" s="1144"/>
      <c r="FO36" s="1144"/>
      <c r="FP36" s="1144"/>
      <c r="FQ36" s="1144"/>
      <c r="FR36" s="1144"/>
      <c r="FS36" s="1144"/>
      <c r="FT36" s="1144"/>
      <c r="FU36" s="1144"/>
      <c r="FV36" s="1144"/>
      <c r="FW36" s="1144"/>
      <c r="FX36" s="1144"/>
      <c r="FY36" s="1144"/>
      <c r="FZ36" s="1144"/>
      <c r="GA36" s="1144"/>
      <c r="GB36" s="1144"/>
      <c r="GC36" s="1144"/>
      <c r="GD36" s="1144"/>
      <c r="GE36" s="1144"/>
      <c r="GF36" s="1144"/>
      <c r="GG36" s="1144"/>
      <c r="GH36" s="1144"/>
      <c r="GI36" s="1144"/>
      <c r="GJ36" s="1144"/>
      <c r="GK36" s="1144"/>
      <c r="GL36" s="1144"/>
      <c r="GM36" s="1144"/>
      <c r="GN36" s="1144"/>
      <c r="GO36" s="1144"/>
      <c r="GP36" s="1144"/>
      <c r="GQ36" s="1144"/>
      <c r="GR36" s="1144"/>
      <c r="GS36" s="1144"/>
      <c r="GT36" s="1144"/>
      <c r="GU36" s="1144"/>
      <c r="GV36" s="1144"/>
      <c r="GW36" s="1144"/>
      <c r="GX36" s="1144"/>
      <c r="GY36" s="1144"/>
      <c r="GZ36" s="1144"/>
      <c r="HA36" s="1144"/>
      <c r="HB36" s="1144"/>
      <c r="HC36" s="1144"/>
      <c r="HD36" s="1144"/>
      <c r="HE36" s="1144"/>
      <c r="HF36" s="1144"/>
      <c r="HG36" s="1144"/>
      <c r="HH36" s="1144"/>
      <c r="HI36" s="1144"/>
      <c r="HJ36" s="1144"/>
      <c r="HK36" s="1144"/>
      <c r="HL36" s="1144"/>
      <c r="HM36" s="1144"/>
      <c r="HN36" s="1144"/>
      <c r="HO36" s="1144"/>
      <c r="HP36" s="1144"/>
      <c r="HQ36" s="1144"/>
      <c r="HR36" s="1144"/>
      <c r="HS36" s="1144"/>
      <c r="HT36" s="1144"/>
      <c r="HU36" s="1144"/>
      <c r="HV36" s="1144"/>
      <c r="HW36" s="1144"/>
      <c r="HX36" s="1144"/>
      <c r="HY36" s="1144"/>
      <c r="HZ36" s="1144"/>
      <c r="IA36" s="1144"/>
      <c r="IB36" s="1144"/>
      <c r="IC36" s="1144"/>
      <c r="ID36" s="1144"/>
      <c r="IE36" s="1144"/>
      <c r="IF36" s="1144"/>
      <c r="IG36" s="1144"/>
      <c r="IH36" s="1144"/>
      <c r="II36" s="1144"/>
      <c r="IJ36" s="1144"/>
      <c r="IK36" s="1144"/>
      <c r="IL36" s="1144"/>
      <c r="IM36" s="1144"/>
      <c r="IN36" s="1144"/>
      <c r="IO36" s="1144"/>
      <c r="IP36" s="1144"/>
      <c r="IQ36" s="1144"/>
      <c r="IR36" s="1144"/>
      <c r="IS36" s="1144"/>
      <c r="IT36" s="1144"/>
      <c r="IU36" s="1144"/>
      <c r="IV36" s="1144"/>
      <c r="IW36" s="1144"/>
      <c r="IX36" s="1144"/>
      <c r="IY36" s="1144"/>
      <c r="IZ36" s="1144"/>
      <c r="JA36" s="1144"/>
      <c r="JB36" s="1144"/>
      <c r="JC36" s="1144"/>
      <c r="JD36" s="1144"/>
      <c r="JE36" s="1144"/>
      <c r="JF36" s="1144"/>
      <c r="JG36" s="1144"/>
      <c r="JH36" s="1144"/>
      <c r="JI36" s="1144"/>
      <c r="JJ36" s="1144"/>
      <c r="JK36" s="1144"/>
      <c r="JL36" s="1144"/>
      <c r="JM36" s="1144"/>
      <c r="JN36" s="1144"/>
      <c r="JO36" s="1144"/>
      <c r="JP36" s="1144"/>
      <c r="JQ36" s="1144"/>
      <c r="JR36" s="1144"/>
      <c r="JS36" s="1144"/>
      <c r="JT36" s="1144"/>
      <c r="JU36" s="1144"/>
      <c r="JV36" s="1144"/>
      <c r="JW36" s="1144"/>
      <c r="JX36" s="1144"/>
      <c r="JY36" s="1144"/>
      <c r="JZ36" s="1144"/>
      <c r="KA36" s="1144"/>
      <c r="KB36" s="1144"/>
      <c r="KC36" s="1144"/>
      <c r="KD36" s="1144"/>
      <c r="KE36" s="1144"/>
      <c r="KF36" s="1144"/>
      <c r="KG36" s="1144"/>
      <c r="KH36" s="1144"/>
      <c r="KI36" s="1144"/>
      <c r="KJ36" s="1144"/>
      <c r="KK36" s="1144"/>
      <c r="KL36" s="1144"/>
      <c r="KM36" s="1144"/>
      <c r="KN36" s="1144"/>
      <c r="KO36" s="1144"/>
      <c r="KP36" s="1144"/>
      <c r="KQ36" s="1144"/>
      <c r="KR36" s="1144"/>
      <c r="KS36" s="1144"/>
      <c r="KT36" s="1144"/>
      <c r="KU36" s="1144"/>
      <c r="KV36" s="1144"/>
      <c r="KW36" s="1144"/>
      <c r="KX36" s="1144"/>
      <c r="KY36" s="1144"/>
      <c r="KZ36" s="1144"/>
      <c r="LA36" s="1144"/>
      <c r="LB36" s="1144"/>
      <c r="LC36" s="1144"/>
      <c r="LD36" s="1144"/>
      <c r="LE36" s="1144"/>
      <c r="LF36" s="1144"/>
      <c r="LG36" s="1144"/>
      <c r="LH36" s="1144"/>
      <c r="LI36" s="1144"/>
      <c r="LJ36" s="1144"/>
      <c r="LK36" s="1144"/>
      <c r="LL36" s="1144"/>
      <c r="LM36" s="1144"/>
      <c r="LN36" s="1144"/>
      <c r="LO36" s="1144"/>
      <c r="LP36" s="1144"/>
      <c r="LQ36" s="1144"/>
      <c r="LR36" s="1144"/>
      <c r="LS36" s="1144"/>
      <c r="LT36" s="1144"/>
      <c r="LU36" s="1144"/>
      <c r="LV36" s="1144"/>
      <c r="LW36" s="1144"/>
      <c r="LX36" s="1144"/>
      <c r="LY36" s="1144"/>
      <c r="LZ36" s="1144"/>
      <c r="MA36" s="1144"/>
      <c r="MB36" s="1144"/>
      <c r="MC36" s="1144"/>
      <c r="MD36" s="1144"/>
      <c r="ME36" s="1144"/>
      <c r="MF36" s="1144"/>
      <c r="MG36" s="1144"/>
      <c r="MH36" s="1144"/>
      <c r="MI36" s="1144"/>
      <c r="MJ36" s="1144"/>
      <c r="MK36" s="1144"/>
      <c r="ML36" s="1144"/>
      <c r="MM36" s="1144"/>
      <c r="MN36" s="1144"/>
      <c r="MO36" s="1144"/>
      <c r="MP36" s="1144"/>
      <c r="MQ36" s="1144"/>
      <c r="MR36" s="1144"/>
      <c r="MS36" s="1144"/>
      <c r="MT36" s="1144"/>
      <c r="MU36" s="1144"/>
      <c r="MV36" s="1144"/>
      <c r="MW36" s="1144"/>
      <c r="MX36" s="1144"/>
      <c r="MY36" s="1144"/>
      <c r="MZ36" s="1144"/>
      <c r="NA36" s="1144"/>
      <c r="NB36" s="1144"/>
      <c r="NC36" s="1144"/>
      <c r="ND36" s="1144"/>
      <c r="NE36" s="1144"/>
      <c r="NF36" s="1144"/>
      <c r="NG36" s="1144"/>
      <c r="NH36" s="1144"/>
      <c r="NI36" s="1144"/>
      <c r="NJ36" s="1144"/>
      <c r="NK36" s="1144"/>
      <c r="NL36" s="1144"/>
      <c r="NM36" s="1144"/>
      <c r="NN36" s="1144"/>
      <c r="NO36" s="1144"/>
      <c r="NP36" s="1144"/>
      <c r="NQ36" s="1144"/>
      <c r="NR36" s="1144"/>
      <c r="NS36" s="1144"/>
      <c r="NT36" s="1144"/>
      <c r="NU36" s="1144"/>
      <c r="NV36" s="1144"/>
      <c r="NW36" s="1144"/>
      <c r="NX36" s="1144"/>
      <c r="NY36" s="1144"/>
      <c r="NZ36" s="1144"/>
      <c r="OA36" s="1144"/>
      <c r="OB36" s="1144"/>
      <c r="OC36" s="1144"/>
      <c r="OD36" s="1144"/>
      <c r="OE36" s="1144"/>
      <c r="OF36" s="1144"/>
      <c r="OG36" s="1144"/>
      <c r="OH36" s="1144"/>
      <c r="OI36" s="1144"/>
      <c r="OJ36" s="1144"/>
      <c r="OK36" s="1144"/>
      <c r="OL36" s="1144"/>
      <c r="OM36" s="1144"/>
      <c r="ON36" s="1144"/>
      <c r="OO36" s="1144"/>
      <c r="OP36" s="1144"/>
      <c r="OQ36" s="1144"/>
      <c r="OR36" s="1144"/>
      <c r="OS36" s="1144"/>
      <c r="OT36" s="1144"/>
      <c r="OU36" s="1144"/>
      <c r="OV36" s="1144"/>
      <c r="OW36" s="1144"/>
      <c r="OX36" s="1144"/>
      <c r="OY36" s="1144"/>
      <c r="OZ36" s="1144"/>
      <c r="PA36" s="1144"/>
      <c r="PB36" s="1144"/>
      <c r="PC36" s="1144"/>
      <c r="PD36" s="1144"/>
      <c r="PE36" s="1144"/>
      <c r="PF36" s="1144"/>
      <c r="PG36" s="1144"/>
      <c r="PH36" s="1144"/>
      <c r="PI36" s="1144"/>
      <c r="PJ36" s="1144"/>
      <c r="PK36" s="1144"/>
      <c r="PL36" s="1144"/>
      <c r="PM36" s="1144"/>
      <c r="PN36" s="1144"/>
      <c r="PO36" s="1144"/>
      <c r="PP36" s="1144"/>
      <c r="PQ36" s="1144"/>
      <c r="PR36" s="1144"/>
      <c r="PS36" s="1144"/>
      <c r="PT36" s="1144"/>
      <c r="PU36" s="1144"/>
      <c r="PV36" s="1144"/>
      <c r="PW36" s="1144"/>
      <c r="PX36" s="1144"/>
      <c r="PY36" s="1144"/>
      <c r="PZ36" s="1144"/>
      <c r="QA36" s="1144"/>
      <c r="QB36" s="1144"/>
      <c r="QC36" s="1144"/>
      <c r="QD36" s="1144"/>
      <c r="QE36" s="1144"/>
      <c r="QF36" s="1144"/>
      <c r="QG36" s="1144"/>
      <c r="QH36" s="1144"/>
      <c r="QI36" s="1144"/>
      <c r="QJ36" s="1144"/>
      <c r="QK36" s="1144"/>
      <c r="QL36" s="1144"/>
      <c r="QM36" s="1144"/>
      <c r="QN36" s="1144"/>
      <c r="QO36" s="1144"/>
      <c r="QP36" s="1144"/>
      <c r="QQ36" s="1144"/>
      <c r="QR36" s="1144"/>
      <c r="QS36" s="1144"/>
      <c r="QT36" s="1144"/>
      <c r="QU36" s="1144"/>
      <c r="QV36" s="1144"/>
      <c r="QW36" s="1144"/>
      <c r="QX36" s="1144"/>
      <c r="QY36" s="1144"/>
      <c r="QZ36" s="1144"/>
      <c r="RA36" s="1144"/>
      <c r="RB36" s="1144"/>
      <c r="RC36" s="1144"/>
      <c r="RD36" s="1144"/>
      <c r="RE36" s="1144"/>
      <c r="RF36" s="1144"/>
      <c r="RG36" s="1144"/>
      <c r="RH36" s="1144"/>
      <c r="RI36" s="1144"/>
      <c r="RJ36" s="1144"/>
      <c r="RK36" s="1144"/>
      <c r="RL36" s="1144"/>
      <c r="RM36" s="1144"/>
      <c r="RN36" s="1144"/>
      <c r="RO36" s="1144"/>
      <c r="RP36" s="1144"/>
      <c r="RQ36" s="1144"/>
      <c r="RR36" s="1144"/>
      <c r="RS36" s="1144"/>
      <c r="RT36" s="1144"/>
      <c r="RU36" s="1144"/>
      <c r="RV36" s="1144"/>
      <c r="RW36" s="1144"/>
      <c r="RX36" s="1144"/>
      <c r="RY36" s="1144"/>
      <c r="RZ36" s="1144"/>
      <c r="SA36" s="1144"/>
      <c r="SB36" s="1144"/>
      <c r="SC36" s="1144"/>
      <c r="SD36" s="1144"/>
      <c r="SE36" s="1144"/>
      <c r="SF36" s="1144"/>
      <c r="SG36" s="1144"/>
      <c r="SH36" s="1144"/>
      <c r="SI36" s="1144"/>
      <c r="SJ36" s="1144"/>
      <c r="SK36" s="1144"/>
      <c r="SL36" s="1144"/>
      <c r="SM36" s="1144"/>
      <c r="SN36" s="1144"/>
      <c r="SO36" s="1144"/>
      <c r="SP36" s="1144"/>
      <c r="SQ36" s="1144"/>
      <c r="SR36" s="1144"/>
      <c r="SS36" s="1144"/>
      <c r="ST36" s="1144"/>
      <c r="SU36" s="1144"/>
      <c r="SV36" s="1144"/>
      <c r="SW36" s="1144"/>
      <c r="SX36" s="1144"/>
      <c r="SY36" s="1144"/>
      <c r="SZ36" s="1144"/>
      <c r="TA36" s="1144"/>
      <c r="TB36" s="1144"/>
      <c r="TC36" s="1144"/>
      <c r="TD36" s="1144"/>
      <c r="TE36" s="1144"/>
      <c r="TF36" s="1144"/>
      <c r="TG36" s="1144"/>
      <c r="TH36" s="1144"/>
      <c r="TI36" s="1144"/>
      <c r="TJ36" s="1144"/>
      <c r="TK36" s="1144"/>
      <c r="TL36" s="1144"/>
      <c r="TM36" s="1144"/>
      <c r="TN36" s="1144"/>
      <c r="TO36" s="1144"/>
      <c r="TP36" s="1144"/>
      <c r="TQ36" s="1144"/>
      <c r="TR36" s="1144"/>
      <c r="TS36" s="1144"/>
      <c r="TT36" s="1144"/>
      <c r="TU36" s="1144"/>
      <c r="TV36" s="1144"/>
      <c r="TW36" s="1144"/>
      <c r="TX36" s="1144"/>
      <c r="TY36" s="1144"/>
      <c r="TZ36" s="1144"/>
      <c r="UA36" s="1144"/>
      <c r="UB36" s="1144"/>
      <c r="UC36" s="1144"/>
      <c r="UD36" s="1144"/>
      <c r="UE36" s="1144"/>
      <c r="UF36" s="1144"/>
      <c r="UG36" s="1144"/>
      <c r="UH36" s="1144"/>
      <c r="UI36" s="1144"/>
      <c r="UJ36" s="1144"/>
      <c r="UK36" s="1144"/>
      <c r="UL36" s="1144"/>
      <c r="UM36" s="1144"/>
      <c r="UN36" s="1144"/>
      <c r="UO36" s="1144"/>
      <c r="UP36" s="1144"/>
      <c r="UQ36" s="1144"/>
      <c r="UR36" s="1144"/>
      <c r="US36" s="1144"/>
      <c r="UT36" s="1144"/>
      <c r="UU36" s="1144"/>
      <c r="UV36" s="1144"/>
      <c r="UW36" s="1144"/>
      <c r="UX36" s="1144"/>
      <c r="UY36" s="1144"/>
      <c r="UZ36" s="1144"/>
      <c r="VA36" s="1144"/>
      <c r="VB36" s="1144"/>
      <c r="VC36" s="1144"/>
      <c r="VD36" s="1144"/>
      <c r="VE36" s="1144"/>
      <c r="VF36" s="1144"/>
      <c r="VG36" s="1144"/>
      <c r="VH36" s="1144"/>
      <c r="VI36" s="1144"/>
      <c r="VJ36" s="1144"/>
      <c r="VK36" s="1144"/>
      <c r="VL36" s="1144"/>
      <c r="VM36" s="1144"/>
      <c r="VN36" s="1144"/>
      <c r="VO36" s="1144"/>
      <c r="VP36" s="1144"/>
      <c r="VQ36" s="1144"/>
      <c r="VR36" s="1144"/>
      <c r="VS36" s="1144"/>
      <c r="VT36" s="1144"/>
      <c r="VU36" s="1144"/>
      <c r="VV36" s="1144"/>
      <c r="VW36" s="1144"/>
      <c r="VX36" s="1144"/>
      <c r="VY36" s="1144"/>
      <c r="VZ36" s="1144"/>
      <c r="WA36" s="1144"/>
      <c r="WB36" s="1144"/>
      <c r="WC36" s="1144"/>
      <c r="WD36" s="1144"/>
      <c r="WE36" s="1144"/>
      <c r="WF36" s="1144"/>
      <c r="WG36" s="1144"/>
      <c r="WH36" s="1144"/>
      <c r="WI36" s="1144"/>
      <c r="WJ36" s="1144"/>
      <c r="WK36" s="1144"/>
      <c r="WL36" s="1144"/>
      <c r="WM36" s="1144"/>
      <c r="WN36" s="1144"/>
      <c r="WO36" s="1144"/>
      <c r="WP36" s="1144"/>
      <c r="WQ36" s="1144"/>
      <c r="WR36" s="1144"/>
      <c r="WS36" s="1144"/>
      <c r="WT36" s="1144"/>
      <c r="WU36" s="1144"/>
      <c r="WV36" s="1144"/>
      <c r="WW36" s="1144"/>
      <c r="WX36" s="1144"/>
      <c r="WY36" s="1144"/>
      <c r="WZ36" s="1144"/>
      <c r="XA36" s="1144"/>
      <c r="XB36" s="1144"/>
      <c r="XC36" s="1144"/>
      <c r="XD36" s="1144"/>
      <c r="XE36" s="1144"/>
      <c r="XF36" s="1144"/>
      <c r="XG36" s="1144"/>
      <c r="XH36" s="1144"/>
      <c r="XI36" s="1144"/>
      <c r="XJ36" s="1144"/>
      <c r="XK36" s="1144"/>
      <c r="XL36" s="1144"/>
      <c r="XM36" s="1144"/>
      <c r="XN36" s="1144"/>
      <c r="XO36" s="1144"/>
      <c r="XP36" s="1144"/>
      <c r="XQ36" s="1144"/>
      <c r="XR36" s="1144"/>
      <c r="XS36" s="1144"/>
      <c r="XT36" s="1144"/>
      <c r="XU36" s="1144"/>
      <c r="XV36" s="1144"/>
      <c r="XW36" s="1144"/>
      <c r="XX36" s="1144"/>
      <c r="XY36" s="1144"/>
      <c r="XZ36" s="1144"/>
      <c r="YA36" s="1144"/>
      <c r="YB36" s="1144"/>
      <c r="YC36" s="1144"/>
      <c r="YD36" s="1144"/>
      <c r="YE36" s="1144"/>
      <c r="YF36" s="1144"/>
      <c r="YG36" s="1144"/>
      <c r="YH36" s="1144"/>
      <c r="YI36" s="1144"/>
      <c r="YJ36" s="1144"/>
      <c r="YK36" s="1144"/>
      <c r="YL36" s="1144"/>
      <c r="YM36" s="1144"/>
      <c r="YN36" s="1144"/>
      <c r="YO36" s="1144"/>
      <c r="YP36" s="1144"/>
      <c r="YQ36" s="1144"/>
      <c r="YR36" s="1144"/>
      <c r="YS36" s="1144"/>
      <c r="YT36" s="1144"/>
      <c r="YU36" s="1144"/>
      <c r="YV36" s="1144"/>
      <c r="YW36" s="1144"/>
      <c r="YX36" s="1144"/>
      <c r="YY36" s="1144"/>
      <c r="YZ36" s="1144"/>
      <c r="ZA36" s="1144"/>
      <c r="ZB36" s="1144"/>
      <c r="ZC36" s="1144"/>
      <c r="ZD36" s="1144"/>
      <c r="ZE36" s="1144"/>
      <c r="ZF36" s="1144"/>
      <c r="ZG36" s="1144"/>
      <c r="ZH36" s="1144"/>
      <c r="ZI36" s="1144"/>
      <c r="ZJ36" s="1144"/>
      <c r="ZK36" s="1144"/>
      <c r="ZL36" s="1144"/>
      <c r="ZM36" s="1144"/>
      <c r="ZN36" s="1144"/>
      <c r="ZO36" s="1144"/>
      <c r="ZP36" s="1144"/>
      <c r="ZQ36" s="1144"/>
      <c r="ZR36" s="1144"/>
      <c r="ZS36" s="1144"/>
      <c r="ZT36" s="1144"/>
      <c r="ZU36" s="1144"/>
      <c r="ZV36" s="1144"/>
      <c r="ZW36" s="1144"/>
      <c r="ZX36" s="1144"/>
      <c r="ZY36" s="1144"/>
      <c r="ZZ36" s="1144"/>
      <c r="AAA36" s="1144"/>
      <c r="AAB36" s="1144"/>
      <c r="AAC36" s="1144"/>
      <c r="AAD36" s="1144"/>
      <c r="AAE36" s="1144"/>
      <c r="AAF36" s="1144"/>
      <c r="AAG36" s="1144"/>
      <c r="AAH36" s="1144"/>
      <c r="AAI36" s="1144"/>
      <c r="AAJ36" s="1144"/>
      <c r="AAK36" s="1144"/>
      <c r="AAL36" s="1144"/>
      <c r="AAM36" s="1144"/>
      <c r="AAN36" s="1144"/>
      <c r="AAO36" s="1144"/>
      <c r="AAP36" s="1144"/>
      <c r="AAQ36" s="1144"/>
      <c r="AAR36" s="1144"/>
      <c r="AAS36" s="1144"/>
      <c r="AAT36" s="1144"/>
      <c r="AAU36" s="1144"/>
      <c r="AAV36" s="1144"/>
      <c r="AAW36" s="1144"/>
      <c r="AAX36" s="1144"/>
      <c r="AAY36" s="1144"/>
      <c r="AAZ36" s="1144"/>
      <c r="ABA36" s="1144"/>
      <c r="ABB36" s="1144"/>
      <c r="ABC36" s="1144"/>
      <c r="ABD36" s="1144"/>
      <c r="ABE36" s="1144"/>
      <c r="ABF36" s="1144"/>
      <c r="ABG36" s="1144"/>
      <c r="ABH36" s="1144"/>
      <c r="ABI36" s="1144"/>
      <c r="ABJ36" s="1144"/>
      <c r="ABK36" s="1144"/>
      <c r="ABL36" s="1144"/>
      <c r="ABM36" s="1144"/>
      <c r="ABN36" s="1144"/>
      <c r="ABO36" s="1144"/>
      <c r="ABP36" s="1144"/>
      <c r="ABQ36" s="1144"/>
      <c r="ABR36" s="1144"/>
      <c r="ABS36" s="1144"/>
      <c r="ABT36" s="1144"/>
      <c r="ABU36" s="1144"/>
      <c r="ABV36" s="1144"/>
      <c r="ABW36" s="1144"/>
      <c r="ABX36" s="1144"/>
      <c r="ABY36" s="1144"/>
      <c r="ABZ36" s="1144"/>
      <c r="ACA36" s="1144"/>
      <c r="ACB36" s="1144"/>
      <c r="ACC36" s="1144"/>
      <c r="ACD36" s="1144"/>
      <c r="ACE36" s="1144"/>
      <c r="ACF36" s="1144"/>
      <c r="ACG36" s="1144"/>
      <c r="ACH36" s="1144"/>
      <c r="ACI36" s="1144"/>
      <c r="ACJ36" s="1144"/>
      <c r="ACK36" s="1144"/>
      <c r="ACL36" s="1144"/>
      <c r="ACM36" s="1144"/>
      <c r="ACN36" s="1144"/>
      <c r="ACO36" s="1144"/>
      <c r="ACP36" s="1144"/>
      <c r="ACQ36" s="1144"/>
      <c r="ACR36" s="1144"/>
      <c r="ACS36" s="1144"/>
      <c r="ACT36" s="1144"/>
      <c r="ACU36" s="1144"/>
      <c r="ACV36" s="1144"/>
      <c r="ACW36" s="1144"/>
      <c r="ACX36" s="1144"/>
      <c r="ACY36" s="1144"/>
      <c r="ACZ36" s="1144"/>
      <c r="ADA36" s="1144"/>
      <c r="ADB36" s="1144"/>
      <c r="ADC36" s="1144"/>
      <c r="ADD36" s="1144"/>
      <c r="ADE36" s="1144"/>
      <c r="ADF36" s="1144"/>
      <c r="ADG36" s="1144"/>
      <c r="ADH36" s="1144"/>
      <c r="ADI36" s="1144"/>
      <c r="ADJ36" s="1144"/>
      <c r="ADK36" s="1144"/>
      <c r="ADL36" s="1144"/>
      <c r="ADM36" s="1144"/>
      <c r="ADN36" s="1144"/>
      <c r="ADO36" s="1144"/>
      <c r="ADP36" s="1144"/>
      <c r="ADQ36" s="1144"/>
      <c r="ADR36" s="1144"/>
      <c r="ADS36" s="1144"/>
      <c r="ADT36" s="1144"/>
      <c r="ADU36" s="1144"/>
      <c r="ADV36" s="1144"/>
      <c r="ADW36" s="1144"/>
      <c r="ADX36" s="1144"/>
      <c r="ADY36" s="1144"/>
      <c r="ADZ36" s="1144"/>
      <c r="AEA36" s="1144"/>
      <c r="AEB36" s="1144"/>
      <c r="AEC36" s="1144"/>
      <c r="AED36" s="1144"/>
      <c r="AEE36" s="1144"/>
      <c r="AEF36" s="1144"/>
      <c r="AEG36" s="1144"/>
      <c r="AEH36" s="1144"/>
      <c r="AEI36" s="1144"/>
      <c r="AEJ36" s="1144"/>
      <c r="AEK36" s="1144"/>
      <c r="AEL36" s="1144"/>
      <c r="AEM36" s="1144"/>
      <c r="AEN36" s="1144"/>
      <c r="AEO36" s="1144"/>
      <c r="AEP36" s="1144"/>
      <c r="AEQ36" s="1144"/>
      <c r="AER36" s="1144"/>
      <c r="AES36" s="1144"/>
      <c r="AET36" s="1144"/>
      <c r="AEU36" s="1144"/>
      <c r="AEV36" s="1144"/>
      <c r="AEW36" s="1144"/>
      <c r="AEX36" s="1144"/>
      <c r="AEY36" s="1144"/>
      <c r="AEZ36" s="1144"/>
      <c r="AFA36" s="1144"/>
      <c r="AFB36" s="1144"/>
      <c r="AFC36" s="1144"/>
      <c r="AFD36" s="1144"/>
      <c r="AFE36" s="1144"/>
      <c r="AFF36" s="1144"/>
      <c r="AFG36" s="1144"/>
      <c r="AFH36" s="1144"/>
      <c r="AFI36" s="1144"/>
      <c r="AFJ36" s="1144"/>
      <c r="AFK36" s="1144"/>
      <c r="AFL36" s="1144"/>
      <c r="AFM36" s="1144"/>
      <c r="AFN36" s="1144"/>
      <c r="AFO36" s="1144"/>
      <c r="AFP36" s="1144"/>
      <c r="AFQ36" s="1144"/>
      <c r="AFR36" s="1144"/>
      <c r="AFS36" s="1144"/>
      <c r="AFT36" s="1144"/>
      <c r="AFU36" s="1144"/>
      <c r="AFV36" s="1144"/>
      <c r="AFW36" s="1144"/>
      <c r="AFX36" s="1144"/>
      <c r="AFY36" s="1144"/>
      <c r="AFZ36" s="1144"/>
      <c r="AGA36" s="1144"/>
      <c r="AGB36" s="1144"/>
      <c r="AGC36" s="1144"/>
      <c r="AGD36" s="1144"/>
      <c r="AGE36" s="1144"/>
      <c r="AGF36" s="1144"/>
      <c r="AGG36" s="1144"/>
      <c r="AGH36" s="1144"/>
      <c r="AGI36" s="1144"/>
      <c r="AGJ36" s="1144"/>
      <c r="AGK36" s="1144"/>
      <c r="AGL36" s="1144"/>
      <c r="AGM36" s="1144"/>
      <c r="AGN36" s="1144"/>
      <c r="AGO36" s="1144"/>
      <c r="AGP36" s="1144"/>
      <c r="AGQ36" s="1144"/>
      <c r="AGR36" s="1144"/>
      <c r="AGS36" s="1144"/>
      <c r="AGT36" s="1144"/>
      <c r="AGU36" s="1144"/>
      <c r="AGV36" s="1144"/>
      <c r="AGW36" s="1144"/>
      <c r="AGX36" s="1144"/>
      <c r="AGY36" s="1144"/>
      <c r="AGZ36" s="1144"/>
      <c r="AHA36" s="1144"/>
      <c r="AHB36" s="1144"/>
      <c r="AHC36" s="1144"/>
      <c r="AHD36" s="1144"/>
      <c r="AHE36" s="1144"/>
      <c r="AHF36" s="1144"/>
      <c r="AHG36" s="1144"/>
      <c r="AHH36" s="1144"/>
      <c r="AHI36" s="1144"/>
      <c r="AHJ36" s="1144"/>
      <c r="AHK36" s="1144"/>
      <c r="AHL36" s="1144"/>
      <c r="AHM36" s="1144"/>
      <c r="AHN36" s="1144"/>
      <c r="AHO36" s="1144"/>
      <c r="AHP36" s="1144"/>
      <c r="AHQ36" s="1144"/>
      <c r="AHR36" s="1144"/>
      <c r="AHS36" s="1144"/>
      <c r="AHT36" s="1144"/>
      <c r="AHU36" s="1144"/>
      <c r="AHV36" s="1144"/>
      <c r="AHW36" s="1144"/>
      <c r="AHX36" s="1144"/>
      <c r="AHY36" s="1144"/>
      <c r="AHZ36" s="1144"/>
      <c r="AIA36" s="1144"/>
      <c r="AIB36" s="1144"/>
      <c r="AIC36" s="1144"/>
      <c r="AID36" s="1144"/>
      <c r="AIE36" s="1144"/>
      <c r="AIF36" s="1144"/>
      <c r="AIG36" s="1144"/>
      <c r="AIH36" s="1144"/>
      <c r="AII36" s="1144"/>
      <c r="AIJ36" s="1144"/>
      <c r="AIK36" s="1144"/>
      <c r="AIL36" s="1144"/>
      <c r="AIM36" s="1144"/>
      <c r="AIN36" s="1144"/>
      <c r="AIO36" s="1144"/>
      <c r="AIP36" s="1144"/>
      <c r="AIQ36" s="1144"/>
      <c r="AIR36" s="1144"/>
      <c r="AIS36" s="1144"/>
      <c r="AIT36" s="1144"/>
      <c r="AIU36" s="1144"/>
      <c r="AIV36" s="1144"/>
      <c r="AIW36" s="1144"/>
      <c r="AIX36" s="1144"/>
      <c r="AIY36" s="1144"/>
      <c r="AIZ36" s="1144"/>
      <c r="AJA36" s="1144"/>
      <c r="AJB36" s="1144"/>
      <c r="AJC36" s="1144"/>
      <c r="AJD36" s="1144"/>
      <c r="AJE36" s="1144"/>
      <c r="AJF36" s="1144"/>
      <c r="AJG36" s="1144"/>
      <c r="AJH36" s="1144"/>
      <c r="AJI36" s="1144"/>
      <c r="AJJ36" s="1144"/>
      <c r="AJK36" s="1144"/>
      <c r="AJL36" s="1144"/>
      <c r="AJM36" s="1144"/>
      <c r="AJN36" s="1144"/>
      <c r="AJO36" s="1144"/>
      <c r="AJP36" s="1144"/>
      <c r="AJQ36" s="1144"/>
      <c r="AJR36" s="1144"/>
      <c r="AJS36" s="1144"/>
      <c r="AJT36" s="1144"/>
      <c r="AJU36" s="1144"/>
      <c r="AJV36" s="1144"/>
      <c r="AJW36" s="1144"/>
      <c r="AJX36" s="1144"/>
      <c r="AJY36" s="1144"/>
      <c r="AJZ36" s="1144"/>
      <c r="AKA36" s="1144"/>
      <c r="AKB36" s="1144"/>
      <c r="AKC36" s="1144"/>
      <c r="AKD36" s="1144"/>
      <c r="AKE36" s="1144"/>
      <c r="AKF36" s="1144"/>
      <c r="AKG36" s="1144"/>
      <c r="AKH36" s="1144"/>
      <c r="AKI36" s="1144"/>
      <c r="AKJ36" s="1144"/>
      <c r="AKK36" s="1144"/>
      <c r="AKL36" s="1144"/>
      <c r="AKM36" s="1144"/>
      <c r="AKN36" s="1144"/>
      <c r="AKO36" s="1144"/>
      <c r="AKP36" s="1144"/>
      <c r="AKQ36" s="1144"/>
      <c r="AKR36" s="1144"/>
      <c r="AKS36" s="1144"/>
      <c r="AKT36" s="1144"/>
      <c r="AKU36" s="1144"/>
      <c r="AKV36" s="1144"/>
      <c r="AKW36" s="1144"/>
      <c r="AKX36" s="1144"/>
      <c r="AKY36" s="1144"/>
      <c r="AKZ36" s="1144"/>
      <c r="ALA36" s="1144"/>
      <c r="ALB36" s="1144"/>
      <c r="ALC36" s="1144"/>
      <c r="ALD36" s="1144"/>
      <c r="ALE36" s="1144"/>
      <c r="ALF36" s="1144"/>
      <c r="ALG36" s="1144"/>
      <c r="ALH36" s="1144"/>
      <c r="ALI36" s="1144"/>
      <c r="ALJ36" s="1144"/>
      <c r="ALK36" s="1144"/>
      <c r="ALL36" s="1144"/>
      <c r="ALM36" s="1144"/>
      <c r="ALN36" s="1144"/>
      <c r="ALO36" s="1144"/>
      <c r="ALP36" s="1144"/>
      <c r="ALQ36" s="1144"/>
      <c r="ALR36" s="1144"/>
      <c r="ALS36" s="1144"/>
      <c r="ALT36" s="1144"/>
      <c r="ALU36" s="1144"/>
      <c r="ALV36" s="1144"/>
      <c r="ALW36" s="1144"/>
      <c r="ALX36" s="1144"/>
      <c r="ALY36" s="1144"/>
      <c r="ALZ36" s="1144"/>
      <c r="AMA36" s="1144"/>
      <c r="AMB36" s="1144"/>
      <c r="AMC36" s="1144"/>
      <c r="AMD36" s="1144"/>
      <c r="AME36" s="1144"/>
      <c r="AMF36" s="1144"/>
      <c r="AMG36" s="1144"/>
      <c r="AMH36" s="1144"/>
      <c r="AMI36" s="1144"/>
      <c r="AMJ36" s="1144"/>
      <c r="AMK36" s="1144"/>
      <c r="AML36" s="1144"/>
      <c r="AMM36" s="1144"/>
      <c r="AMN36" s="1144"/>
      <c r="AMO36" s="1144"/>
      <c r="AMP36" s="1144"/>
      <c r="AMQ36" s="1144"/>
      <c r="AMR36" s="1144"/>
      <c r="AMS36" s="1144"/>
      <c r="AMT36" s="1144"/>
      <c r="AMU36" s="1144"/>
      <c r="AMV36" s="1144"/>
      <c r="AMW36" s="1144"/>
      <c r="AMX36" s="1144"/>
      <c r="AMY36" s="1144"/>
      <c r="AMZ36" s="1144"/>
      <c r="ANA36" s="1144"/>
      <c r="ANB36" s="1144"/>
      <c r="ANC36" s="1144"/>
      <c r="AND36" s="1144"/>
      <c r="ANE36" s="1144"/>
      <c r="ANF36" s="1144"/>
      <c r="ANG36" s="1144"/>
      <c r="ANH36" s="1144"/>
      <c r="ANI36" s="1144"/>
      <c r="ANJ36" s="1144"/>
      <c r="ANK36" s="1144"/>
      <c r="ANL36" s="1144"/>
      <c r="ANM36" s="1144"/>
      <c r="ANN36" s="1144"/>
      <c r="ANO36" s="1144"/>
      <c r="ANP36" s="1144"/>
      <c r="ANQ36" s="1144"/>
      <c r="ANR36" s="1144"/>
      <c r="ANS36" s="1144"/>
      <c r="ANT36" s="1144"/>
      <c r="ANU36" s="1144"/>
      <c r="ANV36" s="1144"/>
      <c r="ANW36" s="1144"/>
      <c r="ANX36" s="1144"/>
      <c r="ANY36" s="1144"/>
      <c r="ANZ36" s="1144"/>
      <c r="AOA36" s="1144"/>
      <c r="AOB36" s="1144"/>
      <c r="AOC36" s="1144"/>
      <c r="AOD36" s="1144"/>
      <c r="AOE36" s="1144"/>
      <c r="AOF36" s="1144"/>
      <c r="AOG36" s="1144"/>
      <c r="AOH36" s="1144"/>
      <c r="AOI36" s="1144"/>
      <c r="AOJ36" s="1144"/>
      <c r="AOK36" s="1144"/>
      <c r="AOL36" s="1144"/>
      <c r="AOM36" s="1144"/>
      <c r="AON36" s="1144"/>
      <c r="AOO36" s="1144"/>
      <c r="AOP36" s="1144"/>
      <c r="AOQ36" s="1144"/>
      <c r="AOR36" s="1144"/>
      <c r="AOS36" s="1144"/>
      <c r="AOT36" s="1144"/>
      <c r="AOU36" s="1144"/>
      <c r="AOV36" s="1144"/>
      <c r="AOW36" s="1144"/>
      <c r="AOX36" s="1144"/>
      <c r="AOY36" s="1144"/>
      <c r="AOZ36" s="1144"/>
      <c r="APA36" s="1144"/>
      <c r="APB36" s="1144"/>
      <c r="APC36" s="1144"/>
      <c r="APD36" s="1144"/>
      <c r="APE36" s="1144"/>
      <c r="APF36" s="1144"/>
      <c r="APG36" s="1144"/>
      <c r="APH36" s="1144"/>
      <c r="API36" s="1144"/>
      <c r="APJ36" s="1144"/>
      <c r="APK36" s="1144"/>
      <c r="APL36" s="1144"/>
      <c r="APM36" s="1144"/>
      <c r="APN36" s="1144"/>
      <c r="APO36" s="1144"/>
      <c r="APP36" s="1144"/>
      <c r="APQ36" s="1144"/>
      <c r="APR36" s="1144"/>
      <c r="APS36" s="1144"/>
      <c r="APT36" s="1144"/>
      <c r="APU36" s="1144"/>
      <c r="APV36" s="1144"/>
      <c r="APW36" s="1144"/>
      <c r="APX36" s="1144"/>
      <c r="APY36" s="1144"/>
      <c r="APZ36" s="1144"/>
      <c r="AQA36" s="1144"/>
      <c r="AQB36" s="1144"/>
      <c r="AQC36" s="1144"/>
      <c r="AQD36" s="1144"/>
      <c r="AQE36" s="1144"/>
      <c r="AQF36" s="1144"/>
      <c r="AQG36" s="1144"/>
      <c r="AQH36" s="1144"/>
      <c r="AQI36" s="1144"/>
      <c r="AQJ36" s="1144"/>
      <c r="AQK36" s="1144"/>
      <c r="AQL36" s="1144"/>
      <c r="AQM36" s="1144"/>
      <c r="AQN36" s="1144"/>
      <c r="AQO36" s="1144"/>
      <c r="AQP36" s="1144"/>
      <c r="AQQ36" s="1144"/>
      <c r="AQR36" s="1144"/>
      <c r="AQS36" s="1144"/>
      <c r="AQT36" s="1144"/>
      <c r="AQU36" s="1144"/>
      <c r="AQV36" s="1144"/>
      <c r="AQW36" s="1144"/>
      <c r="AQX36" s="1144"/>
      <c r="AQY36" s="1144"/>
      <c r="AQZ36" s="1144"/>
      <c r="ARA36" s="1144"/>
      <c r="ARB36" s="1144"/>
      <c r="ARC36" s="1144"/>
      <c r="ARD36" s="1144"/>
      <c r="ARE36" s="1144"/>
      <c r="ARF36" s="1144"/>
      <c r="ARG36" s="1144"/>
      <c r="ARH36" s="1144"/>
      <c r="ARI36" s="1144"/>
      <c r="ARJ36" s="1144"/>
      <c r="ARK36" s="1144"/>
      <c r="ARL36" s="1144"/>
      <c r="ARM36" s="1144"/>
      <c r="ARN36" s="1144"/>
      <c r="ARO36" s="1144"/>
      <c r="ARP36" s="1144"/>
      <c r="ARQ36" s="1144"/>
      <c r="ARR36" s="1144"/>
      <c r="ARS36" s="1144"/>
      <c r="ART36" s="1144"/>
      <c r="ARU36" s="1144"/>
      <c r="ARV36" s="1144"/>
      <c r="ARW36" s="1144"/>
      <c r="ARX36" s="1144"/>
      <c r="ARY36" s="1144"/>
      <c r="ARZ36" s="1144"/>
      <c r="ASA36" s="1144"/>
      <c r="ASB36" s="1144"/>
      <c r="ASC36" s="1144"/>
      <c r="ASD36" s="1144"/>
      <c r="ASE36" s="1144"/>
      <c r="ASF36" s="1144"/>
      <c r="ASG36" s="1144"/>
      <c r="ASH36" s="1144"/>
      <c r="ASI36" s="1144"/>
      <c r="ASJ36" s="1144"/>
      <c r="ASK36" s="1144"/>
      <c r="ASL36" s="1144"/>
      <c r="ASM36" s="1144"/>
      <c r="ASN36" s="1144"/>
      <c r="ASO36" s="1144"/>
      <c r="ASP36" s="1144"/>
      <c r="ASQ36" s="1144"/>
      <c r="ASR36" s="1144"/>
      <c r="ASS36" s="1144"/>
      <c r="AST36" s="1144"/>
      <c r="ASU36" s="1144"/>
      <c r="ASV36" s="1144"/>
      <c r="ASW36" s="1144"/>
      <c r="ASX36" s="1144"/>
      <c r="ASY36" s="1144"/>
      <c r="ASZ36" s="1144"/>
      <c r="ATA36" s="1144"/>
      <c r="ATB36" s="1144"/>
      <c r="ATC36" s="1144"/>
      <c r="ATD36" s="1144"/>
      <c r="ATE36" s="1144"/>
      <c r="ATF36" s="1144"/>
      <c r="ATG36" s="1144"/>
      <c r="ATH36" s="1144"/>
      <c r="ATI36" s="1144"/>
      <c r="ATJ36" s="1144"/>
      <c r="ATK36" s="1144"/>
      <c r="ATL36" s="1144"/>
      <c r="ATM36" s="1144"/>
      <c r="ATN36" s="1144"/>
      <c r="ATO36" s="1144"/>
      <c r="ATP36" s="1144"/>
      <c r="ATQ36" s="1144"/>
      <c r="ATR36" s="1144"/>
      <c r="ATS36" s="1144"/>
      <c r="ATT36" s="1144"/>
      <c r="ATU36" s="1144"/>
      <c r="ATV36" s="1144"/>
      <c r="ATW36" s="1144"/>
      <c r="ATX36" s="1144"/>
      <c r="ATY36" s="1144"/>
      <c r="ATZ36" s="1144"/>
      <c r="AUA36" s="1144"/>
      <c r="AUB36" s="1144"/>
      <c r="AUC36" s="1144"/>
      <c r="AUD36" s="1144"/>
      <c r="AUE36" s="1144"/>
      <c r="AUF36" s="1144"/>
      <c r="AUG36" s="1144"/>
      <c r="AUH36" s="1144"/>
      <c r="AUI36" s="1144"/>
      <c r="AUJ36" s="1144"/>
      <c r="AUK36" s="1144"/>
      <c r="AUL36" s="1144"/>
      <c r="AUM36" s="1144"/>
      <c r="AUN36" s="1144"/>
      <c r="AUO36" s="1144"/>
      <c r="AUP36" s="1144"/>
      <c r="AUQ36" s="1144"/>
      <c r="AUR36" s="1144"/>
      <c r="AUS36" s="1144"/>
      <c r="AUT36" s="1144"/>
      <c r="AUU36" s="1144"/>
      <c r="AUV36" s="1144"/>
      <c r="AUW36" s="1144"/>
      <c r="AUX36" s="1144"/>
      <c r="AUY36" s="1144"/>
      <c r="AUZ36" s="1144"/>
      <c r="AVA36" s="1144"/>
      <c r="AVB36" s="1144"/>
      <c r="AVC36" s="1144"/>
      <c r="AVD36" s="1144"/>
      <c r="AVE36" s="1144"/>
      <c r="AVF36" s="1144"/>
      <c r="AVG36" s="1144"/>
      <c r="AVH36" s="1144"/>
      <c r="AVI36" s="1144"/>
      <c r="AVJ36" s="1144"/>
      <c r="AVK36" s="1144"/>
      <c r="AVL36" s="1144"/>
      <c r="AVM36" s="1144"/>
      <c r="AVN36" s="1144"/>
      <c r="AVO36" s="1144"/>
      <c r="AVP36" s="1144"/>
      <c r="AVQ36" s="1144"/>
      <c r="AVR36" s="1144"/>
      <c r="AVS36" s="1144"/>
      <c r="AVT36" s="1144"/>
      <c r="AVU36" s="1144"/>
      <c r="AVV36" s="1144"/>
      <c r="AVW36" s="1144"/>
      <c r="AVX36" s="1144"/>
      <c r="AVY36" s="1144"/>
      <c r="AVZ36" s="1144"/>
      <c r="AWA36" s="1144"/>
      <c r="AWB36" s="1144"/>
      <c r="AWC36" s="1144"/>
      <c r="AWD36" s="1144"/>
      <c r="AWE36" s="1144"/>
      <c r="AWF36" s="1144"/>
      <c r="AWG36" s="1144"/>
      <c r="AWH36" s="1144"/>
      <c r="AWI36" s="1144"/>
      <c r="AWJ36" s="1144"/>
      <c r="AWK36" s="1144"/>
      <c r="AWL36" s="1144"/>
      <c r="AWM36" s="1144"/>
      <c r="AWN36" s="1144"/>
      <c r="AWO36" s="1144"/>
      <c r="AWP36" s="1144"/>
      <c r="AWQ36" s="1144"/>
      <c r="AWR36" s="1144"/>
      <c r="AWS36" s="1144"/>
      <c r="AWT36" s="1144"/>
      <c r="AWU36" s="1144"/>
      <c r="AWV36" s="1144"/>
      <c r="AWW36" s="1144"/>
      <c r="AWX36" s="1144"/>
      <c r="AWY36" s="1144"/>
      <c r="AWZ36" s="1144"/>
      <c r="AXA36" s="1144"/>
      <c r="AXB36" s="1144"/>
      <c r="AXC36" s="1144"/>
      <c r="AXD36" s="1144"/>
      <c r="AXE36" s="1144"/>
      <c r="AXF36" s="1144"/>
      <c r="AXG36" s="1144"/>
      <c r="AXH36" s="1144"/>
      <c r="AXI36" s="1144"/>
      <c r="AXJ36" s="1144"/>
      <c r="AXK36" s="1144"/>
      <c r="AXL36" s="1144"/>
      <c r="AXM36" s="1144"/>
      <c r="AXN36" s="1144"/>
      <c r="AXO36" s="1144"/>
      <c r="AXP36" s="1144"/>
      <c r="AXQ36" s="1144"/>
      <c r="AXR36" s="1144"/>
      <c r="AXS36" s="1144"/>
      <c r="AXT36" s="1144"/>
      <c r="AXU36" s="1144"/>
      <c r="AXV36" s="1144"/>
      <c r="AXW36" s="1144"/>
      <c r="AXX36" s="1144"/>
      <c r="AXY36" s="1144"/>
      <c r="AXZ36" s="1144"/>
      <c r="AYA36" s="1144"/>
      <c r="AYB36" s="1144"/>
      <c r="AYC36" s="1144"/>
      <c r="AYD36" s="1144"/>
      <c r="AYE36" s="1144"/>
      <c r="AYF36" s="1144"/>
      <c r="AYG36" s="1144"/>
      <c r="AYH36" s="1144"/>
      <c r="AYI36" s="1144"/>
      <c r="AYJ36" s="1144"/>
      <c r="AYK36" s="1144"/>
      <c r="AYL36" s="1144"/>
      <c r="AYM36" s="1144"/>
      <c r="AYN36" s="1144"/>
      <c r="AYO36" s="1144"/>
      <c r="AYP36" s="1144"/>
      <c r="AYQ36" s="1144"/>
      <c r="AYR36" s="1144"/>
      <c r="AYS36" s="1144"/>
      <c r="AYT36" s="1144"/>
      <c r="AYU36" s="1144"/>
      <c r="AYV36" s="1144"/>
      <c r="AYW36" s="1144"/>
      <c r="AYX36" s="1144"/>
      <c r="AYY36" s="1144"/>
      <c r="AYZ36" s="1144"/>
      <c r="AZA36" s="1144"/>
      <c r="AZB36" s="1144"/>
      <c r="AZC36" s="1144"/>
      <c r="AZD36" s="1144"/>
      <c r="AZE36" s="1144"/>
      <c r="AZF36" s="1144"/>
      <c r="AZG36" s="1144"/>
      <c r="AZH36" s="1144"/>
      <c r="AZI36" s="1144"/>
      <c r="AZJ36" s="1144"/>
      <c r="AZK36" s="1144"/>
      <c r="AZL36" s="1144"/>
      <c r="AZM36" s="1144"/>
      <c r="AZN36" s="1144"/>
      <c r="AZO36" s="1144"/>
      <c r="AZP36" s="1144"/>
      <c r="AZQ36" s="1144"/>
      <c r="AZR36" s="1144"/>
      <c r="AZS36" s="1144"/>
      <c r="AZT36" s="1144"/>
      <c r="AZU36" s="1144"/>
      <c r="AZV36" s="1144"/>
      <c r="AZW36" s="1144"/>
      <c r="AZX36" s="1144"/>
      <c r="AZY36" s="1144"/>
      <c r="AZZ36" s="1144"/>
      <c r="BAA36" s="1144"/>
      <c r="BAB36" s="1144"/>
      <c r="BAC36" s="1144"/>
      <c r="BAD36" s="1144"/>
      <c r="BAE36" s="1144"/>
      <c r="BAF36" s="1144"/>
      <c r="BAG36" s="1144"/>
      <c r="BAH36" s="1144"/>
      <c r="BAI36" s="1144"/>
      <c r="BAJ36" s="1144"/>
      <c r="BAK36" s="1144"/>
      <c r="BAL36" s="1144"/>
      <c r="BAM36" s="1144"/>
      <c r="BAN36" s="1144"/>
      <c r="BAO36" s="1144"/>
      <c r="BAP36" s="1144"/>
      <c r="BAQ36" s="1144"/>
      <c r="BAR36" s="1144"/>
      <c r="BAS36" s="1144"/>
      <c r="BAT36" s="1144"/>
      <c r="BAU36" s="1144"/>
      <c r="BAV36" s="1144"/>
      <c r="BAW36" s="1144"/>
      <c r="BAX36" s="1144"/>
      <c r="BAY36" s="1144"/>
      <c r="BAZ36" s="1144"/>
      <c r="BBA36" s="1144"/>
      <c r="BBB36" s="1144"/>
      <c r="BBC36" s="1144"/>
      <c r="BBD36" s="1144"/>
      <c r="BBE36" s="1144"/>
      <c r="BBF36" s="1144"/>
      <c r="BBG36" s="1144"/>
      <c r="BBH36" s="1144"/>
      <c r="BBI36" s="1144"/>
      <c r="BBJ36" s="1144"/>
      <c r="BBK36" s="1144"/>
      <c r="BBL36" s="1144"/>
      <c r="BBM36" s="1144"/>
      <c r="BBN36" s="1144"/>
      <c r="BBO36" s="1144"/>
      <c r="BBP36" s="1144"/>
      <c r="BBQ36" s="1144"/>
      <c r="BBR36" s="1144"/>
      <c r="BBS36" s="1144"/>
      <c r="BBT36" s="1144"/>
      <c r="BBU36" s="1144"/>
      <c r="BBV36" s="1144"/>
      <c r="BBW36" s="1144"/>
      <c r="BBX36" s="1144"/>
      <c r="BBY36" s="1144"/>
      <c r="BBZ36" s="1144"/>
      <c r="BCA36" s="1144"/>
      <c r="BCB36" s="1144"/>
      <c r="BCC36" s="1144"/>
      <c r="BCD36" s="1144"/>
      <c r="BCE36" s="1144"/>
      <c r="BCF36" s="1144"/>
      <c r="BCG36" s="1144"/>
      <c r="BCH36" s="1144"/>
      <c r="BCI36" s="1144"/>
      <c r="BCJ36" s="1144"/>
      <c r="BCK36" s="1144"/>
      <c r="BCL36" s="1144"/>
      <c r="BCM36" s="1144"/>
      <c r="BCN36" s="1144"/>
      <c r="BCO36" s="1144"/>
      <c r="BCP36" s="1144"/>
      <c r="BCQ36" s="1144"/>
      <c r="BCR36" s="1144"/>
      <c r="BCS36" s="1144"/>
      <c r="BCT36" s="1144"/>
      <c r="BCU36" s="1144"/>
      <c r="BCV36" s="1144"/>
      <c r="BCW36" s="1144"/>
      <c r="BCX36" s="1144"/>
      <c r="BCY36" s="1144"/>
      <c r="BCZ36" s="1144"/>
      <c r="BDA36" s="1144"/>
      <c r="BDB36" s="1144"/>
      <c r="BDC36" s="1144"/>
      <c r="BDD36" s="1144"/>
      <c r="BDE36" s="1144"/>
      <c r="BDF36" s="1144"/>
      <c r="BDG36" s="1144"/>
      <c r="BDH36" s="1144"/>
      <c r="BDI36" s="1144"/>
      <c r="BDJ36" s="1144"/>
      <c r="BDK36" s="1144"/>
      <c r="BDL36" s="1144"/>
      <c r="BDM36" s="1144"/>
      <c r="BDN36" s="1144"/>
      <c r="BDO36" s="1144"/>
      <c r="BDP36" s="1144"/>
      <c r="BDQ36" s="1144"/>
      <c r="BDR36" s="1144"/>
      <c r="BDS36" s="1144"/>
      <c r="BDT36" s="1144"/>
      <c r="BDU36" s="1144"/>
      <c r="BDV36" s="1144"/>
      <c r="BDW36" s="1144"/>
      <c r="BDX36" s="1144"/>
      <c r="BDY36" s="1144"/>
      <c r="BDZ36" s="1144"/>
      <c r="BEA36" s="1144"/>
      <c r="BEB36" s="1144"/>
      <c r="BEC36" s="1144"/>
      <c r="BED36" s="1144"/>
      <c r="BEE36" s="1144"/>
      <c r="BEF36" s="1144"/>
      <c r="BEG36" s="1144"/>
      <c r="BEH36" s="1144"/>
      <c r="BEI36" s="1144"/>
      <c r="BEJ36" s="1144"/>
      <c r="BEK36" s="1144"/>
      <c r="BEL36" s="1144"/>
      <c r="BEM36" s="1144"/>
      <c r="BEN36" s="1144"/>
      <c r="BEO36" s="1144"/>
      <c r="BEP36" s="1144"/>
      <c r="BEQ36" s="1144"/>
      <c r="BER36" s="1144"/>
      <c r="BES36" s="1144"/>
      <c r="BET36" s="1144"/>
      <c r="BEU36" s="1144"/>
      <c r="BEV36" s="1144"/>
      <c r="BEW36" s="1144"/>
      <c r="BEX36" s="1144"/>
      <c r="BEY36" s="1144"/>
      <c r="BEZ36" s="1144"/>
      <c r="BFA36" s="1144"/>
      <c r="BFB36" s="1144"/>
      <c r="BFC36" s="1144"/>
      <c r="BFD36" s="1144"/>
      <c r="BFE36" s="1144"/>
      <c r="BFF36" s="1144"/>
      <c r="BFG36" s="1144"/>
      <c r="BFH36" s="1144"/>
      <c r="BFI36" s="1144"/>
      <c r="BFJ36" s="1144"/>
      <c r="BFK36" s="1144"/>
      <c r="BFL36" s="1144"/>
      <c r="BFM36" s="1144"/>
      <c r="BFN36" s="1144"/>
      <c r="BFO36" s="1144"/>
      <c r="BFP36" s="1144"/>
      <c r="BFQ36" s="1144"/>
      <c r="BFR36" s="1144"/>
      <c r="BFS36" s="1144"/>
      <c r="BFT36" s="1144"/>
      <c r="BFU36" s="1144"/>
      <c r="BFV36" s="1144"/>
      <c r="BFW36" s="1144"/>
      <c r="BFX36" s="1144"/>
      <c r="BFY36" s="1144"/>
      <c r="BFZ36" s="1144"/>
      <c r="BGA36" s="1144"/>
      <c r="BGB36" s="1144"/>
      <c r="BGC36" s="1144"/>
      <c r="BGD36" s="1144"/>
      <c r="BGE36" s="1144"/>
      <c r="BGF36" s="1144"/>
      <c r="BGG36" s="1144"/>
      <c r="BGH36" s="1144"/>
      <c r="BGI36" s="1144"/>
      <c r="BGJ36" s="1144"/>
      <c r="BGK36" s="1144"/>
      <c r="BGL36" s="1144"/>
      <c r="BGM36" s="1144"/>
      <c r="BGN36" s="1144"/>
      <c r="BGO36" s="1144"/>
      <c r="BGP36" s="1144"/>
      <c r="BGQ36" s="1144"/>
      <c r="BGR36" s="1144"/>
      <c r="BGS36" s="1144"/>
      <c r="BGT36" s="1144"/>
      <c r="BGU36" s="1144"/>
      <c r="BGV36" s="1144"/>
      <c r="BGW36" s="1144"/>
      <c r="BGX36" s="1144"/>
      <c r="BGY36" s="1144"/>
      <c r="BGZ36" s="1144"/>
      <c r="BHA36" s="1144"/>
      <c r="BHB36" s="1144"/>
      <c r="BHC36" s="1144"/>
      <c r="BHD36" s="1144"/>
      <c r="BHE36" s="1144"/>
      <c r="BHF36" s="1144"/>
      <c r="BHG36" s="1144"/>
      <c r="BHH36" s="1144"/>
      <c r="BHI36" s="1144"/>
      <c r="BHJ36" s="1144"/>
      <c r="BHK36" s="1144"/>
      <c r="BHL36" s="1144"/>
      <c r="BHM36" s="1144"/>
      <c r="BHN36" s="1144"/>
      <c r="BHO36" s="1144"/>
      <c r="BHP36" s="1144"/>
      <c r="BHQ36" s="1144"/>
      <c r="BHR36" s="1144"/>
      <c r="BHS36" s="1144"/>
      <c r="BHT36" s="1144"/>
      <c r="BHU36" s="1144"/>
      <c r="BHV36" s="1144"/>
      <c r="BHW36" s="1144"/>
      <c r="BHX36" s="1144"/>
      <c r="BHY36" s="1144"/>
      <c r="BHZ36" s="1144"/>
      <c r="BIA36" s="1144"/>
      <c r="BIB36" s="1144"/>
      <c r="BIC36" s="1144"/>
      <c r="BID36" s="1144"/>
      <c r="BIE36" s="1144"/>
      <c r="BIF36" s="1144"/>
      <c r="BIG36" s="1144"/>
      <c r="BIH36" s="1144"/>
      <c r="BII36" s="1144"/>
      <c r="BIJ36" s="1144"/>
      <c r="BIK36" s="1144"/>
      <c r="BIL36" s="1144"/>
      <c r="BIM36" s="1144"/>
      <c r="BIN36" s="1144"/>
      <c r="BIO36" s="1144"/>
      <c r="BIP36" s="1144"/>
      <c r="BIQ36" s="1144"/>
      <c r="BIR36" s="1144"/>
      <c r="BIS36" s="1144"/>
      <c r="BIT36" s="1144"/>
      <c r="BIU36" s="1144"/>
      <c r="BIV36" s="1144"/>
      <c r="BIW36" s="1144"/>
      <c r="BIX36" s="1144"/>
      <c r="BIY36" s="1144"/>
      <c r="BIZ36" s="1144"/>
      <c r="BJA36" s="1144"/>
      <c r="BJB36" s="1144"/>
      <c r="BJC36" s="1144"/>
      <c r="BJD36" s="1144"/>
      <c r="BJE36" s="1144"/>
      <c r="BJF36" s="1144"/>
      <c r="BJG36" s="1144"/>
      <c r="BJH36" s="1144"/>
      <c r="BJI36" s="1144"/>
      <c r="BJJ36" s="1144"/>
      <c r="BJK36" s="1144"/>
      <c r="BJL36" s="1144"/>
      <c r="BJM36" s="1144"/>
      <c r="BJN36" s="1144"/>
      <c r="BJO36" s="1144"/>
      <c r="BJP36" s="1144"/>
      <c r="BJQ36" s="1144"/>
      <c r="BJR36" s="1144"/>
      <c r="BJS36" s="1144"/>
      <c r="BJT36" s="1144"/>
      <c r="BJU36" s="1144"/>
      <c r="BJV36" s="1144"/>
      <c r="BJW36" s="1144"/>
      <c r="BJX36" s="1144"/>
      <c r="BJY36" s="1144"/>
      <c r="BJZ36" s="1144"/>
      <c r="BKA36" s="1144"/>
      <c r="BKB36" s="1144"/>
      <c r="BKC36" s="1144"/>
      <c r="BKD36" s="1144"/>
      <c r="BKE36" s="1144"/>
      <c r="BKF36" s="1144"/>
      <c r="BKG36" s="1144"/>
      <c r="BKH36" s="1144"/>
      <c r="BKI36" s="1144"/>
      <c r="BKJ36" s="1144"/>
      <c r="BKK36" s="1144"/>
      <c r="BKL36" s="1144"/>
      <c r="BKM36" s="1144"/>
      <c r="BKN36" s="1144"/>
      <c r="BKO36" s="1144"/>
      <c r="BKP36" s="1144"/>
      <c r="BKQ36" s="1144"/>
      <c r="BKR36" s="1144"/>
      <c r="BKS36" s="1144"/>
      <c r="BKT36" s="1144"/>
      <c r="BKU36" s="1144"/>
      <c r="BKV36" s="1144"/>
      <c r="BKW36" s="1144"/>
      <c r="BKX36" s="1144"/>
      <c r="BKY36" s="1144"/>
      <c r="BKZ36" s="1144"/>
      <c r="BLA36" s="1144"/>
      <c r="BLB36" s="1144"/>
      <c r="BLC36" s="1144"/>
      <c r="BLD36" s="1144"/>
      <c r="BLE36" s="1144"/>
      <c r="BLF36" s="1144"/>
      <c r="BLG36" s="1144"/>
      <c r="BLH36" s="1144"/>
      <c r="BLI36" s="1144"/>
      <c r="BLJ36" s="1144"/>
      <c r="BLK36" s="1144"/>
      <c r="BLL36" s="1144"/>
      <c r="BLM36" s="1144"/>
      <c r="BLN36" s="1144"/>
      <c r="BLO36" s="1144"/>
      <c r="BLP36" s="1144"/>
      <c r="BLQ36" s="1144"/>
      <c r="BLR36" s="1144"/>
      <c r="BLS36" s="1144"/>
      <c r="BLT36" s="1144"/>
      <c r="BLU36" s="1144"/>
      <c r="BLV36" s="1144"/>
      <c r="BLW36" s="1144"/>
      <c r="BLX36" s="1144"/>
      <c r="BLY36" s="1144"/>
      <c r="BLZ36" s="1144"/>
      <c r="BMA36" s="1144"/>
      <c r="BMB36" s="1144"/>
      <c r="BMC36" s="1144"/>
      <c r="BMD36" s="1144"/>
      <c r="BME36" s="1144"/>
      <c r="BMF36" s="1144"/>
      <c r="BMG36" s="1144"/>
      <c r="BMH36" s="1144"/>
      <c r="BMI36" s="1144"/>
      <c r="BMJ36" s="1144"/>
      <c r="BMK36" s="1144"/>
      <c r="BML36" s="1144"/>
      <c r="BMM36" s="1144"/>
      <c r="BMN36" s="1144"/>
      <c r="BMO36" s="1144"/>
      <c r="BMP36" s="1144"/>
      <c r="BMQ36" s="1144"/>
      <c r="BMR36" s="1144"/>
      <c r="BMS36" s="1144"/>
      <c r="BMT36" s="1144"/>
      <c r="BMU36" s="1144"/>
      <c r="BMV36" s="1144"/>
      <c r="BMW36" s="1144"/>
      <c r="BMX36" s="1144"/>
      <c r="BMY36" s="1144"/>
      <c r="BMZ36" s="1144"/>
      <c r="BNA36" s="1144"/>
      <c r="BNB36" s="1144"/>
      <c r="BNC36" s="1144"/>
      <c r="BND36" s="1144"/>
      <c r="BNE36" s="1144"/>
      <c r="BNF36" s="1144"/>
      <c r="BNG36" s="1144"/>
      <c r="BNH36" s="1144"/>
      <c r="BNI36" s="1144"/>
      <c r="BNJ36" s="1144"/>
      <c r="BNK36" s="1144"/>
      <c r="BNL36" s="1144"/>
      <c r="BNM36" s="1144"/>
      <c r="BNN36" s="1144"/>
      <c r="BNO36" s="1144"/>
      <c r="BNP36" s="1144"/>
      <c r="BNQ36" s="1144"/>
      <c r="BNR36" s="1144"/>
      <c r="BNS36" s="1144"/>
      <c r="BNT36" s="1144"/>
      <c r="BNU36" s="1144"/>
      <c r="BNV36" s="1144"/>
      <c r="BNW36" s="1144"/>
      <c r="BNX36" s="1144"/>
      <c r="BNY36" s="1144"/>
      <c r="BNZ36" s="1144"/>
      <c r="BOA36" s="1144"/>
      <c r="BOB36" s="1144"/>
      <c r="BOC36" s="1144"/>
      <c r="BOD36" s="1144"/>
      <c r="BOE36" s="1144"/>
      <c r="BOF36" s="1144"/>
      <c r="BOG36" s="1144"/>
      <c r="BOH36" s="1144"/>
      <c r="BOI36" s="1144"/>
      <c r="BOJ36" s="1144"/>
      <c r="BOK36" s="1144"/>
      <c r="BOL36" s="1144"/>
      <c r="BOM36" s="1144"/>
      <c r="BON36" s="1144"/>
      <c r="BOO36" s="1144"/>
      <c r="BOP36" s="1144"/>
      <c r="BOQ36" s="1144"/>
      <c r="BOR36" s="1144"/>
      <c r="BOS36" s="1144"/>
      <c r="BOT36" s="1144"/>
      <c r="BOU36" s="1144"/>
      <c r="BOV36" s="1144"/>
      <c r="BOW36" s="1144"/>
      <c r="BOX36" s="1144"/>
      <c r="BOY36" s="1144"/>
      <c r="BOZ36" s="1144"/>
      <c r="BPA36" s="1144"/>
      <c r="BPB36" s="1144"/>
      <c r="BPC36" s="1144"/>
      <c r="BPD36" s="1144"/>
      <c r="BPE36" s="1144"/>
      <c r="BPF36" s="1144"/>
      <c r="BPG36" s="1144"/>
      <c r="BPH36" s="1144"/>
      <c r="BPI36" s="1144"/>
      <c r="BPJ36" s="1144"/>
      <c r="BPK36" s="1144"/>
      <c r="BPL36" s="1144"/>
      <c r="BPM36" s="1144"/>
      <c r="BPN36" s="1144"/>
      <c r="BPO36" s="1144"/>
      <c r="BPP36" s="1144"/>
      <c r="BPQ36" s="1144"/>
      <c r="BPR36" s="1144"/>
      <c r="BPS36" s="1144"/>
      <c r="BPT36" s="1144"/>
      <c r="BPU36" s="1144"/>
      <c r="BPV36" s="1144"/>
      <c r="BPW36" s="1144"/>
      <c r="BPX36" s="1144"/>
      <c r="BPY36" s="1144"/>
      <c r="BPZ36" s="1144"/>
      <c r="BQA36" s="1144"/>
      <c r="BQB36" s="1144"/>
      <c r="BQC36" s="1144"/>
      <c r="BQD36" s="1144"/>
      <c r="BQE36" s="1144"/>
      <c r="BQF36" s="1144"/>
      <c r="BQG36" s="1144"/>
      <c r="BQH36" s="1144"/>
      <c r="BQI36" s="1144"/>
      <c r="BQJ36" s="1144"/>
      <c r="BQK36" s="1144"/>
      <c r="BQL36" s="1144"/>
      <c r="BQM36" s="1144"/>
      <c r="BQN36" s="1144"/>
      <c r="BQO36" s="1144"/>
      <c r="BQP36" s="1144"/>
      <c r="BQQ36" s="1144"/>
      <c r="BQR36" s="1144"/>
      <c r="BQS36" s="1144"/>
      <c r="BQT36" s="1144"/>
      <c r="BQU36" s="1144"/>
      <c r="BQV36" s="1144"/>
      <c r="BQW36" s="1144"/>
      <c r="BQX36" s="1144"/>
      <c r="BQY36" s="1144"/>
      <c r="BQZ36" s="1144"/>
      <c r="BRA36" s="1144"/>
      <c r="BRB36" s="1144"/>
      <c r="BRC36" s="1144"/>
      <c r="BRD36" s="1144"/>
      <c r="BRE36" s="1144"/>
      <c r="BRF36" s="1144"/>
      <c r="BRG36" s="1144"/>
      <c r="BRH36" s="1144"/>
      <c r="BRI36" s="1144"/>
      <c r="BRJ36" s="1144"/>
      <c r="BRK36" s="1144"/>
      <c r="BRL36" s="1144"/>
      <c r="BRM36" s="1144"/>
      <c r="BRN36" s="1144"/>
      <c r="BRO36" s="1144"/>
      <c r="BRP36" s="1144"/>
      <c r="BRQ36" s="1144"/>
      <c r="BRR36" s="1144"/>
      <c r="BRS36" s="1144"/>
      <c r="BRT36" s="1144"/>
      <c r="BRU36" s="1144"/>
      <c r="BRV36" s="1144"/>
      <c r="BRW36" s="1144"/>
      <c r="BRX36" s="1144"/>
      <c r="BRY36" s="1144"/>
      <c r="BRZ36" s="1144"/>
      <c r="BSA36" s="1144"/>
      <c r="BSB36" s="1144"/>
      <c r="BSC36" s="1144"/>
      <c r="BSD36" s="1144"/>
      <c r="BSE36" s="1144"/>
      <c r="BSF36" s="1144"/>
      <c r="BSG36" s="1144"/>
      <c r="BSH36" s="1144"/>
      <c r="BSI36" s="1144"/>
      <c r="BSJ36" s="1144"/>
      <c r="BSK36" s="1144"/>
      <c r="BSL36" s="1144"/>
      <c r="BSM36" s="1144"/>
      <c r="BSN36" s="1144"/>
      <c r="BSO36" s="1144"/>
      <c r="BSP36" s="1144"/>
      <c r="BSQ36" s="1144"/>
      <c r="BSR36" s="1144"/>
      <c r="BSS36" s="1144"/>
      <c r="BST36" s="1144"/>
      <c r="BSU36" s="1144"/>
      <c r="BSV36" s="1144"/>
      <c r="BSW36" s="1144"/>
      <c r="BSX36" s="1144"/>
      <c r="BSY36" s="1144"/>
      <c r="BSZ36" s="1144"/>
      <c r="BTA36" s="1144"/>
      <c r="BTB36" s="1144"/>
      <c r="BTC36" s="1144"/>
      <c r="BTD36" s="1144"/>
      <c r="BTE36" s="1144"/>
      <c r="BTF36" s="1144"/>
      <c r="BTG36" s="1144"/>
      <c r="BTH36" s="1144"/>
      <c r="BTI36" s="1144"/>
      <c r="BTJ36" s="1144"/>
      <c r="BTK36" s="1144"/>
      <c r="BTL36" s="1144"/>
      <c r="BTM36" s="1144"/>
      <c r="BTN36" s="1144"/>
      <c r="BTO36" s="1144"/>
      <c r="BTP36" s="1144"/>
      <c r="BTQ36" s="1144"/>
      <c r="BTR36" s="1144"/>
      <c r="BTS36" s="1144"/>
      <c r="BTT36" s="1144"/>
      <c r="BTU36" s="1144"/>
      <c r="BTV36" s="1144"/>
      <c r="BTW36" s="1144"/>
      <c r="BTX36" s="1144"/>
      <c r="BTY36" s="1144"/>
      <c r="BTZ36" s="1144"/>
      <c r="BUA36" s="1144"/>
      <c r="BUB36" s="1144"/>
      <c r="BUC36" s="1144"/>
      <c r="BUD36" s="1144"/>
      <c r="BUE36" s="1144"/>
      <c r="BUF36" s="1144"/>
      <c r="BUG36" s="1144"/>
      <c r="BUH36" s="1144"/>
      <c r="BUI36" s="1144"/>
      <c r="BUJ36" s="1144"/>
      <c r="BUK36" s="1144"/>
      <c r="BUL36" s="1144"/>
      <c r="BUM36" s="1144"/>
      <c r="BUN36" s="1144"/>
      <c r="BUO36" s="1144"/>
      <c r="BUP36" s="1144"/>
      <c r="BUQ36" s="1144"/>
      <c r="BUR36" s="1144"/>
      <c r="BUS36" s="1144"/>
      <c r="BUT36" s="1144"/>
      <c r="BUU36" s="1144"/>
      <c r="BUV36" s="1144"/>
      <c r="BUW36" s="1144"/>
      <c r="BUX36" s="1144"/>
      <c r="BUY36" s="1144"/>
      <c r="BUZ36" s="1144"/>
      <c r="BVA36" s="1144"/>
      <c r="BVB36" s="1144"/>
      <c r="BVC36" s="1144"/>
      <c r="BVD36" s="1144"/>
      <c r="BVE36" s="1144"/>
      <c r="BVF36" s="1144"/>
      <c r="BVG36" s="1144"/>
      <c r="BVH36" s="1144"/>
      <c r="BVI36" s="1144"/>
      <c r="BVJ36" s="1144"/>
      <c r="BVK36" s="1144"/>
      <c r="BVL36" s="1144"/>
      <c r="BVM36" s="1144"/>
      <c r="BVN36" s="1144"/>
      <c r="BVO36" s="1144"/>
      <c r="BVP36" s="1144"/>
      <c r="BVQ36" s="1144"/>
      <c r="BVR36" s="1144"/>
      <c r="BVS36" s="1144"/>
      <c r="BVT36" s="1144"/>
      <c r="BVU36" s="1144"/>
      <c r="BVV36" s="1144"/>
      <c r="BVW36" s="1144"/>
      <c r="BVX36" s="1144"/>
      <c r="BVY36" s="1144"/>
      <c r="BVZ36" s="1144"/>
      <c r="BWA36" s="1144"/>
      <c r="BWB36" s="1144"/>
      <c r="BWC36" s="1144"/>
      <c r="BWD36" s="1144"/>
      <c r="BWE36" s="1144"/>
      <c r="BWF36" s="1144"/>
      <c r="BWG36" s="1144"/>
      <c r="BWH36" s="1144"/>
      <c r="BWI36" s="1144"/>
      <c r="BWJ36" s="1144"/>
      <c r="BWK36" s="1144"/>
      <c r="BWL36" s="1144"/>
      <c r="BWM36" s="1144"/>
      <c r="BWN36" s="1144"/>
      <c r="BWO36" s="1144"/>
      <c r="BWP36" s="1144"/>
      <c r="BWQ36" s="1144"/>
      <c r="BWR36" s="1144"/>
      <c r="BWS36" s="1144"/>
      <c r="BWT36" s="1144"/>
      <c r="BWU36" s="1144"/>
      <c r="BWV36" s="1144"/>
      <c r="BWW36" s="1144"/>
      <c r="BWX36" s="1144"/>
      <c r="BWY36" s="1144"/>
      <c r="BWZ36" s="1144"/>
      <c r="BXA36" s="1144"/>
      <c r="BXB36" s="1144"/>
      <c r="BXC36" s="1144"/>
      <c r="BXD36" s="1144"/>
      <c r="BXE36" s="1144"/>
      <c r="BXF36" s="1144"/>
      <c r="BXG36" s="1144"/>
      <c r="BXH36" s="1144"/>
      <c r="BXI36" s="1144"/>
      <c r="BXJ36" s="1144"/>
      <c r="BXK36" s="1144"/>
      <c r="BXL36" s="1144"/>
      <c r="BXM36" s="1144"/>
      <c r="BXN36" s="1144"/>
      <c r="BXO36" s="1144"/>
      <c r="BXP36" s="1144"/>
      <c r="BXQ36" s="1144"/>
      <c r="BXR36" s="1144"/>
      <c r="BXS36" s="1144"/>
      <c r="BXT36" s="1144"/>
      <c r="BXU36" s="1144"/>
      <c r="BXV36" s="1144"/>
      <c r="BXW36" s="1144"/>
      <c r="BXX36" s="1144"/>
      <c r="BXY36" s="1144"/>
      <c r="BXZ36" s="1144"/>
      <c r="BYA36" s="1144"/>
      <c r="BYB36" s="1144"/>
      <c r="BYC36" s="1144"/>
      <c r="BYD36" s="1144"/>
      <c r="BYE36" s="1144"/>
      <c r="BYF36" s="1144"/>
      <c r="BYG36" s="1144"/>
      <c r="BYH36" s="1144"/>
      <c r="BYI36" s="1144"/>
      <c r="BYJ36" s="1144"/>
      <c r="BYK36" s="1144"/>
      <c r="BYL36" s="1144"/>
      <c r="BYM36" s="1144"/>
      <c r="BYN36" s="1144"/>
      <c r="BYO36" s="1144"/>
      <c r="BYP36" s="1144"/>
      <c r="BYQ36" s="1144"/>
      <c r="BYR36" s="1144"/>
      <c r="BYS36" s="1144"/>
      <c r="BYT36" s="1144"/>
      <c r="BYU36" s="1144"/>
      <c r="BYV36" s="1144"/>
      <c r="BYW36" s="1144"/>
      <c r="BYX36" s="1144"/>
      <c r="BYY36" s="1144"/>
      <c r="BYZ36" s="1144"/>
      <c r="BZA36" s="1144"/>
      <c r="BZB36" s="1144"/>
      <c r="BZC36" s="1144"/>
      <c r="BZD36" s="1144"/>
      <c r="BZE36" s="1144"/>
      <c r="BZF36" s="1144"/>
      <c r="BZG36" s="1144"/>
      <c r="BZH36" s="1144"/>
      <c r="BZI36" s="1144"/>
      <c r="BZJ36" s="1144"/>
      <c r="BZK36" s="1144"/>
      <c r="BZL36" s="1144"/>
      <c r="BZM36" s="1144"/>
      <c r="BZN36" s="1144"/>
      <c r="BZO36" s="1144"/>
      <c r="BZP36" s="1144"/>
      <c r="BZQ36" s="1144"/>
      <c r="BZR36" s="1144"/>
      <c r="BZS36" s="1144"/>
      <c r="BZT36" s="1144"/>
      <c r="BZU36" s="1144"/>
      <c r="BZV36" s="1144"/>
      <c r="BZW36" s="1144"/>
      <c r="BZX36" s="1144"/>
      <c r="BZY36" s="1144"/>
      <c r="BZZ36" s="1144"/>
      <c r="CAA36" s="1144"/>
      <c r="CAB36" s="1144"/>
      <c r="CAC36" s="1144"/>
      <c r="CAD36" s="1144"/>
      <c r="CAE36" s="1144"/>
      <c r="CAF36" s="1144"/>
      <c r="CAG36" s="1144"/>
      <c r="CAH36" s="1144"/>
      <c r="CAI36" s="1144"/>
      <c r="CAJ36" s="1144"/>
      <c r="CAK36" s="1144"/>
      <c r="CAL36" s="1144"/>
      <c r="CAM36" s="1144"/>
      <c r="CAN36" s="1144"/>
      <c r="CAO36" s="1144"/>
      <c r="CAP36" s="1144"/>
      <c r="CAQ36" s="1144"/>
      <c r="CAR36" s="1144"/>
      <c r="CAS36" s="1144"/>
      <c r="CAT36" s="1144"/>
      <c r="CAU36" s="1144"/>
      <c r="CAV36" s="1144"/>
      <c r="CAW36" s="1144"/>
      <c r="CAX36" s="1144"/>
      <c r="CAY36" s="1144"/>
      <c r="CAZ36" s="1144"/>
      <c r="CBA36" s="1144"/>
      <c r="CBB36" s="1144"/>
      <c r="CBC36" s="1144"/>
      <c r="CBD36" s="1144"/>
      <c r="CBE36" s="1144"/>
      <c r="CBF36" s="1144"/>
      <c r="CBG36" s="1144"/>
      <c r="CBH36" s="1144"/>
      <c r="CBI36" s="1144"/>
      <c r="CBJ36" s="1144"/>
      <c r="CBK36" s="1144"/>
      <c r="CBL36" s="1144"/>
      <c r="CBM36" s="1144"/>
      <c r="CBN36" s="1144"/>
      <c r="CBO36" s="1144"/>
      <c r="CBP36" s="1144"/>
      <c r="CBQ36" s="1144"/>
      <c r="CBR36" s="1144"/>
      <c r="CBS36" s="1144"/>
      <c r="CBT36" s="1144"/>
      <c r="CBU36" s="1144"/>
      <c r="CBV36" s="1144"/>
      <c r="CBW36" s="1144"/>
      <c r="CBX36" s="1144"/>
      <c r="CBY36" s="1144"/>
      <c r="CBZ36" s="1144"/>
      <c r="CCA36" s="1144"/>
      <c r="CCB36" s="1144"/>
      <c r="CCC36" s="1144"/>
      <c r="CCD36" s="1144"/>
      <c r="CCE36" s="1144"/>
      <c r="CCF36" s="1144"/>
      <c r="CCG36" s="1144"/>
      <c r="CCH36" s="1144"/>
      <c r="CCI36" s="1144"/>
      <c r="CCJ36" s="1144"/>
      <c r="CCK36" s="1144"/>
      <c r="CCL36" s="1144"/>
      <c r="CCM36" s="1144"/>
      <c r="CCN36" s="1144"/>
      <c r="CCO36" s="1144"/>
      <c r="CCP36" s="1144"/>
      <c r="CCQ36" s="1144"/>
      <c r="CCR36" s="1144"/>
      <c r="CCS36" s="1144"/>
      <c r="CCT36" s="1144"/>
      <c r="CCU36" s="1144"/>
      <c r="CCV36" s="1144"/>
      <c r="CCW36" s="1144"/>
      <c r="CCX36" s="1144"/>
      <c r="CCY36" s="1144"/>
      <c r="CCZ36" s="1144"/>
      <c r="CDA36" s="1144"/>
      <c r="CDB36" s="1144"/>
      <c r="CDC36" s="1144"/>
      <c r="CDD36" s="1144"/>
      <c r="CDE36" s="1144"/>
      <c r="CDF36" s="1144"/>
      <c r="CDG36" s="1144"/>
      <c r="CDH36" s="1144"/>
      <c r="CDI36" s="1144"/>
      <c r="CDJ36" s="1144"/>
      <c r="CDK36" s="1144"/>
      <c r="CDL36" s="1144"/>
      <c r="CDM36" s="1144"/>
      <c r="CDN36" s="1144"/>
      <c r="CDO36" s="1144"/>
      <c r="CDP36" s="1144"/>
      <c r="CDQ36" s="1144"/>
      <c r="CDR36" s="1144"/>
      <c r="CDS36" s="1144"/>
      <c r="CDT36" s="1144"/>
      <c r="CDU36" s="1144"/>
      <c r="CDV36" s="1144"/>
      <c r="CDW36" s="1144"/>
      <c r="CDX36" s="1144"/>
      <c r="CDY36" s="1144"/>
      <c r="CDZ36" s="1144"/>
      <c r="CEA36" s="1144"/>
      <c r="CEB36" s="1144"/>
      <c r="CEC36" s="1144"/>
      <c r="CED36" s="1144"/>
      <c r="CEE36" s="1144"/>
      <c r="CEF36" s="1144"/>
      <c r="CEG36" s="1144"/>
      <c r="CEH36" s="1144"/>
      <c r="CEI36" s="1144"/>
      <c r="CEJ36" s="1144"/>
      <c r="CEK36" s="1144"/>
      <c r="CEL36" s="1144"/>
      <c r="CEM36" s="1144"/>
      <c r="CEN36" s="1144"/>
      <c r="CEO36" s="1144"/>
      <c r="CEP36" s="1144"/>
      <c r="CEQ36" s="1144"/>
      <c r="CER36" s="1144"/>
      <c r="CES36" s="1144"/>
      <c r="CET36" s="1144"/>
      <c r="CEU36" s="1144"/>
      <c r="CEV36" s="1144"/>
      <c r="CEW36" s="1144"/>
      <c r="CEX36" s="1144"/>
      <c r="CEY36" s="1144"/>
      <c r="CEZ36" s="1144"/>
      <c r="CFA36" s="1144"/>
      <c r="CFB36" s="1144"/>
      <c r="CFC36" s="1144"/>
      <c r="CFD36" s="1144"/>
      <c r="CFE36" s="1144"/>
      <c r="CFF36" s="1144"/>
      <c r="CFG36" s="1144"/>
      <c r="CFH36" s="1144"/>
      <c r="CFI36" s="1144"/>
      <c r="CFJ36" s="1144"/>
      <c r="CFK36" s="1144"/>
      <c r="CFL36" s="1144"/>
      <c r="CFM36" s="1144"/>
      <c r="CFN36" s="1144"/>
      <c r="CFO36" s="1144"/>
      <c r="CFP36" s="1144"/>
      <c r="CFQ36" s="1144"/>
      <c r="CFR36" s="1144"/>
      <c r="CFS36" s="1144"/>
      <c r="CFT36" s="1144"/>
      <c r="CFU36" s="1144"/>
      <c r="CFV36" s="1144"/>
      <c r="CFW36" s="1144"/>
      <c r="CFX36" s="1144"/>
      <c r="CFY36" s="1144"/>
      <c r="CFZ36" s="1144"/>
      <c r="CGA36" s="1144"/>
      <c r="CGB36" s="1144"/>
      <c r="CGC36" s="1144"/>
      <c r="CGD36" s="1144"/>
      <c r="CGE36" s="1144"/>
      <c r="CGF36" s="1144"/>
      <c r="CGG36" s="1144"/>
      <c r="CGH36" s="1144"/>
      <c r="CGI36" s="1144"/>
      <c r="CGJ36" s="1144"/>
      <c r="CGK36" s="1144"/>
      <c r="CGL36" s="1144"/>
      <c r="CGM36" s="1144"/>
      <c r="CGN36" s="1144"/>
      <c r="CGO36" s="1144"/>
      <c r="CGP36" s="1144"/>
      <c r="CGQ36" s="1144"/>
      <c r="CGR36" s="1144"/>
      <c r="CGS36" s="1144"/>
      <c r="CGT36" s="1144"/>
      <c r="CGU36" s="1144"/>
      <c r="CGV36" s="1144"/>
      <c r="CGW36" s="1144"/>
      <c r="CGX36" s="1144"/>
      <c r="CGY36" s="1144"/>
      <c r="CGZ36" s="1144"/>
      <c r="CHA36" s="1144"/>
      <c r="CHB36" s="1144"/>
      <c r="CHC36" s="1144"/>
      <c r="CHD36" s="1144"/>
      <c r="CHE36" s="1144"/>
      <c r="CHF36" s="1144"/>
      <c r="CHG36" s="1144"/>
      <c r="CHH36" s="1144"/>
      <c r="CHI36" s="1144"/>
      <c r="CHJ36" s="1144"/>
      <c r="CHK36" s="1144"/>
      <c r="CHL36" s="1144"/>
      <c r="CHM36" s="1144"/>
      <c r="CHN36" s="1144"/>
      <c r="CHO36" s="1144"/>
      <c r="CHP36" s="1144"/>
      <c r="CHQ36" s="1144"/>
      <c r="CHR36" s="1144"/>
      <c r="CHS36" s="1144"/>
      <c r="CHT36" s="1144"/>
      <c r="CHU36" s="1144"/>
      <c r="CHV36" s="1144"/>
      <c r="CHW36" s="1144"/>
      <c r="CHX36" s="1144"/>
      <c r="CHY36" s="1144"/>
      <c r="CHZ36" s="1144"/>
      <c r="CIA36" s="1144"/>
      <c r="CIB36" s="1144"/>
      <c r="CIC36" s="1144"/>
      <c r="CID36" s="1144"/>
      <c r="CIE36" s="1144"/>
      <c r="CIF36" s="1144"/>
      <c r="CIG36" s="1144"/>
      <c r="CIH36" s="1144"/>
      <c r="CII36" s="1144"/>
      <c r="CIJ36" s="1144"/>
      <c r="CIK36" s="1144"/>
      <c r="CIL36" s="1144"/>
      <c r="CIM36" s="1144"/>
      <c r="CIN36" s="1144"/>
      <c r="CIO36" s="1144"/>
      <c r="CIP36" s="1144"/>
      <c r="CIQ36" s="1144"/>
      <c r="CIR36" s="1144"/>
      <c r="CIS36" s="1144"/>
      <c r="CIT36" s="1144"/>
      <c r="CIU36" s="1144"/>
      <c r="CIV36" s="1144"/>
      <c r="CIW36" s="1144"/>
      <c r="CIX36" s="1144"/>
      <c r="CIY36" s="1144"/>
      <c r="CIZ36" s="1144"/>
      <c r="CJA36" s="1144"/>
      <c r="CJB36" s="1144"/>
      <c r="CJC36" s="1144"/>
      <c r="CJD36" s="1144"/>
      <c r="CJE36" s="1144"/>
      <c r="CJF36" s="1144"/>
      <c r="CJG36" s="1144"/>
      <c r="CJH36" s="1144"/>
      <c r="CJI36" s="1144"/>
      <c r="CJJ36" s="1144"/>
      <c r="CJK36" s="1144"/>
      <c r="CJL36" s="1144"/>
      <c r="CJM36" s="1144"/>
      <c r="CJN36" s="1144"/>
      <c r="CJO36" s="1144"/>
      <c r="CJP36" s="1144"/>
      <c r="CJQ36" s="1144"/>
      <c r="CJR36" s="1144"/>
      <c r="CJS36" s="1144"/>
      <c r="CJT36" s="1144"/>
      <c r="CJU36" s="1144"/>
      <c r="CJV36" s="1144"/>
      <c r="CJW36" s="1144"/>
      <c r="CJX36" s="1144"/>
      <c r="CJY36" s="1144"/>
      <c r="CJZ36" s="1144"/>
      <c r="CKA36" s="1144"/>
      <c r="CKB36" s="1144"/>
      <c r="CKC36" s="1144"/>
      <c r="CKD36" s="1144"/>
      <c r="CKE36" s="1144"/>
      <c r="CKF36" s="1144"/>
      <c r="CKG36" s="1144"/>
      <c r="CKH36" s="1144"/>
      <c r="CKI36" s="1144"/>
      <c r="CKJ36" s="1144"/>
      <c r="CKK36" s="1144"/>
      <c r="CKL36" s="1144"/>
      <c r="CKM36" s="1144"/>
      <c r="CKN36" s="1144"/>
      <c r="CKO36" s="1144"/>
      <c r="CKP36" s="1144"/>
      <c r="CKQ36" s="1144"/>
      <c r="CKR36" s="1144"/>
      <c r="CKS36" s="1144"/>
      <c r="CKT36" s="1144"/>
      <c r="CKU36" s="1144"/>
      <c r="CKV36" s="1144"/>
      <c r="CKW36" s="1144"/>
      <c r="CKX36" s="1144"/>
      <c r="CKY36" s="1144"/>
      <c r="CKZ36" s="1144"/>
      <c r="CLA36" s="1144"/>
      <c r="CLB36" s="1144"/>
      <c r="CLC36" s="1144"/>
      <c r="CLD36" s="1144"/>
      <c r="CLE36" s="1144"/>
      <c r="CLF36" s="1144"/>
      <c r="CLG36" s="1144"/>
      <c r="CLH36" s="1144"/>
      <c r="CLI36" s="1144"/>
      <c r="CLJ36" s="1144"/>
      <c r="CLK36" s="1144"/>
      <c r="CLL36" s="1144"/>
      <c r="CLM36" s="1144"/>
      <c r="CLN36" s="1144"/>
      <c r="CLO36" s="1144"/>
      <c r="CLP36" s="1144"/>
      <c r="CLQ36" s="1144"/>
      <c r="CLR36" s="1144"/>
      <c r="CLS36" s="1144"/>
      <c r="CLT36" s="1144"/>
      <c r="CLU36" s="1144"/>
      <c r="CLV36" s="1144"/>
      <c r="CLW36" s="1144"/>
      <c r="CLX36" s="1144"/>
      <c r="CLY36" s="1144"/>
      <c r="CLZ36" s="1144"/>
      <c r="CMA36" s="1144"/>
      <c r="CMB36" s="1144"/>
      <c r="CMC36" s="1144"/>
      <c r="CMD36" s="1144"/>
      <c r="CME36" s="1144"/>
      <c r="CMF36" s="1144"/>
      <c r="CMG36" s="1144"/>
      <c r="CMH36" s="1144"/>
      <c r="CMI36" s="1144"/>
      <c r="CMJ36" s="1144"/>
      <c r="CMK36" s="1144"/>
      <c r="CML36" s="1144"/>
      <c r="CMM36" s="1144"/>
      <c r="CMN36" s="1144"/>
      <c r="CMO36" s="1144"/>
      <c r="CMP36" s="1144"/>
      <c r="CMQ36" s="1144"/>
      <c r="CMR36" s="1144"/>
      <c r="CMS36" s="1144"/>
      <c r="CMT36" s="1144"/>
      <c r="CMU36" s="1144"/>
      <c r="CMV36" s="1144"/>
      <c r="CMW36" s="1144"/>
      <c r="CMX36" s="1144"/>
      <c r="CMY36" s="1144"/>
      <c r="CMZ36" s="1144"/>
      <c r="CNA36" s="1144"/>
      <c r="CNB36" s="1144"/>
      <c r="CNC36" s="1144"/>
      <c r="CND36" s="1144"/>
      <c r="CNE36" s="1144"/>
      <c r="CNF36" s="1144"/>
      <c r="CNG36" s="1144"/>
      <c r="CNH36" s="1144"/>
      <c r="CNI36" s="1144"/>
      <c r="CNJ36" s="1144"/>
      <c r="CNK36" s="1144"/>
      <c r="CNL36" s="1144"/>
      <c r="CNM36" s="1144"/>
      <c r="CNN36" s="1144"/>
      <c r="CNO36" s="1144"/>
      <c r="CNP36" s="1144"/>
      <c r="CNQ36" s="1144"/>
      <c r="CNR36" s="1144"/>
      <c r="CNS36" s="1144"/>
      <c r="CNT36" s="1144"/>
      <c r="CNU36" s="1144"/>
      <c r="CNV36" s="1144"/>
      <c r="CNW36" s="1144"/>
      <c r="CNX36" s="1144"/>
      <c r="CNY36" s="1144"/>
      <c r="CNZ36" s="1144"/>
      <c r="COA36" s="1144"/>
      <c r="COB36" s="1144"/>
      <c r="COC36" s="1144"/>
      <c r="COD36" s="1144"/>
      <c r="COE36" s="1144"/>
      <c r="COF36" s="1144"/>
      <c r="COG36" s="1144"/>
      <c r="COH36" s="1144"/>
      <c r="COI36" s="1144"/>
      <c r="COJ36" s="1144"/>
      <c r="COK36" s="1144"/>
      <c r="COL36" s="1144"/>
      <c r="COM36" s="1144"/>
      <c r="CON36" s="1144"/>
      <c r="COO36" s="1144"/>
      <c r="COP36" s="1144"/>
      <c r="COQ36" s="1144"/>
      <c r="COR36" s="1144"/>
      <c r="COS36" s="1144"/>
      <c r="COT36" s="1144"/>
      <c r="COU36" s="1144"/>
      <c r="COV36" s="1144"/>
      <c r="COW36" s="1144"/>
      <c r="COX36" s="1144"/>
      <c r="COY36" s="1144"/>
      <c r="COZ36" s="1144"/>
      <c r="CPA36" s="1144"/>
      <c r="CPB36" s="1144"/>
      <c r="CPC36" s="1144"/>
      <c r="CPD36" s="1144"/>
      <c r="CPE36" s="1144"/>
      <c r="CPF36" s="1144"/>
      <c r="CPG36" s="1144"/>
      <c r="CPH36" s="1144"/>
      <c r="CPI36" s="1144"/>
      <c r="CPJ36" s="1144"/>
      <c r="CPK36" s="1144"/>
      <c r="CPL36" s="1144"/>
      <c r="CPM36" s="1144"/>
      <c r="CPN36" s="1144"/>
      <c r="CPO36" s="1144"/>
      <c r="CPP36" s="1144"/>
      <c r="CPQ36" s="1144"/>
      <c r="CPR36" s="1144"/>
      <c r="CPS36" s="1144"/>
      <c r="CPT36" s="1144"/>
      <c r="CPU36" s="1144"/>
      <c r="CPV36" s="1144"/>
      <c r="CPW36" s="1144"/>
      <c r="CPX36" s="1144"/>
      <c r="CPY36" s="1144"/>
      <c r="CPZ36" s="1144"/>
      <c r="CQA36" s="1144"/>
      <c r="CQB36" s="1144"/>
      <c r="CQC36" s="1144"/>
      <c r="CQD36" s="1144"/>
      <c r="CQE36" s="1144"/>
      <c r="CQF36" s="1144"/>
      <c r="CQG36" s="1144"/>
      <c r="CQH36" s="1144"/>
      <c r="CQI36" s="1144"/>
      <c r="CQJ36" s="1144"/>
      <c r="CQK36" s="1144"/>
      <c r="CQL36" s="1144"/>
      <c r="CQM36" s="1144"/>
      <c r="CQN36" s="1144"/>
      <c r="CQO36" s="1144"/>
      <c r="CQP36" s="1144"/>
      <c r="CQQ36" s="1144"/>
      <c r="CQR36" s="1144"/>
      <c r="CQS36" s="1144"/>
      <c r="CQT36" s="1144"/>
      <c r="CQU36" s="1144"/>
      <c r="CQV36" s="1144"/>
      <c r="CQW36" s="1144"/>
      <c r="CQX36" s="1144"/>
      <c r="CQY36" s="1144"/>
      <c r="CQZ36" s="1144"/>
      <c r="CRA36" s="1144"/>
      <c r="CRB36" s="1144"/>
      <c r="CRC36" s="1144"/>
      <c r="CRD36" s="1144"/>
      <c r="CRE36" s="1144"/>
      <c r="CRF36" s="1144"/>
      <c r="CRG36" s="1144"/>
      <c r="CRH36" s="1144"/>
      <c r="CRI36" s="1144"/>
      <c r="CRJ36" s="1144"/>
      <c r="CRK36" s="1144"/>
      <c r="CRL36" s="1144"/>
      <c r="CRM36" s="1144"/>
      <c r="CRN36" s="1144"/>
      <c r="CRO36" s="1144"/>
      <c r="CRP36" s="1144"/>
      <c r="CRQ36" s="1144"/>
      <c r="CRR36" s="1144"/>
      <c r="CRS36" s="1144"/>
      <c r="CRT36" s="1144"/>
      <c r="CRU36" s="1144"/>
      <c r="CRV36" s="1144"/>
      <c r="CRW36" s="1144"/>
      <c r="CRX36" s="1144"/>
      <c r="CRY36" s="1144"/>
      <c r="CRZ36" s="1144"/>
      <c r="CSA36" s="1144"/>
      <c r="CSB36" s="1144"/>
      <c r="CSC36" s="1144"/>
      <c r="CSD36" s="1144"/>
      <c r="CSE36" s="1144"/>
      <c r="CSF36" s="1144"/>
      <c r="CSG36" s="1144"/>
      <c r="CSH36" s="1144"/>
      <c r="CSI36" s="1144"/>
      <c r="CSJ36" s="1144"/>
      <c r="CSK36" s="1144"/>
      <c r="CSL36" s="1144"/>
      <c r="CSM36" s="1144"/>
      <c r="CSN36" s="1144"/>
      <c r="CSO36" s="1144"/>
      <c r="CSP36" s="1144"/>
      <c r="CSQ36" s="1144"/>
      <c r="CSR36" s="1144"/>
      <c r="CSS36" s="1144"/>
      <c r="CST36" s="1144"/>
      <c r="CSU36" s="1144"/>
      <c r="CSV36" s="1144"/>
      <c r="CSW36" s="1144"/>
      <c r="CSX36" s="1144"/>
      <c r="CSY36" s="1144"/>
      <c r="CSZ36" s="1144"/>
      <c r="CTA36" s="1144"/>
      <c r="CTB36" s="1144"/>
      <c r="CTC36" s="1144"/>
      <c r="CTD36" s="1144"/>
      <c r="CTE36" s="1144"/>
      <c r="CTF36" s="1144"/>
      <c r="CTG36" s="1144"/>
      <c r="CTH36" s="1144"/>
      <c r="CTI36" s="1144"/>
      <c r="CTJ36" s="1144"/>
      <c r="CTK36" s="1144"/>
      <c r="CTL36" s="1144"/>
      <c r="CTM36" s="1144"/>
      <c r="CTN36" s="1144"/>
      <c r="CTO36" s="1144"/>
      <c r="CTP36" s="1144"/>
      <c r="CTQ36" s="1144"/>
      <c r="CTR36" s="1144"/>
      <c r="CTS36" s="1144"/>
      <c r="CTT36" s="1144"/>
      <c r="CTU36" s="1144"/>
      <c r="CTV36" s="1144"/>
      <c r="CTW36" s="1144"/>
      <c r="CTX36" s="1144"/>
      <c r="CTY36" s="1144"/>
      <c r="CTZ36" s="1144"/>
      <c r="CUA36" s="1144"/>
      <c r="CUB36" s="1144"/>
      <c r="CUC36" s="1144"/>
      <c r="CUD36" s="1144"/>
      <c r="CUE36" s="1144"/>
      <c r="CUF36" s="1144"/>
      <c r="CUG36" s="1144"/>
      <c r="CUH36" s="1144"/>
      <c r="CUI36" s="1144"/>
      <c r="CUJ36" s="1144"/>
      <c r="CUK36" s="1144"/>
      <c r="CUL36" s="1144"/>
      <c r="CUM36" s="1144"/>
      <c r="CUN36" s="1144"/>
      <c r="CUO36" s="1144"/>
      <c r="CUP36" s="1144"/>
      <c r="CUQ36" s="1144"/>
      <c r="CUR36" s="1144"/>
      <c r="CUS36" s="1144"/>
      <c r="CUT36" s="1144"/>
      <c r="CUU36" s="1144"/>
      <c r="CUV36" s="1144"/>
      <c r="CUW36" s="1144"/>
      <c r="CUX36" s="1144"/>
      <c r="CUY36" s="1144"/>
      <c r="CUZ36" s="1144"/>
      <c r="CVA36" s="1144"/>
      <c r="CVB36" s="1144"/>
      <c r="CVC36" s="1144"/>
      <c r="CVD36" s="1144"/>
      <c r="CVE36" s="1144"/>
      <c r="CVF36" s="1144"/>
      <c r="CVG36" s="1144"/>
      <c r="CVH36" s="1144"/>
      <c r="CVI36" s="1144"/>
      <c r="CVJ36" s="1144"/>
      <c r="CVK36" s="1144"/>
      <c r="CVL36" s="1144"/>
      <c r="CVM36" s="1144"/>
      <c r="CVN36" s="1144"/>
      <c r="CVO36" s="1144"/>
      <c r="CVP36" s="1144"/>
      <c r="CVQ36" s="1144"/>
      <c r="CVR36" s="1144"/>
      <c r="CVS36" s="1144"/>
      <c r="CVT36" s="1144"/>
      <c r="CVU36" s="1144"/>
      <c r="CVV36" s="1144"/>
      <c r="CVW36" s="1144"/>
      <c r="CVX36" s="1144"/>
      <c r="CVY36" s="1144"/>
      <c r="CVZ36" s="1144"/>
      <c r="CWA36" s="1144"/>
      <c r="CWB36" s="1144"/>
      <c r="CWC36" s="1144"/>
      <c r="CWD36" s="1144"/>
      <c r="CWE36" s="1144"/>
      <c r="CWF36" s="1144"/>
      <c r="CWG36" s="1144"/>
      <c r="CWH36" s="1144"/>
      <c r="CWI36" s="1144"/>
      <c r="CWJ36" s="1144"/>
      <c r="CWK36" s="1144"/>
      <c r="CWL36" s="1144"/>
      <c r="CWM36" s="1144"/>
      <c r="CWN36" s="1144"/>
      <c r="CWO36" s="1144"/>
      <c r="CWP36" s="1144"/>
      <c r="CWQ36" s="1144"/>
      <c r="CWR36" s="1144"/>
      <c r="CWS36" s="1144"/>
      <c r="CWT36" s="1144"/>
      <c r="CWU36" s="1144"/>
      <c r="CWV36" s="1144"/>
      <c r="CWW36" s="1144"/>
      <c r="CWX36" s="1144"/>
      <c r="CWY36" s="1144"/>
      <c r="CWZ36" s="1144"/>
      <c r="CXA36" s="1144"/>
      <c r="CXB36" s="1144"/>
      <c r="CXC36" s="1144"/>
      <c r="CXD36" s="1144"/>
      <c r="CXE36" s="1144"/>
      <c r="CXF36" s="1144"/>
      <c r="CXG36" s="1144"/>
      <c r="CXH36" s="1144"/>
      <c r="CXI36" s="1144"/>
      <c r="CXJ36" s="1144"/>
      <c r="CXK36" s="1144"/>
      <c r="CXL36" s="1144"/>
      <c r="CXM36" s="1144"/>
      <c r="CXN36" s="1144"/>
      <c r="CXO36" s="1144"/>
      <c r="CXP36" s="1144"/>
      <c r="CXQ36" s="1144"/>
      <c r="CXR36" s="1144"/>
      <c r="CXS36" s="1144"/>
      <c r="CXT36" s="1144"/>
      <c r="CXU36" s="1144"/>
      <c r="CXV36" s="1144"/>
      <c r="CXW36" s="1144"/>
      <c r="CXX36" s="1144"/>
      <c r="CXY36" s="1144"/>
      <c r="CXZ36" s="1144"/>
      <c r="CYA36" s="1144"/>
      <c r="CYB36" s="1144"/>
      <c r="CYC36" s="1144"/>
      <c r="CYD36" s="1144"/>
      <c r="CYE36" s="1144"/>
      <c r="CYF36" s="1144"/>
      <c r="CYG36" s="1144"/>
      <c r="CYH36" s="1144"/>
      <c r="CYI36" s="1144"/>
      <c r="CYJ36" s="1144"/>
      <c r="CYK36" s="1144"/>
      <c r="CYL36" s="1144"/>
      <c r="CYM36" s="1144"/>
      <c r="CYN36" s="1144"/>
      <c r="CYO36" s="1144"/>
      <c r="CYP36" s="1144"/>
      <c r="CYQ36" s="1144"/>
      <c r="CYR36" s="1144"/>
      <c r="CYS36" s="1144"/>
      <c r="CYT36" s="1144"/>
      <c r="CYU36" s="1144"/>
      <c r="CYV36" s="1144"/>
      <c r="CYW36" s="1144"/>
      <c r="CYX36" s="1144"/>
      <c r="CYY36" s="1144"/>
      <c r="CYZ36" s="1144"/>
      <c r="CZA36" s="1144"/>
      <c r="CZB36" s="1144"/>
      <c r="CZC36" s="1144"/>
      <c r="CZD36" s="1144"/>
      <c r="CZE36" s="1144"/>
      <c r="CZF36" s="1144"/>
      <c r="CZG36" s="1144"/>
      <c r="CZH36" s="1144"/>
      <c r="CZI36" s="1144"/>
      <c r="CZJ36" s="1144"/>
      <c r="CZK36" s="1144"/>
      <c r="CZL36" s="1144"/>
      <c r="CZM36" s="1144"/>
      <c r="CZN36" s="1144"/>
      <c r="CZO36" s="1144"/>
      <c r="CZP36" s="1144"/>
      <c r="CZQ36" s="1144"/>
      <c r="CZR36" s="1144"/>
      <c r="CZS36" s="1144"/>
      <c r="CZT36" s="1144"/>
      <c r="CZU36" s="1144"/>
      <c r="CZV36" s="1144"/>
      <c r="CZW36" s="1144"/>
      <c r="CZX36" s="1144"/>
      <c r="CZY36" s="1144"/>
      <c r="CZZ36" s="1144"/>
      <c r="DAA36" s="1144"/>
      <c r="DAB36" s="1144"/>
      <c r="DAC36" s="1144"/>
      <c r="DAD36" s="1144"/>
      <c r="DAE36" s="1144"/>
      <c r="DAF36" s="1144"/>
      <c r="DAG36" s="1144"/>
      <c r="DAH36" s="1144"/>
      <c r="DAI36" s="1144"/>
      <c r="DAJ36" s="1144"/>
      <c r="DAK36" s="1144"/>
      <c r="DAL36" s="1144"/>
      <c r="DAM36" s="1144"/>
      <c r="DAN36" s="1144"/>
      <c r="DAO36" s="1144"/>
      <c r="DAP36" s="1144"/>
      <c r="DAQ36" s="1144"/>
      <c r="DAR36" s="1144"/>
      <c r="DAS36" s="1144"/>
      <c r="DAT36" s="1144"/>
      <c r="DAU36" s="1144"/>
      <c r="DAV36" s="1144"/>
      <c r="DAW36" s="1144"/>
      <c r="DAX36" s="1144"/>
      <c r="DAY36" s="1144"/>
      <c r="DAZ36" s="1144"/>
      <c r="DBA36" s="1144"/>
      <c r="DBB36" s="1144"/>
      <c r="DBC36" s="1144"/>
      <c r="DBD36" s="1144"/>
      <c r="DBE36" s="1144"/>
      <c r="DBF36" s="1144"/>
      <c r="DBG36" s="1144"/>
      <c r="DBH36" s="1144"/>
      <c r="DBI36" s="1144"/>
      <c r="DBJ36" s="1144"/>
      <c r="DBK36" s="1144"/>
      <c r="DBL36" s="1144"/>
      <c r="DBM36" s="1144"/>
      <c r="DBN36" s="1144"/>
      <c r="DBO36" s="1144"/>
      <c r="DBP36" s="1144"/>
      <c r="DBQ36" s="1144"/>
      <c r="DBR36" s="1144"/>
      <c r="DBS36" s="1144"/>
      <c r="DBT36" s="1144"/>
      <c r="DBU36" s="1144"/>
      <c r="DBV36" s="1144"/>
      <c r="DBW36" s="1144"/>
      <c r="DBX36" s="1144"/>
      <c r="DBY36" s="1144"/>
      <c r="DBZ36" s="1144"/>
      <c r="DCA36" s="1144"/>
      <c r="DCB36" s="1144"/>
      <c r="DCC36" s="1144"/>
      <c r="DCD36" s="1144"/>
      <c r="DCE36" s="1144"/>
      <c r="DCF36" s="1144"/>
      <c r="DCG36" s="1144"/>
      <c r="DCH36" s="1144"/>
      <c r="DCI36" s="1144"/>
      <c r="DCJ36" s="1144"/>
      <c r="DCK36" s="1144"/>
      <c r="DCL36" s="1144"/>
      <c r="DCM36" s="1144"/>
      <c r="DCN36" s="1144"/>
      <c r="DCO36" s="1144"/>
      <c r="DCP36" s="1144"/>
      <c r="DCQ36" s="1144"/>
      <c r="DCR36" s="1144"/>
      <c r="DCS36" s="1144"/>
      <c r="DCT36" s="1144"/>
      <c r="DCU36" s="1144"/>
      <c r="DCV36" s="1144"/>
      <c r="DCW36" s="1144"/>
      <c r="DCX36" s="1144"/>
      <c r="DCY36" s="1144"/>
      <c r="DCZ36" s="1144"/>
      <c r="DDA36" s="1144"/>
      <c r="DDB36" s="1144"/>
      <c r="DDC36" s="1144"/>
      <c r="DDD36" s="1144"/>
      <c r="DDE36" s="1144"/>
      <c r="DDF36" s="1144"/>
      <c r="DDG36" s="1144"/>
      <c r="DDH36" s="1144"/>
      <c r="DDI36" s="1144"/>
      <c r="DDJ36" s="1144"/>
      <c r="DDK36" s="1144"/>
      <c r="DDL36" s="1144"/>
      <c r="DDM36" s="1144"/>
      <c r="DDN36" s="1144"/>
      <c r="DDO36" s="1144"/>
      <c r="DDP36" s="1144"/>
      <c r="DDQ36" s="1144"/>
      <c r="DDR36" s="1144"/>
      <c r="DDS36" s="1144"/>
      <c r="DDT36" s="1144"/>
      <c r="DDU36" s="1144"/>
      <c r="DDV36" s="1144"/>
      <c r="DDW36" s="1144"/>
      <c r="DDX36" s="1144"/>
      <c r="DDY36" s="1144"/>
      <c r="DDZ36" s="1144"/>
      <c r="DEA36" s="1144"/>
      <c r="DEB36" s="1144"/>
      <c r="DEC36" s="1144"/>
      <c r="DED36" s="1144"/>
      <c r="DEE36" s="1144"/>
      <c r="DEF36" s="1144"/>
      <c r="DEG36" s="1144"/>
      <c r="DEH36" s="1144"/>
      <c r="DEI36" s="1144"/>
      <c r="DEJ36" s="1144"/>
      <c r="DEK36" s="1144"/>
      <c r="DEL36" s="1144"/>
      <c r="DEM36" s="1144"/>
      <c r="DEN36" s="1144"/>
      <c r="DEO36" s="1144"/>
      <c r="DEP36" s="1144"/>
      <c r="DEQ36" s="1144"/>
      <c r="DER36" s="1144"/>
      <c r="DES36" s="1144"/>
      <c r="DET36" s="1144"/>
      <c r="DEU36" s="1144"/>
      <c r="DEV36" s="1144"/>
      <c r="DEW36" s="1144"/>
      <c r="DEX36" s="1144"/>
      <c r="DEY36" s="1144"/>
      <c r="DEZ36" s="1144"/>
      <c r="DFA36" s="1144"/>
      <c r="DFB36" s="1144"/>
      <c r="DFC36" s="1144"/>
      <c r="DFD36" s="1144"/>
      <c r="DFE36" s="1144"/>
      <c r="DFF36" s="1144"/>
      <c r="DFG36" s="1144"/>
      <c r="DFH36" s="1144"/>
      <c r="DFI36" s="1144"/>
      <c r="DFJ36" s="1144"/>
      <c r="DFK36" s="1144"/>
      <c r="DFL36" s="1144"/>
      <c r="DFM36" s="1144"/>
      <c r="DFN36" s="1144"/>
      <c r="DFO36" s="1144"/>
      <c r="DFP36" s="1144"/>
      <c r="DFQ36" s="1144"/>
      <c r="DFR36" s="1144"/>
      <c r="DFS36" s="1144"/>
      <c r="DFT36" s="1144"/>
      <c r="DFU36" s="1144"/>
      <c r="DFV36" s="1144"/>
      <c r="DFW36" s="1144"/>
      <c r="DFX36" s="1144"/>
      <c r="DFY36" s="1144"/>
      <c r="DFZ36" s="1144"/>
      <c r="DGA36" s="1144"/>
      <c r="DGB36" s="1144"/>
      <c r="DGC36" s="1144"/>
      <c r="DGD36" s="1144"/>
      <c r="DGE36" s="1144"/>
      <c r="DGF36" s="1144"/>
      <c r="DGG36" s="1144"/>
      <c r="DGH36" s="1144"/>
      <c r="DGI36" s="1144"/>
      <c r="DGJ36" s="1144"/>
      <c r="DGK36" s="1144"/>
      <c r="DGL36" s="1144"/>
      <c r="DGM36" s="1144"/>
      <c r="DGN36" s="1144"/>
      <c r="DGO36" s="1144"/>
      <c r="DGP36" s="1144"/>
      <c r="DGQ36" s="1144"/>
      <c r="DGR36" s="1144"/>
      <c r="DGS36" s="1144"/>
      <c r="DGT36" s="1144"/>
      <c r="DGU36" s="1144"/>
      <c r="DGV36" s="1144"/>
      <c r="DGW36" s="1144"/>
      <c r="DGX36" s="1144"/>
      <c r="DGY36" s="1144"/>
      <c r="DGZ36" s="1144"/>
      <c r="DHA36" s="1144"/>
      <c r="DHB36" s="1144"/>
      <c r="DHC36" s="1144"/>
      <c r="DHD36" s="1144"/>
      <c r="DHE36" s="1144"/>
      <c r="DHF36" s="1144"/>
      <c r="DHG36" s="1144"/>
      <c r="DHH36" s="1144"/>
      <c r="DHI36" s="1144"/>
      <c r="DHJ36" s="1144"/>
      <c r="DHK36" s="1144"/>
      <c r="DHL36" s="1144"/>
      <c r="DHM36" s="1144"/>
      <c r="DHN36" s="1144"/>
      <c r="DHO36" s="1144"/>
      <c r="DHP36" s="1144"/>
      <c r="DHQ36" s="1144"/>
      <c r="DHR36" s="1144"/>
      <c r="DHS36" s="1144"/>
      <c r="DHT36" s="1144"/>
      <c r="DHU36" s="1144"/>
      <c r="DHV36" s="1144"/>
      <c r="DHW36" s="1144"/>
      <c r="DHX36" s="1144"/>
      <c r="DHY36" s="1144"/>
      <c r="DHZ36" s="1144"/>
      <c r="DIA36" s="1144"/>
      <c r="DIB36" s="1144"/>
      <c r="DIC36" s="1144"/>
      <c r="DID36" s="1144"/>
      <c r="DIE36" s="1144"/>
      <c r="DIF36" s="1144"/>
      <c r="DIG36" s="1144"/>
      <c r="DIH36" s="1144"/>
      <c r="DII36" s="1144"/>
      <c r="DIJ36" s="1144"/>
      <c r="DIK36" s="1144"/>
      <c r="DIL36" s="1144"/>
      <c r="DIM36" s="1144"/>
      <c r="DIN36" s="1144"/>
      <c r="DIO36" s="1144"/>
      <c r="DIP36" s="1144"/>
      <c r="DIQ36" s="1144"/>
      <c r="DIR36" s="1144"/>
      <c r="DIS36" s="1144"/>
      <c r="DIT36" s="1144"/>
      <c r="DIU36" s="1144"/>
      <c r="DIV36" s="1144"/>
      <c r="DIW36" s="1144"/>
      <c r="DIX36" s="1144"/>
      <c r="DIY36" s="1144"/>
      <c r="DIZ36" s="1144"/>
      <c r="DJA36" s="1144"/>
      <c r="DJB36" s="1144"/>
      <c r="DJC36" s="1144"/>
      <c r="DJD36" s="1144"/>
      <c r="DJE36" s="1144"/>
      <c r="DJF36" s="1144"/>
      <c r="DJG36" s="1144"/>
      <c r="DJH36" s="1144"/>
      <c r="DJI36" s="1144"/>
      <c r="DJJ36" s="1144"/>
      <c r="DJK36" s="1144"/>
      <c r="DJL36" s="1144"/>
      <c r="DJM36" s="1144"/>
      <c r="DJN36" s="1144"/>
      <c r="DJO36" s="1144"/>
      <c r="DJP36" s="1144"/>
      <c r="DJQ36" s="1144"/>
      <c r="DJR36" s="1144"/>
      <c r="DJS36" s="1144"/>
      <c r="DJT36" s="1144"/>
      <c r="DJU36" s="1144"/>
      <c r="DJV36" s="1144"/>
      <c r="DJW36" s="1144"/>
      <c r="DJX36" s="1144"/>
      <c r="DJY36" s="1144"/>
      <c r="DJZ36" s="1144"/>
      <c r="DKA36" s="1144"/>
      <c r="DKB36" s="1144"/>
      <c r="DKC36" s="1144"/>
      <c r="DKD36" s="1144"/>
      <c r="DKE36" s="1144"/>
      <c r="DKF36" s="1144"/>
      <c r="DKG36" s="1144"/>
      <c r="DKH36" s="1144"/>
      <c r="DKI36" s="1144"/>
      <c r="DKJ36" s="1144"/>
      <c r="DKK36" s="1144"/>
      <c r="DKL36" s="1144"/>
      <c r="DKM36" s="1144"/>
      <c r="DKN36" s="1144"/>
      <c r="DKO36" s="1144"/>
      <c r="DKP36" s="1144"/>
      <c r="DKQ36" s="1144"/>
      <c r="DKR36" s="1144"/>
      <c r="DKS36" s="1144"/>
      <c r="DKT36" s="1144"/>
      <c r="DKU36" s="1144"/>
      <c r="DKV36" s="1144"/>
      <c r="DKW36" s="1144"/>
      <c r="DKX36" s="1144"/>
      <c r="DKY36" s="1144"/>
      <c r="DKZ36" s="1144"/>
      <c r="DLA36" s="1144"/>
      <c r="DLB36" s="1144"/>
      <c r="DLC36" s="1144"/>
      <c r="DLD36" s="1144"/>
      <c r="DLE36" s="1144"/>
      <c r="DLF36" s="1144"/>
      <c r="DLG36" s="1144"/>
      <c r="DLH36" s="1144"/>
      <c r="DLI36" s="1144"/>
      <c r="DLJ36" s="1144"/>
      <c r="DLK36" s="1144"/>
      <c r="DLL36" s="1144"/>
      <c r="DLM36" s="1144"/>
      <c r="DLN36" s="1144"/>
      <c r="DLO36" s="1144"/>
      <c r="DLP36" s="1144"/>
      <c r="DLQ36" s="1144"/>
      <c r="DLR36" s="1144"/>
      <c r="DLS36" s="1144"/>
      <c r="DLT36" s="1144"/>
      <c r="DLU36" s="1144"/>
      <c r="DLV36" s="1144"/>
      <c r="DLW36" s="1144"/>
      <c r="DLX36" s="1144"/>
      <c r="DLY36" s="1144"/>
      <c r="DLZ36" s="1144"/>
      <c r="DMA36" s="1144"/>
      <c r="DMB36" s="1144"/>
      <c r="DMC36" s="1144"/>
      <c r="DMD36" s="1144"/>
      <c r="DME36" s="1144"/>
      <c r="DMF36" s="1144"/>
      <c r="DMG36" s="1144"/>
      <c r="DMH36" s="1144"/>
      <c r="DMI36" s="1144"/>
      <c r="DMJ36" s="1144"/>
      <c r="DMK36" s="1144"/>
      <c r="DML36" s="1144"/>
      <c r="DMM36" s="1144"/>
      <c r="DMN36" s="1144"/>
      <c r="DMO36" s="1144"/>
      <c r="DMP36" s="1144"/>
      <c r="DMQ36" s="1144"/>
      <c r="DMR36" s="1144"/>
      <c r="DMS36" s="1144"/>
      <c r="DMT36" s="1144"/>
      <c r="DMU36" s="1144"/>
      <c r="DMV36" s="1144"/>
      <c r="DMW36" s="1144"/>
      <c r="DMX36" s="1144"/>
      <c r="DMY36" s="1144"/>
      <c r="DMZ36" s="1144"/>
      <c r="DNA36" s="1144"/>
      <c r="DNB36" s="1144"/>
      <c r="DNC36" s="1144"/>
      <c r="DND36" s="1144"/>
      <c r="DNE36" s="1144"/>
      <c r="DNF36" s="1144"/>
      <c r="DNG36" s="1144"/>
      <c r="DNH36" s="1144"/>
      <c r="DNI36" s="1144"/>
      <c r="DNJ36" s="1144"/>
      <c r="DNK36" s="1144"/>
      <c r="DNL36" s="1144"/>
      <c r="DNM36" s="1144"/>
      <c r="DNN36" s="1144"/>
      <c r="DNO36" s="1144"/>
      <c r="DNP36" s="1144"/>
      <c r="DNQ36" s="1144"/>
      <c r="DNR36" s="1144"/>
      <c r="DNS36" s="1144"/>
      <c r="DNT36" s="1144"/>
      <c r="DNU36" s="1144"/>
      <c r="DNV36" s="1144"/>
      <c r="DNW36" s="1144"/>
      <c r="DNX36" s="1144"/>
      <c r="DNY36" s="1144"/>
      <c r="DNZ36" s="1144"/>
      <c r="DOA36" s="1144"/>
      <c r="DOB36" s="1144"/>
      <c r="DOC36" s="1144"/>
      <c r="DOD36" s="1144"/>
      <c r="DOE36" s="1144"/>
      <c r="DOF36" s="1144"/>
      <c r="DOG36" s="1144"/>
      <c r="DOH36" s="1144"/>
      <c r="DOI36" s="1144"/>
      <c r="DOJ36" s="1144"/>
      <c r="DOK36" s="1144"/>
      <c r="DOL36" s="1144"/>
      <c r="DOM36" s="1144"/>
      <c r="DON36" s="1144"/>
      <c r="DOO36" s="1144"/>
      <c r="DOP36" s="1144"/>
      <c r="DOQ36" s="1144"/>
      <c r="DOR36" s="1144"/>
      <c r="DOS36" s="1144"/>
      <c r="DOT36" s="1144"/>
      <c r="DOU36" s="1144"/>
      <c r="DOV36" s="1144"/>
      <c r="DOW36" s="1144"/>
      <c r="DOX36" s="1144"/>
      <c r="DOY36" s="1144"/>
      <c r="DOZ36" s="1144"/>
      <c r="DPA36" s="1144"/>
      <c r="DPB36" s="1144"/>
      <c r="DPC36" s="1144"/>
      <c r="DPD36" s="1144"/>
      <c r="DPE36" s="1144"/>
      <c r="DPF36" s="1144"/>
      <c r="DPG36" s="1144"/>
      <c r="DPH36" s="1144"/>
      <c r="DPI36" s="1144"/>
      <c r="DPJ36" s="1144"/>
      <c r="DPK36" s="1144"/>
      <c r="DPL36" s="1144"/>
      <c r="DPM36" s="1144"/>
      <c r="DPN36" s="1144"/>
      <c r="DPO36" s="1144"/>
      <c r="DPP36" s="1144"/>
      <c r="DPQ36" s="1144"/>
      <c r="DPR36" s="1144"/>
      <c r="DPS36" s="1144"/>
      <c r="DPT36" s="1144"/>
      <c r="DPU36" s="1144"/>
      <c r="DPV36" s="1144"/>
      <c r="DPW36" s="1144"/>
      <c r="DPX36" s="1144"/>
      <c r="DPY36" s="1144"/>
      <c r="DPZ36" s="1144"/>
      <c r="DQA36" s="1144"/>
      <c r="DQB36" s="1144"/>
      <c r="DQC36" s="1144"/>
      <c r="DQD36" s="1144"/>
      <c r="DQE36" s="1144"/>
      <c r="DQF36" s="1144"/>
      <c r="DQG36" s="1144"/>
      <c r="DQH36" s="1144"/>
      <c r="DQI36" s="1144"/>
      <c r="DQJ36" s="1144"/>
      <c r="DQK36" s="1144"/>
      <c r="DQL36" s="1144"/>
      <c r="DQM36" s="1144"/>
      <c r="DQN36" s="1144"/>
      <c r="DQO36" s="1144"/>
      <c r="DQP36" s="1144"/>
      <c r="DQQ36" s="1144"/>
      <c r="DQR36" s="1144"/>
      <c r="DQS36" s="1144"/>
      <c r="DQT36" s="1144"/>
      <c r="DQU36" s="1144"/>
      <c r="DQV36" s="1144"/>
      <c r="DQW36" s="1144"/>
      <c r="DQX36" s="1144"/>
      <c r="DQY36" s="1144"/>
      <c r="DQZ36" s="1144"/>
      <c r="DRA36" s="1144"/>
      <c r="DRB36" s="1144"/>
      <c r="DRC36" s="1144"/>
      <c r="DRD36" s="1144"/>
      <c r="DRE36" s="1144"/>
      <c r="DRF36" s="1144"/>
      <c r="DRG36" s="1144"/>
      <c r="DRH36" s="1144"/>
      <c r="DRI36" s="1144"/>
      <c r="DRJ36" s="1144"/>
      <c r="DRK36" s="1144"/>
      <c r="DRL36" s="1144"/>
      <c r="DRM36" s="1144"/>
      <c r="DRN36" s="1144"/>
      <c r="DRO36" s="1144"/>
      <c r="DRP36" s="1144"/>
      <c r="DRQ36" s="1144"/>
      <c r="DRR36" s="1144"/>
      <c r="DRS36" s="1144"/>
      <c r="DRT36" s="1144"/>
      <c r="DRU36" s="1144"/>
      <c r="DRV36" s="1144"/>
      <c r="DRW36" s="1144"/>
      <c r="DRX36" s="1144"/>
      <c r="DRY36" s="1144"/>
      <c r="DRZ36" s="1144"/>
      <c r="DSA36" s="1144"/>
      <c r="DSB36" s="1144"/>
      <c r="DSC36" s="1144"/>
      <c r="DSD36" s="1144"/>
      <c r="DSE36" s="1144"/>
      <c r="DSF36" s="1144"/>
      <c r="DSG36" s="1144"/>
      <c r="DSH36" s="1144"/>
      <c r="DSI36" s="1144"/>
      <c r="DSJ36" s="1144"/>
      <c r="DSK36" s="1144"/>
      <c r="DSL36" s="1144"/>
      <c r="DSM36" s="1144"/>
      <c r="DSN36" s="1144"/>
      <c r="DSO36" s="1144"/>
      <c r="DSP36" s="1144"/>
      <c r="DSQ36" s="1144"/>
      <c r="DSR36" s="1144"/>
      <c r="DSS36" s="1144"/>
      <c r="DST36" s="1144"/>
      <c r="DSU36" s="1144"/>
      <c r="DSV36" s="1144"/>
      <c r="DSW36" s="1144"/>
      <c r="DSX36" s="1144"/>
      <c r="DSY36" s="1144"/>
      <c r="DSZ36" s="1144"/>
      <c r="DTA36" s="1144"/>
      <c r="DTB36" s="1144"/>
      <c r="DTC36" s="1144"/>
      <c r="DTD36" s="1144"/>
      <c r="DTE36" s="1144"/>
      <c r="DTF36" s="1144"/>
      <c r="DTG36" s="1144"/>
      <c r="DTH36" s="1144"/>
      <c r="DTI36" s="1144"/>
      <c r="DTJ36" s="1144"/>
      <c r="DTK36" s="1144"/>
      <c r="DTL36" s="1144"/>
      <c r="DTM36" s="1144"/>
      <c r="DTN36" s="1144"/>
      <c r="DTO36" s="1144"/>
      <c r="DTP36" s="1144"/>
      <c r="DTQ36" s="1144"/>
      <c r="DTR36" s="1144"/>
      <c r="DTS36" s="1144"/>
      <c r="DTT36" s="1144"/>
      <c r="DTU36" s="1144"/>
      <c r="DTV36" s="1144"/>
      <c r="DTW36" s="1144"/>
      <c r="DTX36" s="1144"/>
      <c r="DTY36" s="1144"/>
      <c r="DTZ36" s="1144"/>
      <c r="DUA36" s="1144"/>
      <c r="DUB36" s="1144"/>
      <c r="DUC36" s="1144"/>
      <c r="DUD36" s="1144"/>
      <c r="DUE36" s="1144"/>
      <c r="DUF36" s="1144"/>
      <c r="DUG36" s="1144"/>
      <c r="DUH36" s="1144"/>
      <c r="DUI36" s="1144"/>
      <c r="DUJ36" s="1144"/>
      <c r="DUK36" s="1144"/>
      <c r="DUL36" s="1144"/>
      <c r="DUM36" s="1144"/>
      <c r="DUN36" s="1144"/>
      <c r="DUO36" s="1144"/>
      <c r="DUP36" s="1144"/>
      <c r="DUQ36" s="1144"/>
      <c r="DUR36" s="1144"/>
      <c r="DUS36" s="1144"/>
      <c r="DUT36" s="1144"/>
      <c r="DUU36" s="1144"/>
      <c r="DUV36" s="1144"/>
      <c r="DUW36" s="1144"/>
      <c r="DUX36" s="1144"/>
      <c r="DUY36" s="1144"/>
      <c r="DUZ36" s="1144"/>
      <c r="DVA36" s="1144"/>
      <c r="DVB36" s="1144"/>
      <c r="DVC36" s="1144"/>
      <c r="DVD36" s="1144"/>
      <c r="DVE36" s="1144"/>
      <c r="DVF36" s="1144"/>
      <c r="DVG36" s="1144"/>
      <c r="DVH36" s="1144"/>
      <c r="DVI36" s="1144"/>
      <c r="DVJ36" s="1144"/>
      <c r="DVK36" s="1144"/>
      <c r="DVL36" s="1144"/>
      <c r="DVM36" s="1144"/>
      <c r="DVN36" s="1144"/>
      <c r="DVO36" s="1144"/>
      <c r="DVP36" s="1144"/>
      <c r="DVQ36" s="1144"/>
      <c r="DVR36" s="1144"/>
      <c r="DVS36" s="1144"/>
      <c r="DVT36" s="1144"/>
      <c r="DVU36" s="1144"/>
      <c r="DVV36" s="1144"/>
      <c r="DVW36" s="1144"/>
      <c r="DVX36" s="1144"/>
      <c r="DVY36" s="1144"/>
      <c r="DVZ36" s="1144"/>
      <c r="DWA36" s="1144"/>
      <c r="DWB36" s="1144"/>
      <c r="DWC36" s="1144"/>
      <c r="DWD36" s="1144"/>
      <c r="DWE36" s="1144"/>
      <c r="DWF36" s="1144"/>
      <c r="DWG36" s="1144"/>
      <c r="DWH36" s="1144"/>
      <c r="DWI36" s="1144"/>
      <c r="DWJ36" s="1144"/>
      <c r="DWK36" s="1144"/>
      <c r="DWL36" s="1144"/>
      <c r="DWM36" s="1144"/>
      <c r="DWN36" s="1144"/>
      <c r="DWO36" s="1144"/>
      <c r="DWP36" s="1144"/>
      <c r="DWQ36" s="1144"/>
      <c r="DWR36" s="1144"/>
      <c r="DWS36" s="1144"/>
      <c r="DWT36" s="1144"/>
      <c r="DWU36" s="1144"/>
      <c r="DWV36" s="1144"/>
      <c r="DWW36" s="1144"/>
      <c r="DWX36" s="1144"/>
      <c r="DWY36" s="1144"/>
      <c r="DWZ36" s="1144"/>
      <c r="DXA36" s="1144"/>
      <c r="DXB36" s="1144"/>
      <c r="DXC36" s="1144"/>
      <c r="DXD36" s="1144"/>
      <c r="DXE36" s="1144"/>
      <c r="DXF36" s="1144"/>
      <c r="DXG36" s="1144"/>
      <c r="DXH36" s="1144"/>
      <c r="DXI36" s="1144"/>
      <c r="DXJ36" s="1144"/>
      <c r="DXK36" s="1144"/>
      <c r="DXL36" s="1144"/>
      <c r="DXM36" s="1144"/>
      <c r="DXN36" s="1144"/>
      <c r="DXO36" s="1144"/>
      <c r="DXP36" s="1144"/>
      <c r="DXQ36" s="1144"/>
      <c r="DXR36" s="1144"/>
      <c r="DXS36" s="1144"/>
      <c r="DXT36" s="1144"/>
      <c r="DXU36" s="1144"/>
      <c r="DXV36" s="1144"/>
      <c r="DXW36" s="1144"/>
      <c r="DXX36" s="1144"/>
      <c r="DXY36" s="1144"/>
      <c r="DXZ36" s="1144"/>
      <c r="DYA36" s="1144"/>
      <c r="DYB36" s="1144"/>
      <c r="DYC36" s="1144"/>
      <c r="DYD36" s="1144"/>
      <c r="DYE36" s="1144"/>
      <c r="DYF36" s="1144"/>
      <c r="DYG36" s="1144"/>
      <c r="DYH36" s="1144"/>
      <c r="DYI36" s="1144"/>
      <c r="DYJ36" s="1144"/>
      <c r="DYK36" s="1144"/>
      <c r="DYL36" s="1144"/>
      <c r="DYM36" s="1144"/>
      <c r="DYN36" s="1144"/>
      <c r="DYO36" s="1144"/>
      <c r="DYP36" s="1144"/>
      <c r="DYQ36" s="1144"/>
      <c r="DYR36" s="1144"/>
      <c r="DYS36" s="1144"/>
      <c r="DYT36" s="1144"/>
      <c r="DYU36" s="1144"/>
      <c r="DYV36" s="1144"/>
      <c r="DYW36" s="1144"/>
      <c r="DYX36" s="1144"/>
      <c r="DYY36" s="1144"/>
      <c r="DYZ36" s="1144"/>
      <c r="DZA36" s="1144"/>
      <c r="DZB36" s="1144"/>
      <c r="DZC36" s="1144"/>
      <c r="DZD36" s="1144"/>
      <c r="DZE36" s="1144"/>
      <c r="DZF36" s="1144"/>
      <c r="DZG36" s="1144"/>
      <c r="DZH36" s="1144"/>
      <c r="DZI36" s="1144"/>
      <c r="DZJ36" s="1144"/>
      <c r="DZK36" s="1144"/>
      <c r="DZL36" s="1144"/>
      <c r="DZM36" s="1144"/>
      <c r="DZN36" s="1144"/>
      <c r="DZO36" s="1144"/>
      <c r="DZP36" s="1144"/>
      <c r="DZQ36" s="1144"/>
      <c r="DZR36" s="1144"/>
      <c r="DZS36" s="1144"/>
      <c r="DZT36" s="1144"/>
      <c r="DZU36" s="1144"/>
      <c r="DZV36" s="1144"/>
      <c r="DZW36" s="1144"/>
      <c r="DZX36" s="1144"/>
      <c r="DZY36" s="1144"/>
      <c r="DZZ36" s="1144"/>
      <c r="EAA36" s="1144"/>
      <c r="EAB36" s="1144"/>
      <c r="EAC36" s="1144"/>
      <c r="EAD36" s="1144"/>
      <c r="EAE36" s="1144"/>
      <c r="EAF36" s="1144"/>
      <c r="EAG36" s="1144"/>
      <c r="EAH36" s="1144"/>
      <c r="EAI36" s="1144"/>
      <c r="EAJ36" s="1144"/>
      <c r="EAK36" s="1144"/>
      <c r="EAL36" s="1144"/>
      <c r="EAM36" s="1144"/>
      <c r="EAN36" s="1144"/>
      <c r="EAO36" s="1144"/>
      <c r="EAP36" s="1144"/>
      <c r="EAQ36" s="1144"/>
      <c r="EAR36" s="1144"/>
      <c r="EAS36" s="1144"/>
      <c r="EAT36" s="1144"/>
      <c r="EAU36" s="1144"/>
      <c r="EAV36" s="1144"/>
      <c r="EAW36" s="1144"/>
      <c r="EAX36" s="1144"/>
      <c r="EAY36" s="1144"/>
      <c r="EAZ36" s="1144"/>
      <c r="EBA36" s="1144"/>
      <c r="EBB36" s="1144"/>
      <c r="EBC36" s="1144"/>
      <c r="EBD36" s="1144"/>
      <c r="EBE36" s="1144"/>
      <c r="EBF36" s="1144"/>
      <c r="EBG36" s="1144"/>
      <c r="EBH36" s="1144"/>
      <c r="EBI36" s="1144"/>
      <c r="EBJ36" s="1144"/>
      <c r="EBK36" s="1144"/>
      <c r="EBL36" s="1144"/>
      <c r="EBM36" s="1144"/>
      <c r="EBN36" s="1144"/>
      <c r="EBO36" s="1144"/>
      <c r="EBP36" s="1144"/>
      <c r="EBQ36" s="1144"/>
      <c r="EBR36" s="1144"/>
      <c r="EBS36" s="1144"/>
      <c r="EBT36" s="1144"/>
      <c r="EBU36" s="1144"/>
      <c r="EBV36" s="1144"/>
      <c r="EBW36" s="1144"/>
      <c r="EBX36" s="1144"/>
      <c r="EBY36" s="1144"/>
      <c r="EBZ36" s="1144"/>
      <c r="ECA36" s="1144"/>
      <c r="ECB36" s="1144"/>
      <c r="ECC36" s="1144"/>
      <c r="ECD36" s="1144"/>
      <c r="ECE36" s="1144"/>
      <c r="ECF36" s="1144"/>
      <c r="ECG36" s="1144"/>
      <c r="ECH36" s="1144"/>
      <c r="ECI36" s="1144"/>
      <c r="ECJ36" s="1144"/>
      <c r="ECK36" s="1144"/>
      <c r="ECL36" s="1144"/>
      <c r="ECM36" s="1144"/>
      <c r="ECN36" s="1144"/>
      <c r="ECO36" s="1144"/>
      <c r="ECP36" s="1144"/>
      <c r="ECQ36" s="1144"/>
      <c r="ECR36" s="1144"/>
      <c r="ECS36" s="1144"/>
      <c r="ECT36" s="1144"/>
      <c r="ECU36" s="1144"/>
      <c r="ECV36" s="1144"/>
      <c r="ECW36" s="1144"/>
      <c r="ECX36" s="1144"/>
      <c r="ECY36" s="1144"/>
      <c r="ECZ36" s="1144"/>
      <c r="EDA36" s="1144"/>
      <c r="EDB36" s="1144"/>
      <c r="EDC36" s="1144"/>
      <c r="EDD36" s="1144"/>
      <c r="EDE36" s="1144"/>
      <c r="EDF36" s="1144"/>
      <c r="EDG36" s="1144"/>
      <c r="EDH36" s="1144"/>
      <c r="EDI36" s="1144"/>
      <c r="EDJ36" s="1144"/>
      <c r="EDK36" s="1144"/>
      <c r="EDL36" s="1144"/>
      <c r="EDM36" s="1144"/>
      <c r="EDN36" s="1144"/>
      <c r="EDO36" s="1144"/>
      <c r="EDP36" s="1144"/>
      <c r="EDQ36" s="1144"/>
      <c r="EDR36" s="1144"/>
      <c r="EDS36" s="1144"/>
      <c r="EDT36" s="1144"/>
      <c r="EDU36" s="1144"/>
      <c r="EDV36" s="1144"/>
      <c r="EDW36" s="1144"/>
      <c r="EDX36" s="1144"/>
      <c r="EDY36" s="1144"/>
      <c r="EDZ36" s="1144"/>
      <c r="EEA36" s="1144"/>
      <c r="EEB36" s="1144"/>
      <c r="EEC36" s="1144"/>
      <c r="EED36" s="1144"/>
      <c r="EEE36" s="1144"/>
      <c r="EEF36" s="1144"/>
      <c r="EEG36" s="1144"/>
      <c r="EEH36" s="1144"/>
      <c r="EEI36" s="1144"/>
      <c r="EEJ36" s="1144"/>
      <c r="EEK36" s="1144"/>
      <c r="EEL36" s="1144"/>
      <c r="EEM36" s="1144"/>
      <c r="EEN36" s="1144"/>
      <c r="EEO36" s="1144"/>
      <c r="EEP36" s="1144"/>
      <c r="EEQ36" s="1144"/>
      <c r="EER36" s="1144"/>
      <c r="EES36" s="1144"/>
      <c r="EET36" s="1144"/>
      <c r="EEU36" s="1144"/>
      <c r="EEV36" s="1144"/>
      <c r="EEW36" s="1144"/>
      <c r="EEX36" s="1144"/>
      <c r="EEY36" s="1144"/>
      <c r="EEZ36" s="1144"/>
      <c r="EFA36" s="1144"/>
      <c r="EFB36" s="1144"/>
      <c r="EFC36" s="1144"/>
      <c r="EFD36" s="1144"/>
      <c r="EFE36" s="1144"/>
      <c r="EFF36" s="1144"/>
      <c r="EFG36" s="1144"/>
      <c r="EFH36" s="1144"/>
      <c r="EFI36" s="1144"/>
      <c r="EFJ36" s="1144"/>
      <c r="EFK36" s="1144"/>
      <c r="EFL36" s="1144"/>
      <c r="EFM36" s="1144"/>
      <c r="EFN36" s="1144"/>
      <c r="EFO36" s="1144"/>
      <c r="EFP36" s="1144"/>
      <c r="EFQ36" s="1144"/>
      <c r="EFR36" s="1144"/>
      <c r="EFS36" s="1144"/>
      <c r="EFT36" s="1144"/>
      <c r="EFU36" s="1144"/>
      <c r="EFV36" s="1144"/>
      <c r="EFW36" s="1144"/>
      <c r="EFX36" s="1144"/>
      <c r="EFY36" s="1144"/>
      <c r="EFZ36" s="1144"/>
      <c r="EGA36" s="1144"/>
      <c r="EGB36" s="1144"/>
      <c r="EGC36" s="1144"/>
      <c r="EGD36" s="1144"/>
      <c r="EGE36" s="1144"/>
      <c r="EGF36" s="1144"/>
      <c r="EGG36" s="1144"/>
      <c r="EGH36" s="1144"/>
      <c r="EGI36" s="1144"/>
      <c r="EGJ36" s="1144"/>
      <c r="EGK36" s="1144"/>
      <c r="EGL36" s="1144"/>
      <c r="EGM36" s="1144"/>
      <c r="EGN36" s="1144"/>
      <c r="EGO36" s="1144"/>
      <c r="EGP36" s="1144"/>
      <c r="EGQ36" s="1144"/>
      <c r="EGR36" s="1144"/>
      <c r="EGS36" s="1144"/>
      <c r="EGT36" s="1144"/>
      <c r="EGU36" s="1144"/>
      <c r="EGV36" s="1144"/>
      <c r="EGW36" s="1144"/>
      <c r="EGX36" s="1144"/>
      <c r="EGY36" s="1144"/>
      <c r="EGZ36" s="1144"/>
      <c r="EHA36" s="1144"/>
      <c r="EHB36" s="1144"/>
      <c r="EHC36" s="1144"/>
      <c r="EHD36" s="1144"/>
      <c r="EHE36" s="1144"/>
      <c r="EHF36" s="1144"/>
      <c r="EHG36" s="1144"/>
      <c r="EHH36" s="1144"/>
      <c r="EHI36" s="1144"/>
      <c r="EHJ36" s="1144"/>
      <c r="EHK36" s="1144"/>
      <c r="EHL36" s="1144"/>
      <c r="EHM36" s="1144"/>
      <c r="EHN36" s="1144"/>
      <c r="EHO36" s="1144"/>
      <c r="EHP36" s="1144"/>
      <c r="EHQ36" s="1144"/>
      <c r="EHR36" s="1144"/>
      <c r="EHS36" s="1144"/>
      <c r="EHT36" s="1144"/>
      <c r="EHU36" s="1144"/>
      <c r="EHV36" s="1144"/>
      <c r="EHW36" s="1144"/>
      <c r="EHX36" s="1144"/>
      <c r="EHY36" s="1144"/>
      <c r="EHZ36" s="1144"/>
      <c r="EIA36" s="1144"/>
      <c r="EIB36" s="1144"/>
      <c r="EIC36" s="1144"/>
      <c r="EID36" s="1144"/>
      <c r="EIE36" s="1144"/>
      <c r="EIF36" s="1144"/>
      <c r="EIG36" s="1144"/>
      <c r="EIH36" s="1144"/>
      <c r="EII36" s="1144"/>
      <c r="EIJ36" s="1144"/>
      <c r="EIK36" s="1144"/>
      <c r="EIL36" s="1144"/>
      <c r="EIM36" s="1144"/>
      <c r="EIN36" s="1144"/>
      <c r="EIO36" s="1144"/>
      <c r="EIP36" s="1144"/>
      <c r="EIQ36" s="1144"/>
      <c r="EIR36" s="1144"/>
      <c r="EIS36" s="1144"/>
      <c r="EIT36" s="1144"/>
      <c r="EIU36" s="1144"/>
      <c r="EIV36" s="1144"/>
      <c r="EIW36" s="1144"/>
      <c r="EIX36" s="1144"/>
      <c r="EIY36" s="1144"/>
      <c r="EIZ36" s="1144"/>
      <c r="EJA36" s="1144"/>
      <c r="EJB36" s="1144"/>
      <c r="EJC36" s="1144"/>
      <c r="EJD36" s="1144"/>
      <c r="EJE36" s="1144"/>
      <c r="EJF36" s="1144"/>
      <c r="EJG36" s="1144"/>
      <c r="EJH36" s="1144"/>
      <c r="EJI36" s="1144"/>
      <c r="EJJ36" s="1144"/>
      <c r="EJK36" s="1144"/>
      <c r="EJL36" s="1144"/>
      <c r="EJM36" s="1144"/>
      <c r="EJN36" s="1144"/>
      <c r="EJO36" s="1144"/>
      <c r="EJP36" s="1144"/>
      <c r="EJQ36" s="1144"/>
      <c r="EJR36" s="1144"/>
      <c r="EJS36" s="1144"/>
      <c r="EJT36" s="1144"/>
      <c r="EJU36" s="1144"/>
      <c r="EJV36" s="1144"/>
      <c r="EJW36" s="1144"/>
      <c r="EJX36" s="1144"/>
      <c r="EJY36" s="1144"/>
      <c r="EJZ36" s="1144"/>
      <c r="EKA36" s="1144"/>
      <c r="EKB36" s="1144"/>
      <c r="EKC36" s="1144"/>
      <c r="EKD36" s="1144"/>
      <c r="EKE36" s="1144"/>
      <c r="EKF36" s="1144"/>
      <c r="EKG36" s="1144"/>
      <c r="EKH36" s="1144"/>
      <c r="EKI36" s="1144"/>
      <c r="EKJ36" s="1144"/>
      <c r="EKK36" s="1144"/>
      <c r="EKL36" s="1144"/>
      <c r="EKM36" s="1144"/>
      <c r="EKN36" s="1144"/>
      <c r="EKO36" s="1144"/>
      <c r="EKP36" s="1144"/>
      <c r="EKQ36" s="1144"/>
      <c r="EKR36" s="1144"/>
      <c r="EKS36" s="1144"/>
      <c r="EKT36" s="1144"/>
      <c r="EKU36" s="1144"/>
      <c r="EKV36" s="1144"/>
      <c r="EKW36" s="1144"/>
      <c r="EKX36" s="1144"/>
      <c r="EKY36" s="1144"/>
      <c r="EKZ36" s="1144"/>
      <c r="ELA36" s="1144"/>
      <c r="ELB36" s="1144"/>
      <c r="ELC36" s="1144"/>
      <c r="ELD36" s="1144"/>
      <c r="ELE36" s="1144"/>
      <c r="ELF36" s="1144"/>
      <c r="ELG36" s="1144"/>
      <c r="ELH36" s="1144"/>
      <c r="ELI36" s="1144"/>
      <c r="ELJ36" s="1144"/>
      <c r="ELK36" s="1144"/>
      <c r="ELL36" s="1144"/>
      <c r="ELM36" s="1144"/>
      <c r="ELN36" s="1144"/>
      <c r="ELO36" s="1144"/>
      <c r="ELP36" s="1144"/>
      <c r="ELQ36" s="1144"/>
      <c r="ELR36" s="1144"/>
      <c r="ELS36" s="1144"/>
      <c r="ELT36" s="1144"/>
      <c r="ELU36" s="1144"/>
      <c r="ELV36" s="1144"/>
      <c r="ELW36" s="1144"/>
      <c r="ELX36" s="1144"/>
      <c r="ELY36" s="1144"/>
      <c r="ELZ36" s="1144"/>
      <c r="EMA36" s="1144"/>
      <c r="EMB36" s="1144"/>
      <c r="EMC36" s="1144"/>
      <c r="EMD36" s="1144"/>
      <c r="EME36" s="1144"/>
      <c r="EMF36" s="1144"/>
      <c r="EMG36" s="1144"/>
      <c r="EMH36" s="1144"/>
      <c r="EMI36" s="1144"/>
      <c r="EMJ36" s="1144"/>
      <c r="EMK36" s="1144"/>
      <c r="EML36" s="1144"/>
      <c r="EMM36" s="1144"/>
      <c r="EMN36" s="1144"/>
      <c r="EMO36" s="1144"/>
      <c r="EMP36" s="1144"/>
      <c r="EMQ36" s="1144"/>
      <c r="EMR36" s="1144"/>
      <c r="EMS36" s="1144"/>
      <c r="EMT36" s="1144"/>
      <c r="EMU36" s="1144"/>
      <c r="EMV36" s="1144"/>
      <c r="EMW36" s="1144"/>
      <c r="EMX36" s="1144"/>
      <c r="EMY36" s="1144"/>
      <c r="EMZ36" s="1144"/>
      <c r="ENA36" s="1144"/>
      <c r="ENB36" s="1144"/>
      <c r="ENC36" s="1144"/>
      <c r="END36" s="1144"/>
      <c r="ENE36" s="1144"/>
      <c r="ENF36" s="1144"/>
      <c r="ENG36" s="1144"/>
      <c r="ENH36" s="1144"/>
      <c r="ENI36" s="1144"/>
      <c r="ENJ36" s="1144"/>
      <c r="ENK36" s="1144"/>
      <c r="ENL36" s="1144"/>
      <c r="ENM36" s="1144"/>
      <c r="ENN36" s="1144"/>
      <c r="ENO36" s="1144"/>
      <c r="ENP36" s="1144"/>
      <c r="ENQ36" s="1144"/>
      <c r="ENR36" s="1144"/>
      <c r="ENS36" s="1144"/>
      <c r="ENT36" s="1144"/>
      <c r="ENU36" s="1144"/>
      <c r="ENV36" s="1144"/>
      <c r="ENW36" s="1144"/>
      <c r="ENX36" s="1144"/>
      <c r="ENY36" s="1144"/>
      <c r="ENZ36" s="1144"/>
      <c r="EOA36" s="1144"/>
      <c r="EOB36" s="1144"/>
      <c r="EOC36" s="1144"/>
      <c r="EOD36" s="1144"/>
      <c r="EOE36" s="1144"/>
      <c r="EOF36" s="1144"/>
      <c r="EOG36" s="1144"/>
      <c r="EOH36" s="1144"/>
      <c r="EOI36" s="1144"/>
      <c r="EOJ36" s="1144"/>
      <c r="EOK36" s="1144"/>
      <c r="EOL36" s="1144"/>
      <c r="EOM36" s="1144"/>
      <c r="EON36" s="1144"/>
      <c r="EOO36" s="1144"/>
      <c r="EOP36" s="1144"/>
      <c r="EOQ36" s="1144"/>
      <c r="EOR36" s="1144"/>
      <c r="EOS36" s="1144"/>
      <c r="EOT36" s="1144"/>
      <c r="EOU36" s="1144"/>
      <c r="EOV36" s="1144"/>
      <c r="EOW36" s="1144"/>
      <c r="EOX36" s="1144"/>
      <c r="EOY36" s="1144"/>
      <c r="EOZ36" s="1144"/>
      <c r="EPA36" s="1144"/>
      <c r="EPB36" s="1144"/>
      <c r="EPC36" s="1144"/>
      <c r="EPD36" s="1144"/>
      <c r="EPE36" s="1144"/>
      <c r="EPF36" s="1144"/>
      <c r="EPG36" s="1144"/>
      <c r="EPH36" s="1144"/>
      <c r="EPI36" s="1144"/>
      <c r="EPJ36" s="1144"/>
      <c r="EPK36" s="1144"/>
      <c r="EPL36" s="1144"/>
      <c r="EPM36" s="1144"/>
      <c r="EPN36" s="1144"/>
      <c r="EPO36" s="1144"/>
      <c r="EPP36" s="1144"/>
      <c r="EPQ36" s="1144"/>
      <c r="EPR36" s="1144"/>
      <c r="EPS36" s="1144"/>
      <c r="EPT36" s="1144"/>
      <c r="EPU36" s="1144"/>
      <c r="EPV36" s="1144"/>
      <c r="EPW36" s="1144"/>
      <c r="EPX36" s="1144"/>
      <c r="EPY36" s="1144"/>
      <c r="EPZ36" s="1144"/>
      <c r="EQA36" s="1144"/>
      <c r="EQB36" s="1144"/>
      <c r="EQC36" s="1144"/>
      <c r="EQD36" s="1144"/>
      <c r="EQE36" s="1144"/>
      <c r="EQF36" s="1144"/>
      <c r="EQG36" s="1144"/>
      <c r="EQH36" s="1144"/>
      <c r="EQI36" s="1144"/>
      <c r="EQJ36" s="1144"/>
      <c r="EQK36" s="1144"/>
      <c r="EQL36" s="1144"/>
      <c r="EQM36" s="1144"/>
      <c r="EQN36" s="1144"/>
      <c r="EQO36" s="1144"/>
      <c r="EQP36" s="1144"/>
      <c r="EQQ36" s="1144"/>
      <c r="EQR36" s="1144"/>
      <c r="EQS36" s="1144"/>
      <c r="EQT36" s="1144"/>
      <c r="EQU36" s="1144"/>
      <c r="EQV36" s="1144"/>
      <c r="EQW36" s="1144"/>
      <c r="EQX36" s="1144"/>
      <c r="EQY36" s="1144"/>
      <c r="EQZ36" s="1144"/>
      <c r="ERA36" s="1144"/>
      <c r="ERB36" s="1144"/>
      <c r="ERC36" s="1144"/>
      <c r="ERD36" s="1144"/>
      <c r="ERE36" s="1144"/>
      <c r="ERF36" s="1144"/>
      <c r="ERG36" s="1144"/>
      <c r="ERH36" s="1144"/>
      <c r="ERI36" s="1144"/>
      <c r="ERJ36" s="1144"/>
      <c r="ERK36" s="1144"/>
      <c r="ERL36" s="1144"/>
      <c r="ERM36" s="1144"/>
      <c r="ERN36" s="1144"/>
      <c r="ERO36" s="1144"/>
      <c r="ERP36" s="1144"/>
      <c r="ERQ36" s="1144"/>
      <c r="ERR36" s="1144"/>
      <c r="ERS36" s="1144"/>
      <c r="ERT36" s="1144"/>
      <c r="ERU36" s="1144"/>
      <c r="ERV36" s="1144"/>
      <c r="ERW36" s="1144"/>
      <c r="ERX36" s="1144"/>
      <c r="ERY36" s="1144"/>
      <c r="ERZ36" s="1144"/>
      <c r="ESA36" s="1144"/>
      <c r="ESB36" s="1144"/>
      <c r="ESC36" s="1144"/>
      <c r="ESD36" s="1144"/>
      <c r="ESE36" s="1144"/>
      <c r="ESF36" s="1144"/>
      <c r="ESG36" s="1144"/>
      <c r="ESH36" s="1144"/>
      <c r="ESI36" s="1144"/>
      <c r="ESJ36" s="1144"/>
      <c r="ESK36" s="1144"/>
      <c r="ESL36" s="1144"/>
      <c r="ESM36" s="1144"/>
      <c r="ESN36" s="1144"/>
      <c r="ESO36" s="1144"/>
      <c r="ESP36" s="1144"/>
      <c r="ESQ36" s="1144"/>
      <c r="ESR36" s="1144"/>
      <c r="ESS36" s="1144"/>
      <c r="EST36" s="1144"/>
      <c r="ESU36" s="1144"/>
      <c r="ESV36" s="1144"/>
      <c r="ESW36" s="1144"/>
      <c r="ESX36" s="1144"/>
      <c r="ESY36" s="1144"/>
      <c r="ESZ36" s="1144"/>
      <c r="ETA36" s="1144"/>
      <c r="ETB36" s="1144"/>
      <c r="ETC36" s="1144"/>
      <c r="ETD36" s="1144"/>
      <c r="ETE36" s="1144"/>
      <c r="ETF36" s="1144"/>
      <c r="ETG36" s="1144"/>
      <c r="ETH36" s="1144"/>
      <c r="ETI36" s="1144"/>
      <c r="ETJ36" s="1144"/>
      <c r="ETK36" s="1144"/>
      <c r="ETL36" s="1144"/>
      <c r="ETM36" s="1144"/>
      <c r="ETN36" s="1144"/>
      <c r="ETO36" s="1144"/>
      <c r="ETP36" s="1144"/>
      <c r="ETQ36" s="1144"/>
      <c r="ETR36" s="1144"/>
      <c r="ETS36" s="1144"/>
      <c r="ETT36" s="1144"/>
      <c r="ETU36" s="1144"/>
      <c r="ETV36" s="1144"/>
      <c r="ETW36" s="1144"/>
      <c r="ETX36" s="1144"/>
      <c r="ETY36" s="1144"/>
      <c r="ETZ36" s="1144"/>
      <c r="EUA36" s="1144"/>
      <c r="EUB36" s="1144"/>
      <c r="EUC36" s="1144"/>
      <c r="EUD36" s="1144"/>
      <c r="EUE36" s="1144"/>
      <c r="EUF36" s="1144"/>
      <c r="EUG36" s="1144"/>
      <c r="EUH36" s="1144"/>
      <c r="EUI36" s="1144"/>
      <c r="EUJ36" s="1144"/>
      <c r="EUK36" s="1144"/>
      <c r="EUL36" s="1144"/>
      <c r="EUM36" s="1144"/>
      <c r="EUN36" s="1144"/>
      <c r="EUO36" s="1144"/>
      <c r="EUP36" s="1144"/>
      <c r="EUQ36" s="1144"/>
      <c r="EUR36" s="1144"/>
      <c r="EUS36" s="1144"/>
      <c r="EUT36" s="1144"/>
      <c r="EUU36" s="1144"/>
      <c r="EUV36" s="1144"/>
      <c r="EUW36" s="1144"/>
      <c r="EUX36" s="1144"/>
      <c r="EUY36" s="1144"/>
      <c r="EUZ36" s="1144"/>
      <c r="EVA36" s="1144"/>
      <c r="EVB36" s="1144"/>
      <c r="EVC36" s="1144"/>
      <c r="EVD36" s="1144"/>
      <c r="EVE36" s="1144"/>
      <c r="EVF36" s="1144"/>
      <c r="EVG36" s="1144"/>
      <c r="EVH36" s="1144"/>
      <c r="EVI36" s="1144"/>
      <c r="EVJ36" s="1144"/>
      <c r="EVK36" s="1144"/>
      <c r="EVL36" s="1144"/>
      <c r="EVM36" s="1144"/>
      <c r="EVN36" s="1144"/>
      <c r="EVO36" s="1144"/>
      <c r="EVP36" s="1144"/>
      <c r="EVQ36" s="1144"/>
      <c r="EVR36" s="1144"/>
      <c r="EVS36" s="1144"/>
      <c r="EVT36" s="1144"/>
      <c r="EVU36" s="1144"/>
      <c r="EVV36" s="1144"/>
      <c r="EVW36" s="1144"/>
      <c r="EVX36" s="1144"/>
      <c r="EVY36" s="1144"/>
      <c r="EVZ36" s="1144"/>
      <c r="EWA36" s="1144"/>
      <c r="EWB36" s="1144"/>
      <c r="EWC36" s="1144"/>
      <c r="EWD36" s="1144"/>
      <c r="EWE36" s="1144"/>
      <c r="EWF36" s="1144"/>
      <c r="EWG36" s="1144"/>
      <c r="EWH36" s="1144"/>
      <c r="EWI36" s="1144"/>
      <c r="EWJ36" s="1144"/>
      <c r="EWK36" s="1144"/>
      <c r="EWL36" s="1144"/>
      <c r="EWM36" s="1144"/>
      <c r="EWN36" s="1144"/>
      <c r="EWO36" s="1144"/>
      <c r="EWP36" s="1144"/>
      <c r="EWQ36" s="1144"/>
      <c r="EWR36" s="1144"/>
      <c r="EWS36" s="1144"/>
      <c r="EWT36" s="1144"/>
      <c r="EWU36" s="1144"/>
      <c r="EWV36" s="1144"/>
      <c r="EWW36" s="1144"/>
      <c r="EWX36" s="1144"/>
      <c r="EWY36" s="1144"/>
      <c r="EWZ36" s="1144"/>
      <c r="EXA36" s="1144"/>
      <c r="EXB36" s="1144"/>
      <c r="EXC36" s="1144"/>
      <c r="EXD36" s="1144"/>
      <c r="EXE36" s="1144"/>
      <c r="EXF36" s="1144"/>
      <c r="EXG36" s="1144"/>
      <c r="EXH36" s="1144"/>
      <c r="EXI36" s="1144"/>
      <c r="EXJ36" s="1144"/>
      <c r="EXK36" s="1144"/>
      <c r="EXL36" s="1144"/>
      <c r="EXM36" s="1144"/>
      <c r="EXN36" s="1144"/>
      <c r="EXO36" s="1144"/>
      <c r="EXP36" s="1144"/>
      <c r="EXQ36" s="1144"/>
      <c r="EXR36" s="1144"/>
      <c r="EXS36" s="1144"/>
      <c r="EXT36" s="1144"/>
      <c r="EXU36" s="1144"/>
      <c r="EXV36" s="1144"/>
      <c r="EXW36" s="1144"/>
      <c r="EXX36" s="1144"/>
      <c r="EXY36" s="1144"/>
      <c r="EXZ36" s="1144"/>
      <c r="EYA36" s="1144"/>
      <c r="EYB36" s="1144"/>
      <c r="EYC36" s="1144"/>
      <c r="EYD36" s="1144"/>
      <c r="EYE36" s="1144"/>
      <c r="EYF36" s="1144"/>
      <c r="EYG36" s="1144"/>
      <c r="EYH36" s="1144"/>
      <c r="EYI36" s="1144"/>
      <c r="EYJ36" s="1144"/>
      <c r="EYK36" s="1144"/>
      <c r="EYL36" s="1144"/>
      <c r="EYM36" s="1144"/>
      <c r="EYN36" s="1144"/>
      <c r="EYO36" s="1144"/>
      <c r="EYP36" s="1144"/>
      <c r="EYQ36" s="1144"/>
      <c r="EYR36" s="1144"/>
      <c r="EYS36" s="1144"/>
      <c r="EYT36" s="1144"/>
      <c r="EYU36" s="1144"/>
      <c r="EYV36" s="1144"/>
      <c r="EYW36" s="1144"/>
      <c r="EYX36" s="1144"/>
      <c r="EYY36" s="1144"/>
      <c r="EYZ36" s="1144"/>
      <c r="EZA36" s="1144"/>
      <c r="EZB36" s="1144"/>
      <c r="EZC36" s="1144"/>
      <c r="EZD36" s="1144"/>
      <c r="EZE36" s="1144"/>
      <c r="EZF36" s="1144"/>
      <c r="EZG36" s="1144"/>
      <c r="EZH36" s="1144"/>
      <c r="EZI36" s="1144"/>
      <c r="EZJ36" s="1144"/>
      <c r="EZK36" s="1144"/>
      <c r="EZL36" s="1144"/>
      <c r="EZM36" s="1144"/>
      <c r="EZN36" s="1144"/>
      <c r="EZO36" s="1144"/>
      <c r="EZP36" s="1144"/>
      <c r="EZQ36" s="1144"/>
      <c r="EZR36" s="1144"/>
      <c r="EZS36" s="1144"/>
      <c r="EZT36" s="1144"/>
      <c r="EZU36" s="1144"/>
      <c r="EZV36" s="1144"/>
      <c r="EZW36" s="1144"/>
      <c r="EZX36" s="1144"/>
      <c r="EZY36" s="1144"/>
      <c r="EZZ36" s="1144"/>
      <c r="FAA36" s="1144"/>
      <c r="FAB36" s="1144"/>
      <c r="FAC36" s="1144"/>
      <c r="FAD36" s="1144"/>
      <c r="FAE36" s="1144"/>
      <c r="FAF36" s="1144"/>
      <c r="FAG36" s="1144"/>
      <c r="FAH36" s="1144"/>
      <c r="FAI36" s="1144"/>
      <c r="FAJ36" s="1144"/>
      <c r="FAK36" s="1144"/>
      <c r="FAL36" s="1144"/>
      <c r="FAM36" s="1144"/>
      <c r="FAN36" s="1144"/>
      <c r="FAO36" s="1144"/>
      <c r="FAP36" s="1144"/>
      <c r="FAQ36" s="1144"/>
      <c r="FAR36" s="1144"/>
      <c r="FAS36" s="1144"/>
      <c r="FAT36" s="1144"/>
      <c r="FAU36" s="1144"/>
      <c r="FAV36" s="1144"/>
      <c r="FAW36" s="1144"/>
      <c r="FAX36" s="1144"/>
      <c r="FAY36" s="1144"/>
      <c r="FAZ36" s="1144"/>
      <c r="FBA36" s="1144"/>
      <c r="FBB36" s="1144"/>
      <c r="FBC36" s="1144"/>
      <c r="FBD36" s="1144"/>
      <c r="FBE36" s="1144"/>
      <c r="FBF36" s="1144"/>
      <c r="FBG36" s="1144"/>
      <c r="FBH36" s="1144"/>
      <c r="FBI36" s="1144"/>
      <c r="FBJ36" s="1144"/>
      <c r="FBK36" s="1144"/>
      <c r="FBL36" s="1144"/>
      <c r="FBM36" s="1144"/>
      <c r="FBN36" s="1144"/>
      <c r="FBO36" s="1144"/>
      <c r="FBP36" s="1144"/>
      <c r="FBQ36" s="1144"/>
      <c r="FBR36" s="1144"/>
      <c r="FBS36" s="1144"/>
      <c r="FBT36" s="1144"/>
      <c r="FBU36" s="1144"/>
      <c r="FBV36" s="1144"/>
      <c r="FBW36" s="1144"/>
      <c r="FBX36" s="1144"/>
      <c r="FBY36" s="1144"/>
      <c r="FBZ36" s="1144"/>
      <c r="FCA36" s="1144"/>
      <c r="FCB36" s="1144"/>
      <c r="FCC36" s="1144"/>
      <c r="FCD36" s="1144"/>
      <c r="FCE36" s="1144"/>
      <c r="FCF36" s="1144"/>
      <c r="FCG36" s="1144"/>
      <c r="FCH36" s="1144"/>
      <c r="FCI36" s="1144"/>
      <c r="FCJ36" s="1144"/>
      <c r="FCK36" s="1144"/>
      <c r="FCL36" s="1144"/>
      <c r="FCM36" s="1144"/>
      <c r="FCN36" s="1144"/>
      <c r="FCO36" s="1144"/>
      <c r="FCP36" s="1144"/>
      <c r="FCQ36" s="1144"/>
      <c r="FCR36" s="1144"/>
      <c r="FCS36" s="1144"/>
      <c r="FCT36" s="1144"/>
      <c r="FCU36" s="1144"/>
      <c r="FCV36" s="1144"/>
      <c r="FCW36" s="1144"/>
      <c r="FCX36" s="1144"/>
      <c r="FCY36" s="1144"/>
      <c r="FCZ36" s="1144"/>
      <c r="FDA36" s="1144"/>
      <c r="FDB36" s="1144"/>
      <c r="FDC36" s="1144"/>
      <c r="FDD36" s="1144"/>
      <c r="FDE36" s="1144"/>
      <c r="FDF36" s="1144"/>
      <c r="FDG36" s="1144"/>
      <c r="FDH36" s="1144"/>
      <c r="FDI36" s="1144"/>
      <c r="FDJ36" s="1144"/>
      <c r="FDK36" s="1144"/>
      <c r="FDL36" s="1144"/>
      <c r="FDM36" s="1144"/>
      <c r="FDN36" s="1144"/>
      <c r="FDO36" s="1144"/>
      <c r="FDP36" s="1144"/>
      <c r="FDQ36" s="1144"/>
      <c r="FDR36" s="1144"/>
      <c r="FDS36" s="1144"/>
      <c r="FDT36" s="1144"/>
      <c r="FDU36" s="1144"/>
      <c r="FDV36" s="1144"/>
      <c r="FDW36" s="1144"/>
      <c r="FDX36" s="1144"/>
      <c r="FDY36" s="1144"/>
      <c r="FDZ36" s="1144"/>
      <c r="FEA36" s="1144"/>
      <c r="FEB36" s="1144"/>
      <c r="FEC36" s="1144"/>
      <c r="FED36" s="1144"/>
      <c r="FEE36" s="1144"/>
      <c r="FEF36" s="1144"/>
      <c r="FEG36" s="1144"/>
      <c r="FEH36" s="1144"/>
      <c r="FEI36" s="1144"/>
      <c r="FEJ36" s="1144"/>
      <c r="FEK36" s="1144"/>
      <c r="FEL36" s="1144"/>
      <c r="FEM36" s="1144"/>
      <c r="FEN36" s="1144"/>
      <c r="FEO36" s="1144"/>
      <c r="FEP36" s="1144"/>
      <c r="FEQ36" s="1144"/>
      <c r="FER36" s="1144"/>
      <c r="FES36" s="1144"/>
      <c r="FET36" s="1144"/>
      <c r="FEU36" s="1144"/>
      <c r="FEV36" s="1144"/>
      <c r="FEW36" s="1144"/>
      <c r="FEX36" s="1144"/>
      <c r="FEY36" s="1144"/>
      <c r="FEZ36" s="1144"/>
      <c r="FFA36" s="1144"/>
      <c r="FFB36" s="1144"/>
      <c r="FFC36" s="1144"/>
      <c r="FFD36" s="1144"/>
      <c r="FFE36" s="1144"/>
      <c r="FFF36" s="1144"/>
      <c r="FFG36" s="1144"/>
      <c r="FFH36" s="1144"/>
      <c r="FFI36" s="1144"/>
      <c r="FFJ36" s="1144"/>
      <c r="FFK36" s="1144"/>
      <c r="FFL36" s="1144"/>
      <c r="FFM36" s="1144"/>
      <c r="FFN36" s="1144"/>
      <c r="FFO36" s="1144"/>
      <c r="FFP36" s="1144"/>
      <c r="FFQ36" s="1144"/>
      <c r="FFR36" s="1144"/>
      <c r="FFS36" s="1144"/>
      <c r="FFT36" s="1144"/>
      <c r="FFU36" s="1144"/>
      <c r="FFV36" s="1144"/>
      <c r="FFW36" s="1144"/>
      <c r="FFX36" s="1144"/>
      <c r="FFY36" s="1144"/>
      <c r="FFZ36" s="1144"/>
      <c r="FGA36" s="1144"/>
      <c r="FGB36" s="1144"/>
      <c r="FGC36" s="1144"/>
      <c r="FGD36" s="1144"/>
      <c r="FGE36" s="1144"/>
      <c r="FGF36" s="1144"/>
      <c r="FGG36" s="1144"/>
      <c r="FGH36" s="1144"/>
      <c r="FGI36" s="1144"/>
      <c r="FGJ36" s="1144"/>
      <c r="FGK36" s="1144"/>
      <c r="FGL36" s="1144"/>
      <c r="FGM36" s="1144"/>
      <c r="FGN36" s="1144"/>
      <c r="FGO36" s="1144"/>
      <c r="FGP36" s="1144"/>
      <c r="FGQ36" s="1144"/>
      <c r="FGR36" s="1144"/>
      <c r="FGS36" s="1144"/>
      <c r="FGT36" s="1144"/>
      <c r="FGU36" s="1144"/>
      <c r="FGV36" s="1144"/>
      <c r="FGW36" s="1144"/>
      <c r="FGX36" s="1144"/>
      <c r="FGY36" s="1144"/>
      <c r="FGZ36" s="1144"/>
      <c r="FHA36" s="1144"/>
      <c r="FHB36" s="1144"/>
      <c r="FHC36" s="1144"/>
      <c r="FHD36" s="1144"/>
      <c r="FHE36" s="1144"/>
      <c r="FHF36" s="1144"/>
      <c r="FHG36" s="1144"/>
      <c r="FHH36" s="1144"/>
      <c r="FHI36" s="1144"/>
      <c r="FHJ36" s="1144"/>
      <c r="FHK36" s="1144"/>
      <c r="FHL36" s="1144"/>
      <c r="FHM36" s="1144"/>
      <c r="FHN36" s="1144"/>
      <c r="FHO36" s="1144"/>
      <c r="FHP36" s="1144"/>
      <c r="FHQ36" s="1144"/>
      <c r="FHR36" s="1144"/>
      <c r="FHS36" s="1144"/>
      <c r="FHT36" s="1144"/>
      <c r="FHU36" s="1144"/>
      <c r="FHV36" s="1144"/>
      <c r="FHW36" s="1144"/>
      <c r="FHX36" s="1144"/>
      <c r="FHY36" s="1144"/>
      <c r="FHZ36" s="1144"/>
      <c r="FIA36" s="1144"/>
      <c r="FIB36" s="1144"/>
      <c r="FIC36" s="1144"/>
      <c r="FID36" s="1144"/>
      <c r="FIE36" s="1144"/>
      <c r="FIF36" s="1144"/>
      <c r="FIG36" s="1144"/>
      <c r="FIH36" s="1144"/>
      <c r="FII36" s="1144"/>
      <c r="FIJ36" s="1144"/>
      <c r="FIK36" s="1144"/>
      <c r="FIL36" s="1144"/>
      <c r="FIM36" s="1144"/>
      <c r="FIN36" s="1144"/>
      <c r="FIO36" s="1144"/>
      <c r="FIP36" s="1144"/>
      <c r="FIQ36" s="1144"/>
      <c r="FIR36" s="1144"/>
      <c r="FIS36" s="1144"/>
      <c r="FIT36" s="1144"/>
      <c r="FIU36" s="1144"/>
      <c r="FIV36" s="1144"/>
      <c r="FIW36" s="1144"/>
      <c r="FIX36" s="1144"/>
      <c r="FIY36" s="1144"/>
      <c r="FIZ36" s="1144"/>
      <c r="FJA36" s="1144"/>
      <c r="FJB36" s="1144"/>
      <c r="FJC36" s="1144"/>
      <c r="FJD36" s="1144"/>
      <c r="FJE36" s="1144"/>
      <c r="FJF36" s="1144"/>
      <c r="FJG36" s="1144"/>
      <c r="FJH36" s="1144"/>
      <c r="FJI36" s="1144"/>
      <c r="FJJ36" s="1144"/>
      <c r="FJK36" s="1144"/>
      <c r="FJL36" s="1144"/>
      <c r="FJM36" s="1144"/>
      <c r="FJN36" s="1144"/>
      <c r="FJO36" s="1144"/>
      <c r="FJP36" s="1144"/>
      <c r="FJQ36" s="1144"/>
      <c r="FJR36" s="1144"/>
      <c r="FJS36" s="1144"/>
      <c r="FJT36" s="1144"/>
      <c r="FJU36" s="1144"/>
      <c r="FJV36" s="1144"/>
      <c r="FJW36" s="1144"/>
      <c r="FJX36" s="1144"/>
      <c r="FJY36" s="1144"/>
      <c r="FJZ36" s="1144"/>
      <c r="FKA36" s="1144"/>
      <c r="FKB36" s="1144"/>
      <c r="FKC36" s="1144"/>
      <c r="FKD36" s="1144"/>
      <c r="FKE36" s="1144"/>
      <c r="FKF36" s="1144"/>
      <c r="FKG36" s="1144"/>
      <c r="FKH36" s="1144"/>
      <c r="FKI36" s="1144"/>
      <c r="FKJ36" s="1144"/>
      <c r="FKK36" s="1144"/>
      <c r="FKL36" s="1144"/>
      <c r="FKM36" s="1144"/>
      <c r="FKN36" s="1144"/>
      <c r="FKO36" s="1144"/>
      <c r="FKP36" s="1144"/>
      <c r="FKQ36" s="1144"/>
      <c r="FKR36" s="1144"/>
      <c r="FKS36" s="1144"/>
      <c r="FKT36" s="1144"/>
      <c r="FKU36" s="1144"/>
      <c r="FKV36" s="1144"/>
      <c r="FKW36" s="1144"/>
      <c r="FKX36" s="1144"/>
      <c r="FKY36" s="1144"/>
      <c r="FKZ36" s="1144"/>
      <c r="FLA36" s="1144"/>
      <c r="FLB36" s="1144"/>
      <c r="FLC36" s="1144"/>
      <c r="FLD36" s="1144"/>
      <c r="FLE36" s="1144"/>
      <c r="FLF36" s="1144"/>
      <c r="FLG36" s="1144"/>
      <c r="FLH36" s="1144"/>
      <c r="FLI36" s="1144"/>
      <c r="FLJ36" s="1144"/>
      <c r="FLK36" s="1144"/>
      <c r="FLL36" s="1144"/>
      <c r="FLM36" s="1144"/>
      <c r="FLN36" s="1144"/>
      <c r="FLO36" s="1144"/>
      <c r="FLP36" s="1144"/>
      <c r="FLQ36" s="1144"/>
      <c r="FLR36" s="1144"/>
      <c r="FLS36" s="1144"/>
      <c r="FLT36" s="1144"/>
      <c r="FLU36" s="1144"/>
      <c r="FLV36" s="1144"/>
      <c r="FLW36" s="1144"/>
      <c r="FLX36" s="1144"/>
      <c r="FLY36" s="1144"/>
      <c r="FLZ36" s="1144"/>
      <c r="FMA36" s="1144"/>
      <c r="FMB36" s="1144"/>
      <c r="FMC36" s="1144"/>
      <c r="FMD36" s="1144"/>
      <c r="FME36" s="1144"/>
      <c r="FMF36" s="1144"/>
      <c r="FMG36" s="1144"/>
      <c r="FMH36" s="1144"/>
      <c r="FMI36" s="1144"/>
      <c r="FMJ36" s="1144"/>
      <c r="FMK36" s="1144"/>
      <c r="FML36" s="1144"/>
      <c r="FMM36" s="1144"/>
      <c r="FMN36" s="1144"/>
      <c r="FMO36" s="1144"/>
      <c r="FMP36" s="1144"/>
      <c r="FMQ36" s="1144"/>
      <c r="FMR36" s="1144"/>
      <c r="FMS36" s="1144"/>
      <c r="FMT36" s="1144"/>
      <c r="FMU36" s="1144"/>
      <c r="FMV36" s="1144"/>
      <c r="FMW36" s="1144"/>
      <c r="FMX36" s="1144"/>
      <c r="FMY36" s="1144"/>
      <c r="FMZ36" s="1144"/>
      <c r="FNA36" s="1144"/>
      <c r="FNB36" s="1144"/>
      <c r="FNC36" s="1144"/>
      <c r="FND36" s="1144"/>
      <c r="FNE36" s="1144"/>
      <c r="FNF36" s="1144"/>
      <c r="FNG36" s="1144"/>
      <c r="FNH36" s="1144"/>
      <c r="FNI36" s="1144"/>
      <c r="FNJ36" s="1144"/>
      <c r="FNK36" s="1144"/>
      <c r="FNL36" s="1144"/>
      <c r="FNM36" s="1144"/>
      <c r="FNN36" s="1144"/>
      <c r="FNO36" s="1144"/>
      <c r="FNP36" s="1144"/>
      <c r="FNQ36" s="1144"/>
      <c r="FNR36" s="1144"/>
      <c r="FNS36" s="1144"/>
      <c r="FNT36" s="1144"/>
      <c r="FNU36" s="1144"/>
      <c r="FNV36" s="1144"/>
      <c r="FNW36" s="1144"/>
      <c r="FNX36" s="1144"/>
      <c r="FNY36" s="1144"/>
      <c r="FNZ36" s="1144"/>
      <c r="FOA36" s="1144"/>
      <c r="FOB36" s="1144"/>
      <c r="FOC36" s="1144"/>
      <c r="FOD36" s="1144"/>
      <c r="FOE36" s="1144"/>
      <c r="FOF36" s="1144"/>
      <c r="FOG36" s="1144"/>
      <c r="FOH36" s="1144"/>
      <c r="FOI36" s="1144"/>
      <c r="FOJ36" s="1144"/>
      <c r="FOK36" s="1144"/>
      <c r="FOL36" s="1144"/>
      <c r="FOM36" s="1144"/>
      <c r="FON36" s="1144"/>
      <c r="FOO36" s="1144"/>
      <c r="FOP36" s="1144"/>
      <c r="FOQ36" s="1144"/>
      <c r="FOR36" s="1144"/>
      <c r="FOS36" s="1144"/>
      <c r="FOT36" s="1144"/>
      <c r="FOU36" s="1144"/>
      <c r="FOV36" s="1144"/>
      <c r="FOW36" s="1144"/>
      <c r="FOX36" s="1144"/>
      <c r="FOY36" s="1144"/>
      <c r="FOZ36" s="1144"/>
      <c r="FPA36" s="1144"/>
      <c r="FPB36" s="1144"/>
      <c r="FPC36" s="1144"/>
      <c r="FPD36" s="1144"/>
      <c r="FPE36" s="1144"/>
      <c r="FPF36" s="1144"/>
      <c r="FPG36" s="1144"/>
      <c r="FPH36" s="1144"/>
      <c r="FPI36" s="1144"/>
      <c r="FPJ36" s="1144"/>
      <c r="FPK36" s="1144"/>
      <c r="FPL36" s="1144"/>
      <c r="FPM36" s="1144"/>
      <c r="FPN36" s="1144"/>
      <c r="FPO36" s="1144"/>
      <c r="FPP36" s="1144"/>
      <c r="FPQ36" s="1144"/>
      <c r="FPR36" s="1144"/>
      <c r="FPS36" s="1144"/>
      <c r="FPT36" s="1144"/>
      <c r="FPU36" s="1144"/>
      <c r="FPV36" s="1144"/>
      <c r="FPW36" s="1144"/>
      <c r="FPX36" s="1144"/>
      <c r="FPY36" s="1144"/>
      <c r="FPZ36" s="1144"/>
      <c r="FQA36" s="1144"/>
      <c r="FQB36" s="1144"/>
      <c r="FQC36" s="1144"/>
      <c r="FQD36" s="1144"/>
      <c r="FQE36" s="1144"/>
      <c r="FQF36" s="1144"/>
      <c r="FQG36" s="1144"/>
      <c r="FQH36" s="1144"/>
      <c r="FQI36" s="1144"/>
      <c r="FQJ36" s="1144"/>
      <c r="FQK36" s="1144"/>
      <c r="FQL36" s="1144"/>
      <c r="FQM36" s="1144"/>
      <c r="FQN36" s="1144"/>
      <c r="FQO36" s="1144"/>
      <c r="FQP36" s="1144"/>
      <c r="FQQ36" s="1144"/>
      <c r="FQR36" s="1144"/>
      <c r="FQS36" s="1144"/>
      <c r="FQT36" s="1144"/>
      <c r="FQU36" s="1144"/>
      <c r="FQV36" s="1144"/>
      <c r="FQW36" s="1144"/>
      <c r="FQX36" s="1144"/>
      <c r="FQY36" s="1144"/>
      <c r="FQZ36" s="1144"/>
      <c r="FRA36" s="1144"/>
      <c r="FRB36" s="1144"/>
      <c r="FRC36" s="1144"/>
      <c r="FRD36" s="1144"/>
      <c r="FRE36" s="1144"/>
      <c r="FRF36" s="1144"/>
      <c r="FRG36" s="1144"/>
      <c r="FRH36" s="1144"/>
      <c r="FRI36" s="1144"/>
      <c r="FRJ36" s="1144"/>
      <c r="FRK36" s="1144"/>
      <c r="FRL36" s="1144"/>
      <c r="FRM36" s="1144"/>
      <c r="FRN36" s="1144"/>
      <c r="FRO36" s="1144"/>
      <c r="FRP36" s="1144"/>
      <c r="FRQ36" s="1144"/>
      <c r="FRR36" s="1144"/>
      <c r="FRS36" s="1144"/>
      <c r="FRT36" s="1144"/>
      <c r="FRU36" s="1144"/>
      <c r="FRV36" s="1144"/>
      <c r="FRW36" s="1144"/>
      <c r="FRX36" s="1144"/>
      <c r="FRY36" s="1144"/>
      <c r="FRZ36" s="1144"/>
      <c r="FSA36" s="1144"/>
      <c r="FSB36" s="1144"/>
      <c r="FSC36" s="1144"/>
      <c r="FSD36" s="1144"/>
      <c r="FSE36" s="1144"/>
      <c r="FSF36" s="1144"/>
      <c r="FSG36" s="1144"/>
      <c r="FSH36" s="1144"/>
      <c r="FSI36" s="1144"/>
      <c r="FSJ36" s="1144"/>
      <c r="FSK36" s="1144"/>
      <c r="FSL36" s="1144"/>
      <c r="FSM36" s="1144"/>
      <c r="FSN36" s="1144"/>
      <c r="FSO36" s="1144"/>
      <c r="FSP36" s="1144"/>
      <c r="FSQ36" s="1144"/>
      <c r="FSR36" s="1144"/>
      <c r="FSS36" s="1144"/>
      <c r="FST36" s="1144"/>
      <c r="FSU36" s="1144"/>
      <c r="FSV36" s="1144"/>
      <c r="FSW36" s="1144"/>
      <c r="FSX36" s="1144"/>
      <c r="FSY36" s="1144"/>
      <c r="FSZ36" s="1144"/>
      <c r="FTA36" s="1144"/>
      <c r="FTB36" s="1144"/>
      <c r="FTC36" s="1144"/>
      <c r="FTD36" s="1144"/>
      <c r="FTE36" s="1144"/>
      <c r="FTF36" s="1144"/>
      <c r="FTG36" s="1144"/>
      <c r="FTH36" s="1144"/>
      <c r="FTI36" s="1144"/>
      <c r="FTJ36" s="1144"/>
      <c r="FTK36" s="1144"/>
      <c r="FTL36" s="1144"/>
      <c r="FTM36" s="1144"/>
      <c r="FTN36" s="1144"/>
      <c r="FTO36" s="1144"/>
      <c r="FTP36" s="1144"/>
      <c r="FTQ36" s="1144"/>
      <c r="FTR36" s="1144"/>
      <c r="FTS36" s="1144"/>
      <c r="FTT36" s="1144"/>
      <c r="FTU36" s="1144"/>
      <c r="FTV36" s="1144"/>
      <c r="FTW36" s="1144"/>
      <c r="FTX36" s="1144"/>
      <c r="FTY36" s="1144"/>
      <c r="FTZ36" s="1144"/>
      <c r="FUA36" s="1144"/>
      <c r="FUB36" s="1144"/>
      <c r="FUC36" s="1144"/>
      <c r="FUD36" s="1144"/>
      <c r="FUE36" s="1144"/>
      <c r="FUF36" s="1144"/>
      <c r="FUG36" s="1144"/>
      <c r="FUH36" s="1144"/>
      <c r="FUI36" s="1144"/>
      <c r="FUJ36" s="1144"/>
      <c r="FUK36" s="1144"/>
      <c r="FUL36" s="1144"/>
      <c r="FUM36" s="1144"/>
      <c r="FUN36" s="1144"/>
      <c r="FUO36" s="1144"/>
      <c r="FUP36" s="1144"/>
      <c r="FUQ36" s="1144"/>
      <c r="FUR36" s="1144"/>
      <c r="FUS36" s="1144"/>
      <c r="FUT36" s="1144"/>
      <c r="FUU36" s="1144"/>
      <c r="FUV36" s="1144"/>
      <c r="FUW36" s="1144"/>
      <c r="FUX36" s="1144"/>
      <c r="FUY36" s="1144"/>
      <c r="FUZ36" s="1144"/>
      <c r="FVA36" s="1144"/>
      <c r="FVB36" s="1144"/>
      <c r="FVC36" s="1144"/>
      <c r="FVD36" s="1144"/>
      <c r="FVE36" s="1144"/>
      <c r="FVF36" s="1144"/>
      <c r="FVG36" s="1144"/>
      <c r="FVH36" s="1144"/>
      <c r="FVI36" s="1144"/>
      <c r="FVJ36" s="1144"/>
      <c r="FVK36" s="1144"/>
      <c r="FVL36" s="1144"/>
      <c r="FVM36" s="1144"/>
      <c r="FVN36" s="1144"/>
      <c r="FVO36" s="1144"/>
      <c r="FVP36" s="1144"/>
      <c r="FVQ36" s="1144"/>
      <c r="FVR36" s="1144"/>
      <c r="FVS36" s="1144"/>
      <c r="FVT36" s="1144"/>
      <c r="FVU36" s="1144"/>
      <c r="FVV36" s="1144"/>
      <c r="FVW36" s="1144"/>
      <c r="FVX36" s="1144"/>
      <c r="FVY36" s="1144"/>
      <c r="FVZ36" s="1144"/>
      <c r="FWA36" s="1144"/>
      <c r="FWB36" s="1144"/>
      <c r="FWC36" s="1144"/>
      <c r="FWD36" s="1144"/>
      <c r="FWE36" s="1144"/>
      <c r="FWF36" s="1144"/>
      <c r="FWG36" s="1144"/>
      <c r="FWH36" s="1144"/>
      <c r="FWI36" s="1144"/>
      <c r="FWJ36" s="1144"/>
      <c r="FWK36" s="1144"/>
      <c r="FWL36" s="1144"/>
      <c r="FWM36" s="1144"/>
      <c r="FWN36" s="1144"/>
      <c r="FWO36" s="1144"/>
      <c r="FWP36" s="1144"/>
      <c r="FWQ36" s="1144"/>
      <c r="FWR36" s="1144"/>
      <c r="FWS36" s="1144"/>
      <c r="FWT36" s="1144"/>
      <c r="FWU36" s="1144"/>
      <c r="FWV36" s="1144"/>
      <c r="FWW36" s="1144"/>
      <c r="FWX36" s="1144"/>
      <c r="FWY36" s="1144"/>
      <c r="FWZ36" s="1144"/>
      <c r="FXA36" s="1144"/>
      <c r="FXB36" s="1144"/>
      <c r="FXC36" s="1144"/>
      <c r="FXD36" s="1144"/>
      <c r="FXE36" s="1144"/>
      <c r="FXF36" s="1144"/>
      <c r="FXG36" s="1144"/>
      <c r="FXH36" s="1144"/>
      <c r="FXI36" s="1144"/>
      <c r="FXJ36" s="1144"/>
      <c r="FXK36" s="1144"/>
      <c r="FXL36" s="1144"/>
      <c r="FXM36" s="1144"/>
      <c r="FXN36" s="1144"/>
      <c r="FXO36" s="1144"/>
      <c r="FXP36" s="1144"/>
      <c r="FXQ36" s="1144"/>
      <c r="FXR36" s="1144"/>
      <c r="FXS36" s="1144"/>
      <c r="FXT36" s="1144"/>
      <c r="FXU36" s="1144"/>
      <c r="FXV36" s="1144"/>
      <c r="FXW36" s="1144"/>
      <c r="FXX36" s="1144"/>
      <c r="FXY36" s="1144"/>
      <c r="FXZ36" s="1144"/>
      <c r="FYA36" s="1144"/>
      <c r="FYB36" s="1144"/>
      <c r="FYC36" s="1144"/>
      <c r="FYD36" s="1144"/>
      <c r="FYE36" s="1144"/>
      <c r="FYF36" s="1144"/>
      <c r="FYG36" s="1144"/>
      <c r="FYH36" s="1144"/>
      <c r="FYI36" s="1144"/>
      <c r="FYJ36" s="1144"/>
      <c r="FYK36" s="1144"/>
      <c r="FYL36" s="1144"/>
      <c r="FYM36" s="1144"/>
      <c r="FYN36" s="1144"/>
      <c r="FYO36" s="1144"/>
      <c r="FYP36" s="1144"/>
      <c r="FYQ36" s="1144"/>
      <c r="FYR36" s="1144"/>
      <c r="FYS36" s="1144"/>
      <c r="FYT36" s="1144"/>
      <c r="FYU36" s="1144"/>
      <c r="FYV36" s="1144"/>
      <c r="FYW36" s="1144"/>
      <c r="FYX36" s="1144"/>
      <c r="FYY36" s="1144"/>
      <c r="FYZ36" s="1144"/>
      <c r="FZA36" s="1144"/>
      <c r="FZB36" s="1144"/>
      <c r="FZC36" s="1144"/>
      <c r="FZD36" s="1144"/>
      <c r="FZE36" s="1144"/>
      <c r="FZF36" s="1144"/>
      <c r="FZG36" s="1144"/>
      <c r="FZH36" s="1144"/>
      <c r="FZI36" s="1144"/>
      <c r="FZJ36" s="1144"/>
      <c r="FZK36" s="1144"/>
      <c r="FZL36" s="1144"/>
      <c r="FZM36" s="1144"/>
      <c r="FZN36" s="1144"/>
      <c r="FZO36" s="1144"/>
      <c r="FZP36" s="1144"/>
      <c r="FZQ36" s="1144"/>
      <c r="FZR36" s="1144"/>
      <c r="FZS36" s="1144"/>
      <c r="FZT36" s="1144"/>
      <c r="FZU36" s="1144"/>
      <c r="FZV36" s="1144"/>
      <c r="FZW36" s="1144"/>
      <c r="FZX36" s="1144"/>
      <c r="FZY36" s="1144"/>
      <c r="FZZ36" s="1144"/>
      <c r="GAA36" s="1144"/>
      <c r="GAB36" s="1144"/>
      <c r="GAC36" s="1144"/>
      <c r="GAD36" s="1144"/>
      <c r="GAE36" s="1144"/>
      <c r="GAF36" s="1144"/>
      <c r="GAG36" s="1144"/>
      <c r="GAH36" s="1144"/>
      <c r="GAI36" s="1144"/>
      <c r="GAJ36" s="1144"/>
      <c r="GAK36" s="1144"/>
      <c r="GAL36" s="1144"/>
      <c r="GAM36" s="1144"/>
      <c r="GAN36" s="1144"/>
      <c r="GAO36" s="1144"/>
      <c r="GAP36" s="1144"/>
      <c r="GAQ36" s="1144"/>
      <c r="GAR36" s="1144"/>
      <c r="GAS36" s="1144"/>
      <c r="GAT36" s="1144"/>
      <c r="GAU36" s="1144"/>
      <c r="GAV36" s="1144"/>
      <c r="GAW36" s="1144"/>
      <c r="GAX36" s="1144"/>
      <c r="GAY36" s="1144"/>
      <c r="GAZ36" s="1144"/>
      <c r="GBA36" s="1144"/>
      <c r="GBB36" s="1144"/>
      <c r="GBC36" s="1144"/>
      <c r="GBD36" s="1144"/>
      <c r="GBE36" s="1144"/>
      <c r="GBF36" s="1144"/>
      <c r="GBG36" s="1144"/>
      <c r="GBH36" s="1144"/>
      <c r="GBI36" s="1144"/>
      <c r="GBJ36" s="1144"/>
      <c r="GBK36" s="1144"/>
      <c r="GBL36" s="1144"/>
      <c r="GBM36" s="1144"/>
      <c r="GBN36" s="1144"/>
      <c r="GBO36" s="1144"/>
      <c r="GBP36" s="1144"/>
      <c r="GBQ36" s="1144"/>
      <c r="GBR36" s="1144"/>
      <c r="GBS36" s="1144"/>
      <c r="GBT36" s="1144"/>
      <c r="GBU36" s="1144"/>
      <c r="GBV36" s="1144"/>
      <c r="GBW36" s="1144"/>
      <c r="GBX36" s="1144"/>
      <c r="GBY36" s="1144"/>
      <c r="GBZ36" s="1144"/>
      <c r="GCA36" s="1144"/>
      <c r="GCB36" s="1144"/>
      <c r="GCC36" s="1144"/>
      <c r="GCD36" s="1144"/>
      <c r="GCE36" s="1144"/>
      <c r="GCF36" s="1144"/>
      <c r="GCG36" s="1144"/>
      <c r="GCH36" s="1144"/>
      <c r="GCI36" s="1144"/>
      <c r="GCJ36" s="1144"/>
      <c r="GCK36" s="1144"/>
      <c r="GCL36" s="1144"/>
      <c r="GCM36" s="1144"/>
      <c r="GCN36" s="1144"/>
      <c r="GCO36" s="1144"/>
      <c r="GCP36" s="1144"/>
      <c r="GCQ36" s="1144"/>
      <c r="GCR36" s="1144"/>
      <c r="GCS36" s="1144"/>
      <c r="GCT36" s="1144"/>
      <c r="GCU36" s="1144"/>
      <c r="GCV36" s="1144"/>
      <c r="GCW36" s="1144"/>
      <c r="GCX36" s="1144"/>
      <c r="GCY36" s="1144"/>
      <c r="GCZ36" s="1144"/>
      <c r="GDA36" s="1144"/>
      <c r="GDB36" s="1144"/>
      <c r="GDC36" s="1144"/>
      <c r="GDD36" s="1144"/>
      <c r="GDE36" s="1144"/>
      <c r="GDF36" s="1144"/>
      <c r="GDG36" s="1144"/>
      <c r="GDH36" s="1144"/>
      <c r="GDI36" s="1144"/>
      <c r="GDJ36" s="1144"/>
      <c r="GDK36" s="1144"/>
      <c r="GDL36" s="1144"/>
      <c r="GDM36" s="1144"/>
      <c r="GDN36" s="1144"/>
      <c r="GDO36" s="1144"/>
      <c r="GDP36" s="1144"/>
      <c r="GDQ36" s="1144"/>
      <c r="GDR36" s="1144"/>
      <c r="GDS36" s="1144"/>
      <c r="GDT36" s="1144"/>
      <c r="GDU36" s="1144"/>
      <c r="GDV36" s="1144"/>
      <c r="GDW36" s="1144"/>
      <c r="GDX36" s="1144"/>
      <c r="GDY36" s="1144"/>
      <c r="GDZ36" s="1144"/>
      <c r="GEA36" s="1144"/>
      <c r="GEB36" s="1144"/>
      <c r="GEC36" s="1144"/>
      <c r="GED36" s="1144"/>
      <c r="GEE36" s="1144"/>
      <c r="GEF36" s="1144"/>
      <c r="GEG36" s="1144"/>
      <c r="GEH36" s="1144"/>
      <c r="GEI36" s="1144"/>
      <c r="GEJ36" s="1144"/>
      <c r="GEK36" s="1144"/>
      <c r="GEL36" s="1144"/>
      <c r="GEM36" s="1144"/>
      <c r="GEN36" s="1144"/>
      <c r="GEO36" s="1144"/>
      <c r="GEP36" s="1144"/>
      <c r="GEQ36" s="1144"/>
      <c r="GER36" s="1144"/>
      <c r="GES36" s="1144"/>
      <c r="GET36" s="1144"/>
      <c r="GEU36" s="1144"/>
      <c r="GEV36" s="1144"/>
      <c r="GEW36" s="1144"/>
      <c r="GEX36" s="1144"/>
      <c r="GEY36" s="1144"/>
      <c r="GEZ36" s="1144"/>
      <c r="GFA36" s="1144"/>
      <c r="GFB36" s="1144"/>
      <c r="GFC36" s="1144"/>
      <c r="GFD36" s="1144"/>
      <c r="GFE36" s="1144"/>
      <c r="GFF36" s="1144"/>
      <c r="GFG36" s="1144"/>
      <c r="GFH36" s="1144"/>
      <c r="GFI36" s="1144"/>
      <c r="GFJ36" s="1144"/>
      <c r="GFK36" s="1144"/>
      <c r="GFL36" s="1144"/>
      <c r="GFM36" s="1144"/>
      <c r="GFN36" s="1144"/>
      <c r="GFO36" s="1144"/>
      <c r="GFP36" s="1144"/>
      <c r="GFQ36" s="1144"/>
      <c r="GFR36" s="1144"/>
      <c r="GFS36" s="1144"/>
      <c r="GFT36" s="1144"/>
      <c r="GFU36" s="1144"/>
      <c r="GFV36" s="1144"/>
      <c r="GFW36" s="1144"/>
      <c r="GFX36" s="1144"/>
      <c r="GFY36" s="1144"/>
      <c r="GFZ36" s="1144"/>
      <c r="GGA36" s="1144"/>
      <c r="GGB36" s="1144"/>
      <c r="GGC36" s="1144"/>
      <c r="GGD36" s="1144"/>
      <c r="GGE36" s="1144"/>
      <c r="GGF36" s="1144"/>
      <c r="GGG36" s="1144"/>
      <c r="GGH36" s="1144"/>
      <c r="GGI36" s="1144"/>
      <c r="GGJ36" s="1144"/>
      <c r="GGK36" s="1144"/>
      <c r="GGL36" s="1144"/>
      <c r="GGM36" s="1144"/>
      <c r="GGN36" s="1144"/>
      <c r="GGO36" s="1144"/>
      <c r="GGP36" s="1144"/>
      <c r="GGQ36" s="1144"/>
      <c r="GGR36" s="1144"/>
      <c r="GGS36" s="1144"/>
      <c r="GGT36" s="1144"/>
      <c r="GGU36" s="1144"/>
      <c r="GGV36" s="1144"/>
      <c r="GGW36" s="1144"/>
      <c r="GGX36" s="1144"/>
      <c r="GGY36" s="1144"/>
      <c r="GGZ36" s="1144"/>
      <c r="GHA36" s="1144"/>
      <c r="GHB36" s="1144"/>
      <c r="GHC36" s="1144"/>
      <c r="GHD36" s="1144"/>
      <c r="GHE36" s="1144"/>
      <c r="GHF36" s="1144"/>
      <c r="GHG36" s="1144"/>
      <c r="GHH36" s="1144"/>
      <c r="GHI36" s="1144"/>
      <c r="GHJ36" s="1144"/>
      <c r="GHK36" s="1144"/>
      <c r="GHL36" s="1144"/>
      <c r="GHM36" s="1144"/>
      <c r="GHN36" s="1144"/>
      <c r="GHO36" s="1144"/>
      <c r="GHP36" s="1144"/>
      <c r="GHQ36" s="1144"/>
      <c r="GHR36" s="1144"/>
      <c r="GHS36" s="1144"/>
      <c r="GHT36" s="1144"/>
      <c r="GHU36" s="1144"/>
      <c r="GHV36" s="1144"/>
      <c r="GHW36" s="1144"/>
      <c r="GHX36" s="1144"/>
      <c r="GHY36" s="1144"/>
      <c r="GHZ36" s="1144"/>
      <c r="GIA36" s="1144"/>
      <c r="GIB36" s="1144"/>
      <c r="GIC36" s="1144"/>
      <c r="GID36" s="1144"/>
      <c r="GIE36" s="1144"/>
      <c r="GIF36" s="1144"/>
      <c r="GIG36" s="1144"/>
      <c r="GIH36" s="1144"/>
      <c r="GII36" s="1144"/>
      <c r="GIJ36" s="1144"/>
      <c r="GIK36" s="1144"/>
      <c r="GIL36" s="1144"/>
      <c r="GIM36" s="1144"/>
      <c r="GIN36" s="1144"/>
      <c r="GIO36" s="1144"/>
      <c r="GIP36" s="1144"/>
      <c r="GIQ36" s="1144"/>
      <c r="GIR36" s="1144"/>
      <c r="GIS36" s="1144"/>
      <c r="GIT36" s="1144"/>
      <c r="GIU36" s="1144"/>
      <c r="GIV36" s="1144"/>
      <c r="GIW36" s="1144"/>
      <c r="GIX36" s="1144"/>
      <c r="GIY36" s="1144"/>
      <c r="GIZ36" s="1144"/>
      <c r="GJA36" s="1144"/>
      <c r="GJB36" s="1144"/>
      <c r="GJC36" s="1144"/>
      <c r="GJD36" s="1144"/>
      <c r="GJE36" s="1144"/>
      <c r="GJF36" s="1144"/>
      <c r="GJG36" s="1144"/>
      <c r="GJH36" s="1144"/>
      <c r="GJI36" s="1144"/>
      <c r="GJJ36" s="1144"/>
      <c r="GJK36" s="1144"/>
      <c r="GJL36" s="1144"/>
      <c r="GJM36" s="1144"/>
      <c r="GJN36" s="1144"/>
      <c r="GJO36" s="1144"/>
      <c r="GJP36" s="1144"/>
      <c r="GJQ36" s="1144"/>
      <c r="GJR36" s="1144"/>
      <c r="GJS36" s="1144"/>
      <c r="GJT36" s="1144"/>
      <c r="GJU36" s="1144"/>
      <c r="GJV36" s="1144"/>
      <c r="GJW36" s="1144"/>
      <c r="GJX36" s="1144"/>
      <c r="GJY36" s="1144"/>
      <c r="GJZ36" s="1144"/>
      <c r="GKA36" s="1144"/>
      <c r="GKB36" s="1144"/>
      <c r="GKC36" s="1144"/>
      <c r="GKD36" s="1144"/>
      <c r="GKE36" s="1144"/>
      <c r="GKF36" s="1144"/>
      <c r="GKG36" s="1144"/>
      <c r="GKH36" s="1144"/>
      <c r="GKI36" s="1144"/>
      <c r="GKJ36" s="1144"/>
      <c r="GKK36" s="1144"/>
      <c r="GKL36" s="1144"/>
      <c r="GKM36" s="1144"/>
      <c r="GKN36" s="1144"/>
      <c r="GKO36" s="1144"/>
      <c r="GKP36" s="1144"/>
      <c r="GKQ36" s="1144"/>
      <c r="GKR36" s="1144"/>
      <c r="GKS36" s="1144"/>
      <c r="GKT36" s="1144"/>
      <c r="GKU36" s="1144"/>
      <c r="GKV36" s="1144"/>
      <c r="GKW36" s="1144"/>
      <c r="GKX36" s="1144"/>
      <c r="GKY36" s="1144"/>
      <c r="GKZ36" s="1144"/>
      <c r="GLA36" s="1144"/>
      <c r="GLB36" s="1144"/>
      <c r="GLC36" s="1144"/>
      <c r="GLD36" s="1144"/>
      <c r="GLE36" s="1144"/>
      <c r="GLF36" s="1144"/>
      <c r="GLG36" s="1144"/>
      <c r="GLH36" s="1144"/>
      <c r="GLI36" s="1144"/>
      <c r="GLJ36" s="1144"/>
      <c r="GLK36" s="1144"/>
      <c r="GLL36" s="1144"/>
      <c r="GLM36" s="1144"/>
      <c r="GLN36" s="1144"/>
      <c r="GLO36" s="1144"/>
      <c r="GLP36" s="1144"/>
      <c r="GLQ36" s="1144"/>
      <c r="GLR36" s="1144"/>
      <c r="GLS36" s="1144"/>
      <c r="GLT36" s="1144"/>
      <c r="GLU36" s="1144"/>
      <c r="GLV36" s="1144"/>
      <c r="GLW36" s="1144"/>
      <c r="GLX36" s="1144"/>
      <c r="GLY36" s="1144"/>
      <c r="GLZ36" s="1144"/>
      <c r="GMA36" s="1144"/>
      <c r="GMB36" s="1144"/>
      <c r="GMC36" s="1144"/>
      <c r="GMD36" s="1144"/>
      <c r="GME36" s="1144"/>
      <c r="GMF36" s="1144"/>
      <c r="GMG36" s="1144"/>
      <c r="GMH36" s="1144"/>
      <c r="GMI36" s="1144"/>
      <c r="GMJ36" s="1144"/>
      <c r="GMK36" s="1144"/>
      <c r="GML36" s="1144"/>
      <c r="GMM36" s="1144"/>
      <c r="GMN36" s="1144"/>
      <c r="GMO36" s="1144"/>
      <c r="GMP36" s="1144"/>
      <c r="GMQ36" s="1144"/>
      <c r="GMR36" s="1144"/>
      <c r="GMS36" s="1144"/>
      <c r="GMT36" s="1144"/>
      <c r="GMU36" s="1144"/>
      <c r="GMV36" s="1144"/>
      <c r="GMW36" s="1144"/>
      <c r="GMX36" s="1144"/>
      <c r="GMY36" s="1144"/>
      <c r="GMZ36" s="1144"/>
      <c r="GNA36" s="1144"/>
      <c r="GNB36" s="1144"/>
      <c r="GNC36" s="1144"/>
      <c r="GND36" s="1144"/>
      <c r="GNE36" s="1144"/>
      <c r="GNF36" s="1144"/>
      <c r="GNG36" s="1144"/>
      <c r="GNH36" s="1144"/>
      <c r="GNI36" s="1144"/>
      <c r="GNJ36" s="1144"/>
      <c r="GNK36" s="1144"/>
      <c r="GNL36" s="1144"/>
      <c r="GNM36" s="1144"/>
      <c r="GNN36" s="1144"/>
      <c r="GNO36" s="1144"/>
      <c r="GNP36" s="1144"/>
      <c r="GNQ36" s="1144"/>
      <c r="GNR36" s="1144"/>
      <c r="GNS36" s="1144"/>
      <c r="GNT36" s="1144"/>
      <c r="GNU36" s="1144"/>
      <c r="GNV36" s="1144"/>
      <c r="GNW36" s="1144"/>
      <c r="GNX36" s="1144"/>
      <c r="GNY36" s="1144"/>
      <c r="GNZ36" s="1144"/>
      <c r="GOA36" s="1144"/>
      <c r="GOB36" s="1144"/>
      <c r="GOC36" s="1144"/>
      <c r="GOD36" s="1144"/>
      <c r="GOE36" s="1144"/>
      <c r="GOF36" s="1144"/>
      <c r="GOG36" s="1144"/>
      <c r="GOH36" s="1144"/>
      <c r="GOI36" s="1144"/>
      <c r="GOJ36" s="1144"/>
      <c r="GOK36" s="1144"/>
      <c r="GOL36" s="1144"/>
      <c r="GOM36" s="1144"/>
      <c r="GON36" s="1144"/>
      <c r="GOO36" s="1144"/>
      <c r="GOP36" s="1144"/>
      <c r="GOQ36" s="1144"/>
      <c r="GOR36" s="1144"/>
      <c r="GOS36" s="1144"/>
      <c r="GOT36" s="1144"/>
      <c r="GOU36" s="1144"/>
      <c r="GOV36" s="1144"/>
      <c r="GOW36" s="1144"/>
      <c r="GOX36" s="1144"/>
      <c r="GOY36" s="1144"/>
      <c r="GOZ36" s="1144"/>
      <c r="GPA36" s="1144"/>
      <c r="GPB36" s="1144"/>
      <c r="GPC36" s="1144"/>
      <c r="GPD36" s="1144"/>
      <c r="GPE36" s="1144"/>
      <c r="GPF36" s="1144"/>
      <c r="GPG36" s="1144"/>
      <c r="GPH36" s="1144"/>
      <c r="GPI36" s="1144"/>
      <c r="GPJ36" s="1144"/>
      <c r="GPK36" s="1144"/>
      <c r="GPL36" s="1144"/>
      <c r="GPM36" s="1144"/>
      <c r="GPN36" s="1144"/>
      <c r="GPO36" s="1144"/>
      <c r="GPP36" s="1144"/>
      <c r="GPQ36" s="1144"/>
      <c r="GPR36" s="1144"/>
      <c r="GPS36" s="1144"/>
      <c r="GPT36" s="1144"/>
      <c r="GPU36" s="1144"/>
      <c r="GPV36" s="1144"/>
      <c r="GPW36" s="1144"/>
      <c r="GPX36" s="1144"/>
      <c r="GPY36" s="1144"/>
      <c r="GPZ36" s="1144"/>
      <c r="GQA36" s="1144"/>
      <c r="GQB36" s="1144"/>
      <c r="GQC36" s="1144"/>
      <c r="GQD36" s="1144"/>
      <c r="GQE36" s="1144"/>
      <c r="GQF36" s="1144"/>
      <c r="GQG36" s="1144"/>
      <c r="GQH36" s="1144"/>
      <c r="GQI36" s="1144"/>
      <c r="GQJ36" s="1144"/>
      <c r="GQK36" s="1144"/>
      <c r="GQL36" s="1144"/>
      <c r="GQM36" s="1144"/>
      <c r="GQN36" s="1144"/>
      <c r="GQO36" s="1144"/>
      <c r="GQP36" s="1144"/>
      <c r="GQQ36" s="1144"/>
      <c r="GQR36" s="1144"/>
      <c r="GQS36" s="1144"/>
      <c r="GQT36" s="1144"/>
      <c r="GQU36" s="1144"/>
      <c r="GQV36" s="1144"/>
      <c r="GQW36" s="1144"/>
      <c r="GQX36" s="1144"/>
      <c r="GQY36" s="1144"/>
      <c r="GQZ36" s="1144"/>
      <c r="GRA36" s="1144"/>
      <c r="GRB36" s="1144"/>
      <c r="GRC36" s="1144"/>
      <c r="GRD36" s="1144"/>
      <c r="GRE36" s="1144"/>
      <c r="GRF36" s="1144"/>
      <c r="GRG36" s="1144"/>
      <c r="GRH36" s="1144"/>
      <c r="GRI36" s="1144"/>
      <c r="GRJ36" s="1144"/>
      <c r="GRK36" s="1144"/>
      <c r="GRL36" s="1144"/>
      <c r="GRM36" s="1144"/>
      <c r="GRN36" s="1144"/>
      <c r="GRO36" s="1144"/>
      <c r="GRP36" s="1144"/>
      <c r="GRQ36" s="1144"/>
      <c r="GRR36" s="1144"/>
      <c r="GRS36" s="1144"/>
      <c r="GRT36" s="1144"/>
      <c r="GRU36" s="1144"/>
      <c r="GRV36" s="1144"/>
      <c r="GRW36" s="1144"/>
      <c r="GRX36" s="1144"/>
      <c r="GRY36" s="1144"/>
      <c r="GRZ36" s="1144"/>
      <c r="GSA36" s="1144"/>
      <c r="GSB36" s="1144"/>
      <c r="GSC36" s="1144"/>
      <c r="GSD36" s="1144"/>
      <c r="GSE36" s="1144"/>
      <c r="GSF36" s="1144"/>
      <c r="GSG36" s="1144"/>
      <c r="GSH36" s="1144"/>
      <c r="GSI36" s="1144"/>
      <c r="GSJ36" s="1144"/>
      <c r="GSK36" s="1144"/>
      <c r="GSL36" s="1144"/>
      <c r="GSM36" s="1144"/>
      <c r="GSN36" s="1144"/>
      <c r="GSO36" s="1144"/>
      <c r="GSP36" s="1144"/>
      <c r="GSQ36" s="1144"/>
      <c r="GSR36" s="1144"/>
      <c r="GSS36" s="1144"/>
      <c r="GST36" s="1144"/>
      <c r="GSU36" s="1144"/>
      <c r="GSV36" s="1144"/>
      <c r="GSW36" s="1144"/>
      <c r="GSX36" s="1144"/>
      <c r="GSY36" s="1144"/>
      <c r="GSZ36" s="1144"/>
      <c r="GTA36" s="1144"/>
      <c r="GTB36" s="1144"/>
      <c r="GTC36" s="1144"/>
      <c r="GTD36" s="1144"/>
      <c r="GTE36" s="1144"/>
      <c r="GTF36" s="1144"/>
      <c r="GTG36" s="1144"/>
      <c r="GTH36" s="1144"/>
      <c r="GTI36" s="1144"/>
      <c r="GTJ36" s="1144"/>
      <c r="GTK36" s="1144"/>
      <c r="GTL36" s="1144"/>
      <c r="GTM36" s="1144"/>
      <c r="GTN36" s="1144"/>
      <c r="GTO36" s="1144"/>
      <c r="GTP36" s="1144"/>
      <c r="GTQ36" s="1144"/>
      <c r="GTR36" s="1144"/>
      <c r="GTS36" s="1144"/>
      <c r="GTT36" s="1144"/>
      <c r="GTU36" s="1144"/>
      <c r="GTV36" s="1144"/>
      <c r="GTW36" s="1144"/>
      <c r="GTX36" s="1144"/>
      <c r="GTY36" s="1144"/>
      <c r="GTZ36" s="1144"/>
      <c r="GUA36" s="1144"/>
      <c r="GUB36" s="1144"/>
      <c r="GUC36" s="1144"/>
      <c r="GUD36" s="1144"/>
      <c r="GUE36" s="1144"/>
      <c r="GUF36" s="1144"/>
      <c r="GUG36" s="1144"/>
      <c r="GUH36" s="1144"/>
      <c r="GUI36" s="1144"/>
      <c r="GUJ36" s="1144"/>
      <c r="GUK36" s="1144"/>
      <c r="GUL36" s="1144"/>
      <c r="GUM36" s="1144"/>
      <c r="GUN36" s="1144"/>
      <c r="GUO36" s="1144"/>
      <c r="GUP36" s="1144"/>
      <c r="GUQ36" s="1144"/>
      <c r="GUR36" s="1144"/>
      <c r="GUS36" s="1144"/>
      <c r="GUT36" s="1144"/>
      <c r="GUU36" s="1144"/>
      <c r="GUV36" s="1144"/>
      <c r="GUW36" s="1144"/>
      <c r="GUX36" s="1144"/>
      <c r="GUY36" s="1144"/>
      <c r="GUZ36" s="1144"/>
      <c r="GVA36" s="1144"/>
      <c r="GVB36" s="1144"/>
      <c r="GVC36" s="1144"/>
      <c r="GVD36" s="1144"/>
      <c r="GVE36" s="1144"/>
      <c r="GVF36" s="1144"/>
      <c r="GVG36" s="1144"/>
      <c r="GVH36" s="1144"/>
      <c r="GVI36" s="1144"/>
      <c r="GVJ36" s="1144"/>
      <c r="GVK36" s="1144"/>
      <c r="GVL36" s="1144"/>
      <c r="GVM36" s="1144"/>
      <c r="GVN36" s="1144"/>
      <c r="GVO36" s="1144"/>
      <c r="GVP36" s="1144"/>
      <c r="GVQ36" s="1144"/>
      <c r="GVR36" s="1144"/>
      <c r="GVS36" s="1144"/>
      <c r="GVT36" s="1144"/>
      <c r="GVU36" s="1144"/>
      <c r="GVV36" s="1144"/>
      <c r="GVW36" s="1144"/>
      <c r="GVX36" s="1144"/>
      <c r="GVY36" s="1144"/>
      <c r="GVZ36" s="1144"/>
      <c r="GWA36" s="1144"/>
      <c r="GWB36" s="1144"/>
      <c r="GWC36" s="1144"/>
      <c r="GWD36" s="1144"/>
      <c r="GWE36" s="1144"/>
      <c r="GWF36" s="1144"/>
      <c r="GWG36" s="1144"/>
      <c r="GWH36" s="1144"/>
      <c r="GWI36" s="1144"/>
      <c r="GWJ36" s="1144"/>
      <c r="GWK36" s="1144"/>
      <c r="GWL36" s="1144"/>
      <c r="GWM36" s="1144"/>
      <c r="GWN36" s="1144"/>
      <c r="GWO36" s="1144"/>
      <c r="GWP36" s="1144"/>
      <c r="GWQ36" s="1144"/>
      <c r="GWR36" s="1144"/>
      <c r="GWS36" s="1144"/>
      <c r="GWT36" s="1144"/>
      <c r="GWU36" s="1144"/>
      <c r="GWV36" s="1144"/>
      <c r="GWW36" s="1144"/>
      <c r="GWX36" s="1144"/>
      <c r="GWY36" s="1144"/>
      <c r="GWZ36" s="1144"/>
      <c r="GXA36" s="1144"/>
      <c r="GXB36" s="1144"/>
      <c r="GXC36" s="1144"/>
      <c r="GXD36" s="1144"/>
      <c r="GXE36" s="1144"/>
      <c r="GXF36" s="1144"/>
      <c r="GXG36" s="1144"/>
      <c r="GXH36" s="1144"/>
      <c r="GXI36" s="1144"/>
      <c r="GXJ36" s="1144"/>
      <c r="GXK36" s="1144"/>
      <c r="GXL36" s="1144"/>
      <c r="GXM36" s="1144"/>
      <c r="GXN36" s="1144"/>
      <c r="GXO36" s="1144"/>
      <c r="GXP36" s="1144"/>
      <c r="GXQ36" s="1144"/>
      <c r="GXR36" s="1144"/>
      <c r="GXS36" s="1144"/>
      <c r="GXT36" s="1144"/>
      <c r="GXU36" s="1144"/>
      <c r="GXV36" s="1144"/>
      <c r="GXW36" s="1144"/>
      <c r="GXX36" s="1144"/>
      <c r="GXY36" s="1144"/>
      <c r="GXZ36" s="1144"/>
      <c r="GYA36" s="1144"/>
      <c r="GYB36" s="1144"/>
      <c r="GYC36" s="1144"/>
      <c r="GYD36" s="1144"/>
      <c r="GYE36" s="1144"/>
      <c r="GYF36" s="1144"/>
      <c r="GYG36" s="1144"/>
      <c r="GYH36" s="1144"/>
      <c r="GYI36" s="1144"/>
      <c r="GYJ36" s="1144"/>
      <c r="GYK36" s="1144"/>
      <c r="GYL36" s="1144"/>
      <c r="GYM36" s="1144"/>
      <c r="GYN36" s="1144"/>
      <c r="GYO36" s="1144"/>
      <c r="GYP36" s="1144"/>
      <c r="GYQ36" s="1144"/>
      <c r="GYR36" s="1144"/>
      <c r="GYS36" s="1144"/>
      <c r="GYT36" s="1144"/>
      <c r="GYU36" s="1144"/>
      <c r="GYV36" s="1144"/>
      <c r="GYW36" s="1144"/>
      <c r="GYX36" s="1144"/>
      <c r="GYY36" s="1144"/>
      <c r="GYZ36" s="1144"/>
      <c r="GZA36" s="1144"/>
      <c r="GZB36" s="1144"/>
      <c r="GZC36" s="1144"/>
      <c r="GZD36" s="1144"/>
      <c r="GZE36" s="1144"/>
      <c r="GZF36" s="1144"/>
      <c r="GZG36" s="1144"/>
      <c r="GZH36" s="1144"/>
      <c r="GZI36" s="1144"/>
      <c r="GZJ36" s="1144"/>
      <c r="GZK36" s="1144"/>
      <c r="GZL36" s="1144"/>
      <c r="GZM36" s="1144"/>
      <c r="GZN36" s="1144"/>
      <c r="GZO36" s="1144"/>
      <c r="GZP36" s="1144"/>
      <c r="GZQ36" s="1144"/>
      <c r="GZR36" s="1144"/>
      <c r="GZS36" s="1144"/>
      <c r="GZT36" s="1144"/>
      <c r="GZU36" s="1144"/>
      <c r="GZV36" s="1144"/>
      <c r="GZW36" s="1144"/>
      <c r="GZX36" s="1144"/>
      <c r="GZY36" s="1144"/>
      <c r="GZZ36" s="1144"/>
      <c r="HAA36" s="1144"/>
      <c r="HAB36" s="1144"/>
      <c r="HAC36" s="1144"/>
      <c r="HAD36" s="1144"/>
      <c r="HAE36" s="1144"/>
      <c r="HAF36" s="1144"/>
      <c r="HAG36" s="1144"/>
      <c r="HAH36" s="1144"/>
      <c r="HAI36" s="1144"/>
      <c r="HAJ36" s="1144"/>
      <c r="HAK36" s="1144"/>
      <c r="HAL36" s="1144"/>
      <c r="HAM36" s="1144"/>
      <c r="HAN36" s="1144"/>
      <c r="HAO36" s="1144"/>
      <c r="HAP36" s="1144"/>
      <c r="HAQ36" s="1144"/>
      <c r="HAR36" s="1144"/>
      <c r="HAS36" s="1144"/>
      <c r="HAT36" s="1144"/>
      <c r="HAU36" s="1144"/>
      <c r="HAV36" s="1144"/>
      <c r="HAW36" s="1144"/>
      <c r="HAX36" s="1144"/>
      <c r="HAY36" s="1144"/>
      <c r="HAZ36" s="1144"/>
      <c r="HBA36" s="1144"/>
      <c r="HBB36" s="1144"/>
      <c r="HBC36" s="1144"/>
      <c r="HBD36" s="1144"/>
      <c r="HBE36" s="1144"/>
      <c r="HBF36" s="1144"/>
      <c r="HBG36" s="1144"/>
      <c r="HBH36" s="1144"/>
      <c r="HBI36" s="1144"/>
      <c r="HBJ36" s="1144"/>
      <c r="HBK36" s="1144"/>
      <c r="HBL36" s="1144"/>
      <c r="HBM36" s="1144"/>
      <c r="HBN36" s="1144"/>
      <c r="HBO36" s="1144"/>
      <c r="HBP36" s="1144"/>
      <c r="HBQ36" s="1144"/>
      <c r="HBR36" s="1144"/>
      <c r="HBS36" s="1144"/>
      <c r="HBT36" s="1144"/>
      <c r="HBU36" s="1144"/>
      <c r="HBV36" s="1144"/>
      <c r="HBW36" s="1144"/>
      <c r="HBX36" s="1144"/>
      <c r="HBY36" s="1144"/>
      <c r="HBZ36" s="1144"/>
      <c r="HCA36" s="1144"/>
      <c r="HCB36" s="1144"/>
      <c r="HCC36" s="1144"/>
      <c r="HCD36" s="1144"/>
      <c r="HCE36" s="1144"/>
      <c r="HCF36" s="1144"/>
      <c r="HCG36" s="1144"/>
      <c r="HCH36" s="1144"/>
      <c r="HCI36" s="1144"/>
      <c r="HCJ36" s="1144"/>
      <c r="HCK36" s="1144"/>
      <c r="HCL36" s="1144"/>
      <c r="HCM36" s="1144"/>
      <c r="HCN36" s="1144"/>
      <c r="HCO36" s="1144"/>
      <c r="HCP36" s="1144"/>
      <c r="HCQ36" s="1144"/>
      <c r="HCR36" s="1144"/>
      <c r="HCS36" s="1144"/>
      <c r="HCT36" s="1144"/>
      <c r="HCU36" s="1144"/>
      <c r="HCV36" s="1144"/>
      <c r="HCW36" s="1144"/>
      <c r="HCX36" s="1144"/>
      <c r="HCY36" s="1144"/>
      <c r="HCZ36" s="1144"/>
      <c r="HDA36" s="1144"/>
      <c r="HDB36" s="1144"/>
      <c r="HDC36" s="1144"/>
      <c r="HDD36" s="1144"/>
      <c r="HDE36" s="1144"/>
      <c r="HDF36" s="1144"/>
      <c r="HDG36" s="1144"/>
      <c r="HDH36" s="1144"/>
      <c r="HDI36" s="1144"/>
      <c r="HDJ36" s="1144"/>
      <c r="HDK36" s="1144"/>
      <c r="HDL36" s="1144"/>
      <c r="HDM36" s="1144"/>
      <c r="HDN36" s="1144"/>
      <c r="HDO36" s="1144"/>
      <c r="HDP36" s="1144"/>
      <c r="HDQ36" s="1144"/>
      <c r="HDR36" s="1144"/>
      <c r="HDS36" s="1144"/>
      <c r="HDT36" s="1144"/>
      <c r="HDU36" s="1144"/>
      <c r="HDV36" s="1144"/>
      <c r="HDW36" s="1144"/>
      <c r="HDX36" s="1144"/>
      <c r="HDY36" s="1144"/>
      <c r="HDZ36" s="1144"/>
      <c r="HEA36" s="1144"/>
      <c r="HEB36" s="1144"/>
      <c r="HEC36" s="1144"/>
      <c r="HED36" s="1144"/>
      <c r="HEE36" s="1144"/>
      <c r="HEF36" s="1144"/>
      <c r="HEG36" s="1144"/>
      <c r="HEH36" s="1144"/>
      <c r="HEI36" s="1144"/>
      <c r="HEJ36" s="1144"/>
      <c r="HEK36" s="1144"/>
      <c r="HEL36" s="1144"/>
      <c r="HEM36" s="1144"/>
      <c r="HEN36" s="1144"/>
      <c r="HEO36" s="1144"/>
      <c r="HEP36" s="1144"/>
      <c r="HEQ36" s="1144"/>
      <c r="HER36" s="1144"/>
      <c r="HES36" s="1144"/>
      <c r="HET36" s="1144"/>
      <c r="HEU36" s="1144"/>
      <c r="HEV36" s="1144"/>
      <c r="HEW36" s="1144"/>
      <c r="HEX36" s="1144"/>
      <c r="HEY36" s="1144"/>
      <c r="HEZ36" s="1144"/>
      <c r="HFA36" s="1144"/>
      <c r="HFB36" s="1144"/>
      <c r="HFC36" s="1144"/>
      <c r="HFD36" s="1144"/>
      <c r="HFE36" s="1144"/>
      <c r="HFF36" s="1144"/>
      <c r="HFG36" s="1144"/>
      <c r="HFH36" s="1144"/>
      <c r="HFI36" s="1144"/>
      <c r="HFJ36" s="1144"/>
      <c r="HFK36" s="1144"/>
      <c r="HFL36" s="1144"/>
      <c r="HFM36" s="1144"/>
      <c r="HFN36" s="1144"/>
      <c r="HFO36" s="1144"/>
      <c r="HFP36" s="1144"/>
      <c r="HFQ36" s="1144"/>
      <c r="HFR36" s="1144"/>
      <c r="HFS36" s="1144"/>
      <c r="HFT36" s="1144"/>
      <c r="HFU36" s="1144"/>
      <c r="HFV36" s="1144"/>
      <c r="HFW36" s="1144"/>
      <c r="HFX36" s="1144"/>
      <c r="HFY36" s="1144"/>
      <c r="HFZ36" s="1144"/>
      <c r="HGA36" s="1144"/>
      <c r="HGB36" s="1144"/>
      <c r="HGC36" s="1144"/>
      <c r="HGD36" s="1144"/>
      <c r="HGE36" s="1144"/>
      <c r="HGF36" s="1144"/>
      <c r="HGG36" s="1144"/>
      <c r="HGH36" s="1144"/>
      <c r="HGI36" s="1144"/>
      <c r="HGJ36" s="1144"/>
      <c r="HGK36" s="1144"/>
      <c r="HGL36" s="1144"/>
      <c r="HGM36" s="1144"/>
      <c r="HGN36" s="1144"/>
      <c r="HGO36" s="1144"/>
      <c r="HGP36" s="1144"/>
      <c r="HGQ36" s="1144"/>
      <c r="HGR36" s="1144"/>
      <c r="HGS36" s="1144"/>
      <c r="HGT36" s="1144"/>
      <c r="HGU36" s="1144"/>
      <c r="HGV36" s="1144"/>
      <c r="HGW36" s="1144"/>
      <c r="HGX36" s="1144"/>
      <c r="HGY36" s="1144"/>
      <c r="HGZ36" s="1144"/>
      <c r="HHA36" s="1144"/>
      <c r="HHB36" s="1144"/>
      <c r="HHC36" s="1144"/>
      <c r="HHD36" s="1144"/>
      <c r="HHE36" s="1144"/>
      <c r="HHF36" s="1144"/>
      <c r="HHG36" s="1144"/>
      <c r="HHH36" s="1144"/>
      <c r="HHI36" s="1144"/>
      <c r="HHJ36" s="1144"/>
      <c r="HHK36" s="1144"/>
      <c r="HHL36" s="1144"/>
      <c r="HHM36" s="1144"/>
      <c r="HHN36" s="1144"/>
      <c r="HHO36" s="1144"/>
      <c r="HHP36" s="1144"/>
      <c r="HHQ36" s="1144"/>
      <c r="HHR36" s="1144"/>
      <c r="HHS36" s="1144"/>
      <c r="HHT36" s="1144"/>
      <c r="HHU36" s="1144"/>
      <c r="HHV36" s="1144"/>
      <c r="HHW36" s="1144"/>
      <c r="HHX36" s="1144"/>
      <c r="HHY36" s="1144"/>
      <c r="HHZ36" s="1144"/>
      <c r="HIA36" s="1144"/>
      <c r="HIB36" s="1144"/>
      <c r="HIC36" s="1144"/>
      <c r="HID36" s="1144"/>
      <c r="HIE36" s="1144"/>
      <c r="HIF36" s="1144"/>
      <c r="HIG36" s="1144"/>
      <c r="HIH36" s="1144"/>
      <c r="HII36" s="1144"/>
      <c r="HIJ36" s="1144"/>
      <c r="HIK36" s="1144"/>
      <c r="HIL36" s="1144"/>
      <c r="HIM36" s="1144"/>
      <c r="HIN36" s="1144"/>
      <c r="HIO36" s="1144"/>
      <c r="HIP36" s="1144"/>
      <c r="HIQ36" s="1144"/>
      <c r="HIR36" s="1144"/>
      <c r="HIS36" s="1144"/>
      <c r="HIT36" s="1144"/>
      <c r="HIU36" s="1144"/>
      <c r="HIV36" s="1144"/>
      <c r="HIW36" s="1144"/>
      <c r="HIX36" s="1144"/>
      <c r="HIY36" s="1144"/>
      <c r="HIZ36" s="1144"/>
      <c r="HJA36" s="1144"/>
      <c r="HJB36" s="1144"/>
      <c r="HJC36" s="1144"/>
      <c r="HJD36" s="1144"/>
      <c r="HJE36" s="1144"/>
      <c r="HJF36" s="1144"/>
      <c r="HJG36" s="1144"/>
      <c r="HJH36" s="1144"/>
      <c r="HJI36" s="1144"/>
      <c r="HJJ36" s="1144"/>
      <c r="HJK36" s="1144"/>
      <c r="HJL36" s="1144"/>
      <c r="HJM36" s="1144"/>
      <c r="HJN36" s="1144"/>
      <c r="HJO36" s="1144"/>
      <c r="HJP36" s="1144"/>
      <c r="HJQ36" s="1144"/>
      <c r="HJR36" s="1144"/>
      <c r="HJS36" s="1144"/>
      <c r="HJT36" s="1144"/>
      <c r="HJU36" s="1144"/>
      <c r="HJV36" s="1144"/>
      <c r="HJW36" s="1144"/>
      <c r="HJX36" s="1144"/>
      <c r="HJY36" s="1144"/>
      <c r="HJZ36" s="1144"/>
      <c r="HKA36" s="1144"/>
      <c r="HKB36" s="1144"/>
      <c r="HKC36" s="1144"/>
      <c r="HKD36" s="1144"/>
      <c r="HKE36" s="1144"/>
      <c r="HKF36" s="1144"/>
      <c r="HKG36" s="1144"/>
      <c r="HKH36" s="1144"/>
      <c r="HKI36" s="1144"/>
      <c r="HKJ36" s="1144"/>
      <c r="HKK36" s="1144"/>
      <c r="HKL36" s="1144"/>
      <c r="HKM36" s="1144"/>
      <c r="HKN36" s="1144"/>
      <c r="HKO36" s="1144"/>
      <c r="HKP36" s="1144"/>
      <c r="HKQ36" s="1144"/>
      <c r="HKR36" s="1144"/>
      <c r="HKS36" s="1144"/>
      <c r="HKT36" s="1144"/>
      <c r="HKU36" s="1144"/>
      <c r="HKV36" s="1144"/>
      <c r="HKW36" s="1144"/>
      <c r="HKX36" s="1144"/>
      <c r="HKY36" s="1144"/>
      <c r="HKZ36" s="1144"/>
      <c r="HLA36" s="1144"/>
      <c r="HLB36" s="1144"/>
      <c r="HLC36" s="1144"/>
      <c r="HLD36" s="1144"/>
      <c r="HLE36" s="1144"/>
      <c r="HLF36" s="1144"/>
      <c r="HLG36" s="1144"/>
      <c r="HLH36" s="1144"/>
      <c r="HLI36" s="1144"/>
      <c r="HLJ36" s="1144"/>
      <c r="HLK36" s="1144"/>
      <c r="HLL36" s="1144"/>
      <c r="HLM36" s="1144"/>
      <c r="HLN36" s="1144"/>
      <c r="HLO36" s="1144"/>
      <c r="HLP36" s="1144"/>
      <c r="HLQ36" s="1144"/>
      <c r="HLR36" s="1144"/>
      <c r="HLS36" s="1144"/>
      <c r="HLT36" s="1144"/>
      <c r="HLU36" s="1144"/>
      <c r="HLV36" s="1144"/>
      <c r="HLW36" s="1144"/>
      <c r="HLX36" s="1144"/>
      <c r="HLY36" s="1144"/>
      <c r="HLZ36" s="1144"/>
      <c r="HMA36" s="1144"/>
      <c r="HMB36" s="1144"/>
      <c r="HMC36" s="1144"/>
      <c r="HMD36" s="1144"/>
      <c r="HME36" s="1144"/>
      <c r="HMF36" s="1144"/>
      <c r="HMG36" s="1144"/>
      <c r="HMH36" s="1144"/>
      <c r="HMI36" s="1144"/>
      <c r="HMJ36" s="1144"/>
      <c r="HMK36" s="1144"/>
      <c r="HML36" s="1144"/>
      <c r="HMM36" s="1144"/>
      <c r="HMN36" s="1144"/>
      <c r="HMO36" s="1144"/>
      <c r="HMP36" s="1144"/>
      <c r="HMQ36" s="1144"/>
      <c r="HMR36" s="1144"/>
      <c r="HMS36" s="1144"/>
      <c r="HMT36" s="1144"/>
      <c r="HMU36" s="1144"/>
      <c r="HMV36" s="1144"/>
      <c r="HMW36" s="1144"/>
      <c r="HMX36" s="1144"/>
      <c r="HMY36" s="1144"/>
      <c r="HMZ36" s="1144"/>
      <c r="HNA36" s="1144"/>
      <c r="HNB36" s="1144"/>
      <c r="HNC36" s="1144"/>
      <c r="HND36" s="1144"/>
      <c r="HNE36" s="1144"/>
      <c r="HNF36" s="1144"/>
      <c r="HNG36" s="1144"/>
      <c r="HNH36" s="1144"/>
      <c r="HNI36" s="1144"/>
      <c r="HNJ36" s="1144"/>
      <c r="HNK36" s="1144"/>
      <c r="HNL36" s="1144"/>
      <c r="HNM36" s="1144"/>
      <c r="HNN36" s="1144"/>
      <c r="HNO36" s="1144"/>
      <c r="HNP36" s="1144"/>
      <c r="HNQ36" s="1144"/>
      <c r="HNR36" s="1144"/>
      <c r="HNS36" s="1144"/>
      <c r="HNT36" s="1144"/>
      <c r="HNU36" s="1144"/>
      <c r="HNV36" s="1144"/>
      <c r="HNW36" s="1144"/>
      <c r="HNX36" s="1144"/>
      <c r="HNY36" s="1144"/>
      <c r="HNZ36" s="1144"/>
      <c r="HOA36" s="1144"/>
      <c r="HOB36" s="1144"/>
      <c r="HOC36" s="1144"/>
      <c r="HOD36" s="1144"/>
      <c r="HOE36" s="1144"/>
      <c r="HOF36" s="1144"/>
      <c r="HOG36" s="1144"/>
      <c r="HOH36" s="1144"/>
      <c r="HOI36" s="1144"/>
      <c r="HOJ36" s="1144"/>
      <c r="HOK36" s="1144"/>
      <c r="HOL36" s="1144"/>
      <c r="HOM36" s="1144"/>
      <c r="HON36" s="1144"/>
      <c r="HOO36" s="1144"/>
      <c r="HOP36" s="1144"/>
      <c r="HOQ36" s="1144"/>
      <c r="HOR36" s="1144"/>
      <c r="HOS36" s="1144"/>
      <c r="HOT36" s="1144"/>
      <c r="HOU36" s="1144"/>
      <c r="HOV36" s="1144"/>
      <c r="HOW36" s="1144"/>
      <c r="HOX36" s="1144"/>
      <c r="HOY36" s="1144"/>
      <c r="HOZ36" s="1144"/>
      <c r="HPA36" s="1144"/>
      <c r="HPB36" s="1144"/>
      <c r="HPC36" s="1144"/>
      <c r="HPD36" s="1144"/>
      <c r="HPE36" s="1144"/>
      <c r="HPF36" s="1144"/>
      <c r="HPG36" s="1144"/>
      <c r="HPH36" s="1144"/>
      <c r="HPI36" s="1144"/>
      <c r="HPJ36" s="1144"/>
      <c r="HPK36" s="1144"/>
      <c r="HPL36" s="1144"/>
      <c r="HPM36" s="1144"/>
      <c r="HPN36" s="1144"/>
      <c r="HPO36" s="1144"/>
      <c r="HPP36" s="1144"/>
      <c r="HPQ36" s="1144"/>
      <c r="HPR36" s="1144"/>
      <c r="HPS36" s="1144"/>
      <c r="HPT36" s="1144"/>
      <c r="HPU36" s="1144"/>
      <c r="HPV36" s="1144"/>
      <c r="HPW36" s="1144"/>
      <c r="HPX36" s="1144"/>
      <c r="HPY36" s="1144"/>
      <c r="HPZ36" s="1144"/>
      <c r="HQA36" s="1144"/>
      <c r="HQB36" s="1144"/>
      <c r="HQC36" s="1144"/>
      <c r="HQD36" s="1144"/>
      <c r="HQE36" s="1144"/>
      <c r="HQF36" s="1144"/>
      <c r="HQG36" s="1144"/>
      <c r="HQH36" s="1144"/>
      <c r="HQI36" s="1144"/>
      <c r="HQJ36" s="1144"/>
      <c r="HQK36" s="1144"/>
      <c r="HQL36" s="1144"/>
      <c r="HQM36" s="1144"/>
      <c r="HQN36" s="1144"/>
      <c r="HQO36" s="1144"/>
      <c r="HQP36" s="1144"/>
      <c r="HQQ36" s="1144"/>
      <c r="HQR36" s="1144"/>
      <c r="HQS36" s="1144"/>
      <c r="HQT36" s="1144"/>
      <c r="HQU36" s="1144"/>
      <c r="HQV36" s="1144"/>
      <c r="HQW36" s="1144"/>
      <c r="HQX36" s="1144"/>
      <c r="HQY36" s="1144"/>
      <c r="HQZ36" s="1144"/>
      <c r="HRA36" s="1144"/>
      <c r="HRB36" s="1144"/>
      <c r="HRC36" s="1144"/>
      <c r="HRD36" s="1144"/>
      <c r="HRE36" s="1144"/>
      <c r="HRF36" s="1144"/>
      <c r="HRG36" s="1144"/>
      <c r="HRH36" s="1144"/>
      <c r="HRI36" s="1144"/>
      <c r="HRJ36" s="1144"/>
      <c r="HRK36" s="1144"/>
      <c r="HRL36" s="1144"/>
      <c r="HRM36" s="1144"/>
      <c r="HRN36" s="1144"/>
      <c r="HRO36" s="1144"/>
      <c r="HRP36" s="1144"/>
      <c r="HRQ36" s="1144"/>
      <c r="HRR36" s="1144"/>
      <c r="HRS36" s="1144"/>
      <c r="HRT36" s="1144"/>
      <c r="HRU36" s="1144"/>
      <c r="HRV36" s="1144"/>
      <c r="HRW36" s="1144"/>
      <c r="HRX36" s="1144"/>
      <c r="HRY36" s="1144"/>
      <c r="HRZ36" s="1144"/>
      <c r="HSA36" s="1144"/>
      <c r="HSB36" s="1144"/>
      <c r="HSC36" s="1144"/>
      <c r="HSD36" s="1144"/>
      <c r="HSE36" s="1144"/>
      <c r="HSF36" s="1144"/>
      <c r="HSG36" s="1144"/>
      <c r="HSH36" s="1144"/>
      <c r="HSI36" s="1144"/>
      <c r="HSJ36" s="1144"/>
      <c r="HSK36" s="1144"/>
      <c r="HSL36" s="1144"/>
      <c r="HSM36" s="1144"/>
      <c r="HSN36" s="1144"/>
      <c r="HSO36" s="1144"/>
      <c r="HSP36" s="1144"/>
      <c r="HSQ36" s="1144"/>
      <c r="HSR36" s="1144"/>
      <c r="HSS36" s="1144"/>
      <c r="HST36" s="1144"/>
      <c r="HSU36" s="1144"/>
      <c r="HSV36" s="1144"/>
      <c r="HSW36" s="1144"/>
      <c r="HSX36" s="1144"/>
      <c r="HSY36" s="1144"/>
      <c r="HSZ36" s="1144"/>
      <c r="HTA36" s="1144"/>
      <c r="HTB36" s="1144"/>
      <c r="HTC36" s="1144"/>
      <c r="HTD36" s="1144"/>
      <c r="HTE36" s="1144"/>
      <c r="HTF36" s="1144"/>
      <c r="HTG36" s="1144"/>
      <c r="HTH36" s="1144"/>
      <c r="HTI36" s="1144"/>
      <c r="HTJ36" s="1144"/>
      <c r="HTK36" s="1144"/>
      <c r="HTL36" s="1144"/>
      <c r="HTM36" s="1144"/>
      <c r="HTN36" s="1144"/>
      <c r="HTO36" s="1144"/>
      <c r="HTP36" s="1144"/>
      <c r="HTQ36" s="1144"/>
      <c r="HTR36" s="1144"/>
      <c r="HTS36" s="1144"/>
      <c r="HTT36" s="1144"/>
      <c r="HTU36" s="1144"/>
      <c r="HTV36" s="1144"/>
      <c r="HTW36" s="1144"/>
      <c r="HTX36" s="1144"/>
      <c r="HTY36" s="1144"/>
      <c r="HTZ36" s="1144"/>
      <c r="HUA36" s="1144"/>
      <c r="HUB36" s="1144"/>
      <c r="HUC36" s="1144"/>
      <c r="HUD36" s="1144"/>
      <c r="HUE36" s="1144"/>
      <c r="HUF36" s="1144"/>
      <c r="HUG36" s="1144"/>
      <c r="HUH36" s="1144"/>
      <c r="HUI36" s="1144"/>
      <c r="HUJ36" s="1144"/>
      <c r="HUK36" s="1144"/>
      <c r="HUL36" s="1144"/>
      <c r="HUM36" s="1144"/>
      <c r="HUN36" s="1144"/>
      <c r="HUO36" s="1144"/>
      <c r="HUP36" s="1144"/>
      <c r="HUQ36" s="1144"/>
      <c r="HUR36" s="1144"/>
      <c r="HUS36" s="1144"/>
      <c r="HUT36" s="1144"/>
      <c r="HUU36" s="1144"/>
      <c r="HUV36" s="1144"/>
      <c r="HUW36" s="1144"/>
      <c r="HUX36" s="1144"/>
      <c r="HUY36" s="1144"/>
      <c r="HUZ36" s="1144"/>
      <c r="HVA36" s="1144"/>
      <c r="HVB36" s="1144"/>
      <c r="HVC36" s="1144"/>
      <c r="HVD36" s="1144"/>
      <c r="HVE36" s="1144"/>
      <c r="HVF36" s="1144"/>
      <c r="HVG36" s="1144"/>
      <c r="HVH36" s="1144"/>
      <c r="HVI36" s="1144"/>
      <c r="HVJ36" s="1144"/>
      <c r="HVK36" s="1144"/>
      <c r="HVL36" s="1144"/>
      <c r="HVM36" s="1144"/>
      <c r="HVN36" s="1144"/>
      <c r="HVO36" s="1144"/>
      <c r="HVP36" s="1144"/>
      <c r="HVQ36" s="1144"/>
      <c r="HVR36" s="1144"/>
      <c r="HVS36" s="1144"/>
      <c r="HVT36" s="1144"/>
      <c r="HVU36" s="1144"/>
      <c r="HVV36" s="1144"/>
      <c r="HVW36" s="1144"/>
      <c r="HVX36" s="1144"/>
      <c r="HVY36" s="1144"/>
      <c r="HVZ36" s="1144"/>
      <c r="HWA36" s="1144"/>
      <c r="HWB36" s="1144"/>
      <c r="HWC36" s="1144"/>
      <c r="HWD36" s="1144"/>
      <c r="HWE36" s="1144"/>
      <c r="HWF36" s="1144"/>
      <c r="HWG36" s="1144"/>
      <c r="HWH36" s="1144"/>
      <c r="HWI36" s="1144"/>
      <c r="HWJ36" s="1144"/>
      <c r="HWK36" s="1144"/>
      <c r="HWL36" s="1144"/>
      <c r="HWM36" s="1144"/>
      <c r="HWN36" s="1144"/>
      <c r="HWO36" s="1144"/>
      <c r="HWP36" s="1144"/>
      <c r="HWQ36" s="1144"/>
      <c r="HWR36" s="1144"/>
      <c r="HWS36" s="1144"/>
      <c r="HWT36" s="1144"/>
      <c r="HWU36" s="1144"/>
      <c r="HWV36" s="1144"/>
      <c r="HWW36" s="1144"/>
      <c r="HWX36" s="1144"/>
      <c r="HWY36" s="1144"/>
      <c r="HWZ36" s="1144"/>
      <c r="HXA36" s="1144"/>
      <c r="HXB36" s="1144"/>
      <c r="HXC36" s="1144"/>
      <c r="HXD36" s="1144"/>
      <c r="HXE36" s="1144"/>
      <c r="HXF36" s="1144"/>
      <c r="HXG36" s="1144"/>
      <c r="HXH36" s="1144"/>
      <c r="HXI36" s="1144"/>
      <c r="HXJ36" s="1144"/>
      <c r="HXK36" s="1144"/>
      <c r="HXL36" s="1144"/>
      <c r="HXM36" s="1144"/>
      <c r="HXN36" s="1144"/>
      <c r="HXO36" s="1144"/>
      <c r="HXP36" s="1144"/>
      <c r="HXQ36" s="1144"/>
      <c r="HXR36" s="1144"/>
      <c r="HXS36" s="1144"/>
      <c r="HXT36" s="1144"/>
      <c r="HXU36" s="1144"/>
      <c r="HXV36" s="1144"/>
      <c r="HXW36" s="1144"/>
      <c r="HXX36" s="1144"/>
      <c r="HXY36" s="1144"/>
      <c r="HXZ36" s="1144"/>
      <c r="HYA36" s="1144"/>
      <c r="HYB36" s="1144"/>
      <c r="HYC36" s="1144"/>
      <c r="HYD36" s="1144"/>
      <c r="HYE36" s="1144"/>
      <c r="HYF36" s="1144"/>
      <c r="HYG36" s="1144"/>
      <c r="HYH36" s="1144"/>
      <c r="HYI36" s="1144"/>
      <c r="HYJ36" s="1144"/>
      <c r="HYK36" s="1144"/>
      <c r="HYL36" s="1144"/>
      <c r="HYM36" s="1144"/>
      <c r="HYN36" s="1144"/>
      <c r="HYO36" s="1144"/>
      <c r="HYP36" s="1144"/>
      <c r="HYQ36" s="1144"/>
      <c r="HYR36" s="1144"/>
      <c r="HYS36" s="1144"/>
      <c r="HYT36" s="1144"/>
      <c r="HYU36" s="1144"/>
      <c r="HYV36" s="1144"/>
      <c r="HYW36" s="1144"/>
      <c r="HYX36" s="1144"/>
      <c r="HYY36" s="1144"/>
      <c r="HYZ36" s="1144"/>
      <c r="HZA36" s="1144"/>
      <c r="HZB36" s="1144"/>
      <c r="HZC36" s="1144"/>
      <c r="HZD36" s="1144"/>
      <c r="HZE36" s="1144"/>
      <c r="HZF36" s="1144"/>
      <c r="HZG36" s="1144"/>
      <c r="HZH36" s="1144"/>
      <c r="HZI36" s="1144"/>
      <c r="HZJ36" s="1144"/>
      <c r="HZK36" s="1144"/>
      <c r="HZL36" s="1144"/>
      <c r="HZM36" s="1144"/>
      <c r="HZN36" s="1144"/>
      <c r="HZO36" s="1144"/>
      <c r="HZP36" s="1144"/>
      <c r="HZQ36" s="1144"/>
      <c r="HZR36" s="1144"/>
      <c r="HZS36" s="1144"/>
      <c r="HZT36" s="1144"/>
      <c r="HZU36" s="1144"/>
      <c r="HZV36" s="1144"/>
      <c r="HZW36" s="1144"/>
      <c r="HZX36" s="1144"/>
      <c r="HZY36" s="1144"/>
      <c r="HZZ36" s="1144"/>
      <c r="IAA36" s="1144"/>
      <c r="IAB36" s="1144"/>
      <c r="IAC36" s="1144"/>
      <c r="IAD36" s="1144"/>
      <c r="IAE36" s="1144"/>
      <c r="IAF36" s="1144"/>
      <c r="IAG36" s="1144"/>
      <c r="IAH36" s="1144"/>
      <c r="IAI36" s="1144"/>
      <c r="IAJ36" s="1144"/>
      <c r="IAK36" s="1144"/>
      <c r="IAL36" s="1144"/>
      <c r="IAM36" s="1144"/>
      <c r="IAN36" s="1144"/>
      <c r="IAO36" s="1144"/>
      <c r="IAP36" s="1144"/>
      <c r="IAQ36" s="1144"/>
      <c r="IAR36" s="1144"/>
      <c r="IAS36" s="1144"/>
      <c r="IAT36" s="1144"/>
      <c r="IAU36" s="1144"/>
      <c r="IAV36" s="1144"/>
      <c r="IAW36" s="1144"/>
      <c r="IAX36" s="1144"/>
      <c r="IAY36" s="1144"/>
      <c r="IAZ36" s="1144"/>
      <c r="IBA36" s="1144"/>
      <c r="IBB36" s="1144"/>
      <c r="IBC36" s="1144"/>
      <c r="IBD36" s="1144"/>
      <c r="IBE36" s="1144"/>
      <c r="IBF36" s="1144"/>
      <c r="IBG36" s="1144"/>
      <c r="IBH36" s="1144"/>
      <c r="IBI36" s="1144"/>
      <c r="IBJ36" s="1144"/>
      <c r="IBK36" s="1144"/>
      <c r="IBL36" s="1144"/>
      <c r="IBM36" s="1144"/>
      <c r="IBN36" s="1144"/>
      <c r="IBO36" s="1144"/>
      <c r="IBP36" s="1144"/>
      <c r="IBQ36" s="1144"/>
      <c r="IBR36" s="1144"/>
      <c r="IBS36" s="1144"/>
      <c r="IBT36" s="1144"/>
      <c r="IBU36" s="1144"/>
      <c r="IBV36" s="1144"/>
      <c r="IBW36" s="1144"/>
      <c r="IBX36" s="1144"/>
      <c r="IBY36" s="1144"/>
      <c r="IBZ36" s="1144"/>
      <c r="ICA36" s="1144"/>
      <c r="ICB36" s="1144"/>
      <c r="ICC36" s="1144"/>
      <c r="ICD36" s="1144"/>
      <c r="ICE36" s="1144"/>
      <c r="ICF36" s="1144"/>
      <c r="ICG36" s="1144"/>
      <c r="ICH36" s="1144"/>
      <c r="ICI36" s="1144"/>
      <c r="ICJ36" s="1144"/>
      <c r="ICK36" s="1144"/>
      <c r="ICL36" s="1144"/>
      <c r="ICM36" s="1144"/>
      <c r="ICN36" s="1144"/>
      <c r="ICO36" s="1144"/>
      <c r="ICP36" s="1144"/>
      <c r="ICQ36" s="1144"/>
      <c r="ICR36" s="1144"/>
      <c r="ICS36" s="1144"/>
      <c r="ICT36" s="1144"/>
      <c r="ICU36" s="1144"/>
      <c r="ICV36" s="1144"/>
      <c r="ICW36" s="1144"/>
      <c r="ICX36" s="1144"/>
      <c r="ICY36" s="1144"/>
      <c r="ICZ36" s="1144"/>
      <c r="IDA36" s="1144"/>
      <c r="IDB36" s="1144"/>
      <c r="IDC36" s="1144"/>
      <c r="IDD36" s="1144"/>
      <c r="IDE36" s="1144"/>
      <c r="IDF36" s="1144"/>
      <c r="IDG36" s="1144"/>
      <c r="IDH36" s="1144"/>
      <c r="IDI36" s="1144"/>
      <c r="IDJ36" s="1144"/>
      <c r="IDK36" s="1144"/>
      <c r="IDL36" s="1144"/>
      <c r="IDM36" s="1144"/>
      <c r="IDN36" s="1144"/>
      <c r="IDO36" s="1144"/>
      <c r="IDP36" s="1144"/>
      <c r="IDQ36" s="1144"/>
      <c r="IDR36" s="1144"/>
      <c r="IDS36" s="1144"/>
      <c r="IDT36" s="1144"/>
      <c r="IDU36" s="1144"/>
      <c r="IDV36" s="1144"/>
      <c r="IDW36" s="1144"/>
      <c r="IDX36" s="1144"/>
      <c r="IDY36" s="1144"/>
      <c r="IDZ36" s="1144"/>
      <c r="IEA36" s="1144"/>
      <c r="IEB36" s="1144"/>
      <c r="IEC36" s="1144"/>
      <c r="IED36" s="1144"/>
      <c r="IEE36" s="1144"/>
      <c r="IEF36" s="1144"/>
      <c r="IEG36" s="1144"/>
      <c r="IEH36" s="1144"/>
      <c r="IEI36" s="1144"/>
      <c r="IEJ36" s="1144"/>
      <c r="IEK36" s="1144"/>
      <c r="IEL36" s="1144"/>
      <c r="IEM36" s="1144"/>
      <c r="IEN36" s="1144"/>
      <c r="IEO36" s="1144"/>
      <c r="IEP36" s="1144"/>
      <c r="IEQ36" s="1144"/>
      <c r="IER36" s="1144"/>
      <c r="IES36" s="1144"/>
      <c r="IET36" s="1144"/>
      <c r="IEU36" s="1144"/>
      <c r="IEV36" s="1144"/>
      <c r="IEW36" s="1144"/>
      <c r="IEX36" s="1144"/>
      <c r="IEY36" s="1144"/>
      <c r="IEZ36" s="1144"/>
      <c r="IFA36" s="1144"/>
      <c r="IFB36" s="1144"/>
      <c r="IFC36" s="1144"/>
      <c r="IFD36" s="1144"/>
      <c r="IFE36" s="1144"/>
      <c r="IFF36" s="1144"/>
      <c r="IFG36" s="1144"/>
      <c r="IFH36" s="1144"/>
      <c r="IFI36" s="1144"/>
      <c r="IFJ36" s="1144"/>
      <c r="IFK36" s="1144"/>
      <c r="IFL36" s="1144"/>
      <c r="IFM36" s="1144"/>
      <c r="IFN36" s="1144"/>
      <c r="IFO36" s="1144"/>
      <c r="IFP36" s="1144"/>
      <c r="IFQ36" s="1144"/>
      <c r="IFR36" s="1144"/>
      <c r="IFS36" s="1144"/>
      <c r="IFT36" s="1144"/>
      <c r="IFU36" s="1144"/>
      <c r="IFV36" s="1144"/>
      <c r="IFW36" s="1144"/>
      <c r="IFX36" s="1144"/>
      <c r="IFY36" s="1144"/>
      <c r="IFZ36" s="1144"/>
      <c r="IGA36" s="1144"/>
      <c r="IGB36" s="1144"/>
      <c r="IGC36" s="1144"/>
      <c r="IGD36" s="1144"/>
      <c r="IGE36" s="1144"/>
      <c r="IGF36" s="1144"/>
      <c r="IGG36" s="1144"/>
      <c r="IGH36" s="1144"/>
      <c r="IGI36" s="1144"/>
      <c r="IGJ36" s="1144"/>
      <c r="IGK36" s="1144"/>
      <c r="IGL36" s="1144"/>
      <c r="IGM36" s="1144"/>
      <c r="IGN36" s="1144"/>
      <c r="IGO36" s="1144"/>
      <c r="IGP36" s="1144"/>
      <c r="IGQ36" s="1144"/>
      <c r="IGR36" s="1144"/>
      <c r="IGS36" s="1144"/>
      <c r="IGT36" s="1144"/>
      <c r="IGU36" s="1144"/>
      <c r="IGV36" s="1144"/>
      <c r="IGW36" s="1144"/>
      <c r="IGX36" s="1144"/>
      <c r="IGY36" s="1144"/>
      <c r="IGZ36" s="1144"/>
      <c r="IHA36" s="1144"/>
      <c r="IHB36" s="1144"/>
      <c r="IHC36" s="1144"/>
      <c r="IHD36" s="1144"/>
      <c r="IHE36" s="1144"/>
      <c r="IHF36" s="1144"/>
      <c r="IHG36" s="1144"/>
      <c r="IHH36" s="1144"/>
      <c r="IHI36" s="1144"/>
      <c r="IHJ36" s="1144"/>
      <c r="IHK36" s="1144"/>
      <c r="IHL36" s="1144"/>
      <c r="IHM36" s="1144"/>
      <c r="IHN36" s="1144"/>
      <c r="IHO36" s="1144"/>
      <c r="IHP36" s="1144"/>
      <c r="IHQ36" s="1144"/>
      <c r="IHR36" s="1144"/>
      <c r="IHS36" s="1144"/>
      <c r="IHT36" s="1144"/>
      <c r="IHU36" s="1144"/>
      <c r="IHV36" s="1144"/>
      <c r="IHW36" s="1144"/>
      <c r="IHX36" s="1144"/>
      <c r="IHY36" s="1144"/>
      <c r="IHZ36" s="1144"/>
      <c r="IIA36" s="1144"/>
      <c r="IIB36" s="1144"/>
      <c r="IIC36" s="1144"/>
      <c r="IID36" s="1144"/>
      <c r="IIE36" s="1144"/>
      <c r="IIF36" s="1144"/>
      <c r="IIG36" s="1144"/>
      <c r="IIH36" s="1144"/>
      <c r="III36" s="1144"/>
      <c r="IIJ36" s="1144"/>
      <c r="IIK36" s="1144"/>
      <c r="IIL36" s="1144"/>
      <c r="IIM36" s="1144"/>
      <c r="IIN36" s="1144"/>
      <c r="IIO36" s="1144"/>
      <c r="IIP36" s="1144"/>
      <c r="IIQ36" s="1144"/>
      <c r="IIR36" s="1144"/>
      <c r="IIS36" s="1144"/>
      <c r="IIT36" s="1144"/>
      <c r="IIU36" s="1144"/>
      <c r="IIV36" s="1144"/>
      <c r="IIW36" s="1144"/>
      <c r="IIX36" s="1144"/>
      <c r="IIY36" s="1144"/>
      <c r="IIZ36" s="1144"/>
      <c r="IJA36" s="1144"/>
      <c r="IJB36" s="1144"/>
      <c r="IJC36" s="1144"/>
      <c r="IJD36" s="1144"/>
      <c r="IJE36" s="1144"/>
      <c r="IJF36" s="1144"/>
      <c r="IJG36" s="1144"/>
      <c r="IJH36" s="1144"/>
      <c r="IJI36" s="1144"/>
      <c r="IJJ36" s="1144"/>
      <c r="IJK36" s="1144"/>
      <c r="IJL36" s="1144"/>
      <c r="IJM36" s="1144"/>
      <c r="IJN36" s="1144"/>
      <c r="IJO36" s="1144"/>
      <c r="IJP36" s="1144"/>
      <c r="IJQ36" s="1144"/>
      <c r="IJR36" s="1144"/>
      <c r="IJS36" s="1144"/>
      <c r="IJT36" s="1144"/>
      <c r="IJU36" s="1144"/>
      <c r="IJV36" s="1144"/>
      <c r="IJW36" s="1144"/>
      <c r="IJX36" s="1144"/>
      <c r="IJY36" s="1144"/>
      <c r="IJZ36" s="1144"/>
      <c r="IKA36" s="1144"/>
      <c r="IKB36" s="1144"/>
      <c r="IKC36" s="1144"/>
      <c r="IKD36" s="1144"/>
      <c r="IKE36" s="1144"/>
      <c r="IKF36" s="1144"/>
      <c r="IKG36" s="1144"/>
      <c r="IKH36" s="1144"/>
      <c r="IKI36" s="1144"/>
      <c r="IKJ36" s="1144"/>
      <c r="IKK36" s="1144"/>
      <c r="IKL36" s="1144"/>
      <c r="IKM36" s="1144"/>
      <c r="IKN36" s="1144"/>
      <c r="IKO36" s="1144"/>
      <c r="IKP36" s="1144"/>
      <c r="IKQ36" s="1144"/>
      <c r="IKR36" s="1144"/>
      <c r="IKS36" s="1144"/>
      <c r="IKT36" s="1144"/>
      <c r="IKU36" s="1144"/>
      <c r="IKV36" s="1144"/>
      <c r="IKW36" s="1144"/>
      <c r="IKX36" s="1144"/>
      <c r="IKY36" s="1144"/>
      <c r="IKZ36" s="1144"/>
      <c r="ILA36" s="1144"/>
      <c r="ILB36" s="1144"/>
      <c r="ILC36" s="1144"/>
      <c r="ILD36" s="1144"/>
      <c r="ILE36" s="1144"/>
      <c r="ILF36" s="1144"/>
      <c r="ILG36" s="1144"/>
      <c r="ILH36" s="1144"/>
      <c r="ILI36" s="1144"/>
      <c r="ILJ36" s="1144"/>
      <c r="ILK36" s="1144"/>
      <c r="ILL36" s="1144"/>
      <c r="ILM36" s="1144"/>
      <c r="ILN36" s="1144"/>
      <c r="ILO36" s="1144"/>
      <c r="ILP36" s="1144"/>
      <c r="ILQ36" s="1144"/>
      <c r="ILR36" s="1144"/>
      <c r="ILS36" s="1144"/>
      <c r="ILT36" s="1144"/>
      <c r="ILU36" s="1144"/>
      <c r="ILV36" s="1144"/>
      <c r="ILW36" s="1144"/>
      <c r="ILX36" s="1144"/>
      <c r="ILY36" s="1144"/>
      <c r="ILZ36" s="1144"/>
      <c r="IMA36" s="1144"/>
      <c r="IMB36" s="1144"/>
      <c r="IMC36" s="1144"/>
      <c r="IMD36" s="1144"/>
      <c r="IME36" s="1144"/>
      <c r="IMF36" s="1144"/>
      <c r="IMG36" s="1144"/>
      <c r="IMH36" s="1144"/>
      <c r="IMI36" s="1144"/>
      <c r="IMJ36" s="1144"/>
      <c r="IMK36" s="1144"/>
      <c r="IML36" s="1144"/>
      <c r="IMM36" s="1144"/>
      <c r="IMN36" s="1144"/>
      <c r="IMO36" s="1144"/>
      <c r="IMP36" s="1144"/>
      <c r="IMQ36" s="1144"/>
      <c r="IMR36" s="1144"/>
      <c r="IMS36" s="1144"/>
      <c r="IMT36" s="1144"/>
      <c r="IMU36" s="1144"/>
      <c r="IMV36" s="1144"/>
      <c r="IMW36" s="1144"/>
      <c r="IMX36" s="1144"/>
      <c r="IMY36" s="1144"/>
      <c r="IMZ36" s="1144"/>
      <c r="INA36" s="1144"/>
      <c r="INB36" s="1144"/>
      <c r="INC36" s="1144"/>
      <c r="IND36" s="1144"/>
      <c r="INE36" s="1144"/>
      <c r="INF36" s="1144"/>
      <c r="ING36" s="1144"/>
      <c r="INH36" s="1144"/>
      <c r="INI36" s="1144"/>
      <c r="INJ36" s="1144"/>
      <c r="INK36" s="1144"/>
      <c r="INL36" s="1144"/>
      <c r="INM36" s="1144"/>
      <c r="INN36" s="1144"/>
      <c r="INO36" s="1144"/>
      <c r="INP36" s="1144"/>
      <c r="INQ36" s="1144"/>
      <c r="INR36" s="1144"/>
      <c r="INS36" s="1144"/>
      <c r="INT36" s="1144"/>
      <c r="INU36" s="1144"/>
      <c r="INV36" s="1144"/>
      <c r="INW36" s="1144"/>
      <c r="INX36" s="1144"/>
      <c r="INY36" s="1144"/>
      <c r="INZ36" s="1144"/>
      <c r="IOA36" s="1144"/>
      <c r="IOB36" s="1144"/>
      <c r="IOC36" s="1144"/>
      <c r="IOD36" s="1144"/>
      <c r="IOE36" s="1144"/>
      <c r="IOF36" s="1144"/>
      <c r="IOG36" s="1144"/>
      <c r="IOH36" s="1144"/>
      <c r="IOI36" s="1144"/>
      <c r="IOJ36" s="1144"/>
      <c r="IOK36" s="1144"/>
      <c r="IOL36" s="1144"/>
      <c r="IOM36" s="1144"/>
      <c r="ION36" s="1144"/>
      <c r="IOO36" s="1144"/>
      <c r="IOP36" s="1144"/>
      <c r="IOQ36" s="1144"/>
      <c r="IOR36" s="1144"/>
      <c r="IOS36" s="1144"/>
      <c r="IOT36" s="1144"/>
      <c r="IOU36" s="1144"/>
      <c r="IOV36" s="1144"/>
      <c r="IOW36" s="1144"/>
      <c r="IOX36" s="1144"/>
      <c r="IOY36" s="1144"/>
      <c r="IOZ36" s="1144"/>
      <c r="IPA36" s="1144"/>
      <c r="IPB36" s="1144"/>
      <c r="IPC36" s="1144"/>
      <c r="IPD36" s="1144"/>
      <c r="IPE36" s="1144"/>
      <c r="IPF36" s="1144"/>
      <c r="IPG36" s="1144"/>
      <c r="IPH36" s="1144"/>
      <c r="IPI36" s="1144"/>
      <c r="IPJ36" s="1144"/>
      <c r="IPK36" s="1144"/>
      <c r="IPL36" s="1144"/>
      <c r="IPM36" s="1144"/>
      <c r="IPN36" s="1144"/>
      <c r="IPO36" s="1144"/>
      <c r="IPP36" s="1144"/>
      <c r="IPQ36" s="1144"/>
      <c r="IPR36" s="1144"/>
      <c r="IPS36" s="1144"/>
      <c r="IPT36" s="1144"/>
      <c r="IPU36" s="1144"/>
      <c r="IPV36" s="1144"/>
      <c r="IPW36" s="1144"/>
      <c r="IPX36" s="1144"/>
      <c r="IPY36" s="1144"/>
      <c r="IPZ36" s="1144"/>
      <c r="IQA36" s="1144"/>
      <c r="IQB36" s="1144"/>
      <c r="IQC36" s="1144"/>
      <c r="IQD36" s="1144"/>
      <c r="IQE36" s="1144"/>
      <c r="IQF36" s="1144"/>
      <c r="IQG36" s="1144"/>
      <c r="IQH36" s="1144"/>
      <c r="IQI36" s="1144"/>
      <c r="IQJ36" s="1144"/>
      <c r="IQK36" s="1144"/>
      <c r="IQL36" s="1144"/>
      <c r="IQM36" s="1144"/>
      <c r="IQN36" s="1144"/>
      <c r="IQO36" s="1144"/>
      <c r="IQP36" s="1144"/>
      <c r="IQQ36" s="1144"/>
      <c r="IQR36" s="1144"/>
      <c r="IQS36" s="1144"/>
      <c r="IQT36" s="1144"/>
      <c r="IQU36" s="1144"/>
      <c r="IQV36" s="1144"/>
      <c r="IQW36" s="1144"/>
      <c r="IQX36" s="1144"/>
      <c r="IQY36" s="1144"/>
      <c r="IQZ36" s="1144"/>
      <c r="IRA36" s="1144"/>
      <c r="IRB36" s="1144"/>
      <c r="IRC36" s="1144"/>
      <c r="IRD36" s="1144"/>
      <c r="IRE36" s="1144"/>
      <c r="IRF36" s="1144"/>
      <c r="IRG36" s="1144"/>
      <c r="IRH36" s="1144"/>
      <c r="IRI36" s="1144"/>
      <c r="IRJ36" s="1144"/>
      <c r="IRK36" s="1144"/>
      <c r="IRL36" s="1144"/>
      <c r="IRM36" s="1144"/>
      <c r="IRN36" s="1144"/>
      <c r="IRO36" s="1144"/>
      <c r="IRP36" s="1144"/>
      <c r="IRQ36" s="1144"/>
      <c r="IRR36" s="1144"/>
      <c r="IRS36" s="1144"/>
      <c r="IRT36" s="1144"/>
      <c r="IRU36" s="1144"/>
      <c r="IRV36" s="1144"/>
      <c r="IRW36" s="1144"/>
      <c r="IRX36" s="1144"/>
      <c r="IRY36" s="1144"/>
      <c r="IRZ36" s="1144"/>
      <c r="ISA36" s="1144"/>
      <c r="ISB36" s="1144"/>
      <c r="ISC36" s="1144"/>
      <c r="ISD36" s="1144"/>
      <c r="ISE36" s="1144"/>
      <c r="ISF36" s="1144"/>
      <c r="ISG36" s="1144"/>
      <c r="ISH36" s="1144"/>
      <c r="ISI36" s="1144"/>
      <c r="ISJ36" s="1144"/>
      <c r="ISK36" s="1144"/>
      <c r="ISL36" s="1144"/>
      <c r="ISM36" s="1144"/>
      <c r="ISN36" s="1144"/>
      <c r="ISO36" s="1144"/>
      <c r="ISP36" s="1144"/>
      <c r="ISQ36" s="1144"/>
      <c r="ISR36" s="1144"/>
      <c r="ISS36" s="1144"/>
      <c r="IST36" s="1144"/>
      <c r="ISU36" s="1144"/>
      <c r="ISV36" s="1144"/>
      <c r="ISW36" s="1144"/>
      <c r="ISX36" s="1144"/>
      <c r="ISY36" s="1144"/>
      <c r="ISZ36" s="1144"/>
      <c r="ITA36" s="1144"/>
      <c r="ITB36" s="1144"/>
      <c r="ITC36" s="1144"/>
      <c r="ITD36" s="1144"/>
      <c r="ITE36" s="1144"/>
      <c r="ITF36" s="1144"/>
      <c r="ITG36" s="1144"/>
      <c r="ITH36" s="1144"/>
      <c r="ITI36" s="1144"/>
      <c r="ITJ36" s="1144"/>
      <c r="ITK36" s="1144"/>
      <c r="ITL36" s="1144"/>
      <c r="ITM36" s="1144"/>
      <c r="ITN36" s="1144"/>
      <c r="ITO36" s="1144"/>
      <c r="ITP36" s="1144"/>
      <c r="ITQ36" s="1144"/>
      <c r="ITR36" s="1144"/>
      <c r="ITS36" s="1144"/>
      <c r="ITT36" s="1144"/>
      <c r="ITU36" s="1144"/>
      <c r="ITV36" s="1144"/>
      <c r="ITW36" s="1144"/>
      <c r="ITX36" s="1144"/>
      <c r="ITY36" s="1144"/>
      <c r="ITZ36" s="1144"/>
      <c r="IUA36" s="1144"/>
      <c r="IUB36" s="1144"/>
      <c r="IUC36" s="1144"/>
      <c r="IUD36" s="1144"/>
      <c r="IUE36" s="1144"/>
      <c r="IUF36" s="1144"/>
      <c r="IUG36" s="1144"/>
      <c r="IUH36" s="1144"/>
      <c r="IUI36" s="1144"/>
      <c r="IUJ36" s="1144"/>
      <c r="IUK36" s="1144"/>
      <c r="IUL36" s="1144"/>
      <c r="IUM36" s="1144"/>
      <c r="IUN36" s="1144"/>
      <c r="IUO36" s="1144"/>
      <c r="IUP36" s="1144"/>
      <c r="IUQ36" s="1144"/>
      <c r="IUR36" s="1144"/>
      <c r="IUS36" s="1144"/>
      <c r="IUT36" s="1144"/>
      <c r="IUU36" s="1144"/>
      <c r="IUV36" s="1144"/>
      <c r="IUW36" s="1144"/>
      <c r="IUX36" s="1144"/>
      <c r="IUY36" s="1144"/>
      <c r="IUZ36" s="1144"/>
      <c r="IVA36" s="1144"/>
      <c r="IVB36" s="1144"/>
      <c r="IVC36" s="1144"/>
      <c r="IVD36" s="1144"/>
      <c r="IVE36" s="1144"/>
      <c r="IVF36" s="1144"/>
      <c r="IVG36" s="1144"/>
      <c r="IVH36" s="1144"/>
      <c r="IVI36" s="1144"/>
      <c r="IVJ36" s="1144"/>
      <c r="IVK36" s="1144"/>
      <c r="IVL36" s="1144"/>
      <c r="IVM36" s="1144"/>
      <c r="IVN36" s="1144"/>
      <c r="IVO36" s="1144"/>
      <c r="IVP36" s="1144"/>
      <c r="IVQ36" s="1144"/>
      <c r="IVR36" s="1144"/>
      <c r="IVS36" s="1144"/>
      <c r="IVT36" s="1144"/>
      <c r="IVU36" s="1144"/>
      <c r="IVV36" s="1144"/>
      <c r="IVW36" s="1144"/>
      <c r="IVX36" s="1144"/>
      <c r="IVY36" s="1144"/>
      <c r="IVZ36" s="1144"/>
      <c r="IWA36" s="1144"/>
      <c r="IWB36" s="1144"/>
      <c r="IWC36" s="1144"/>
      <c r="IWD36" s="1144"/>
      <c r="IWE36" s="1144"/>
      <c r="IWF36" s="1144"/>
      <c r="IWG36" s="1144"/>
      <c r="IWH36" s="1144"/>
      <c r="IWI36" s="1144"/>
      <c r="IWJ36" s="1144"/>
      <c r="IWK36" s="1144"/>
      <c r="IWL36" s="1144"/>
      <c r="IWM36" s="1144"/>
      <c r="IWN36" s="1144"/>
      <c r="IWO36" s="1144"/>
      <c r="IWP36" s="1144"/>
      <c r="IWQ36" s="1144"/>
      <c r="IWR36" s="1144"/>
      <c r="IWS36" s="1144"/>
      <c r="IWT36" s="1144"/>
      <c r="IWU36" s="1144"/>
      <c r="IWV36" s="1144"/>
      <c r="IWW36" s="1144"/>
      <c r="IWX36" s="1144"/>
      <c r="IWY36" s="1144"/>
      <c r="IWZ36" s="1144"/>
      <c r="IXA36" s="1144"/>
      <c r="IXB36" s="1144"/>
      <c r="IXC36" s="1144"/>
      <c r="IXD36" s="1144"/>
      <c r="IXE36" s="1144"/>
      <c r="IXF36" s="1144"/>
      <c r="IXG36" s="1144"/>
      <c r="IXH36" s="1144"/>
      <c r="IXI36" s="1144"/>
      <c r="IXJ36" s="1144"/>
      <c r="IXK36" s="1144"/>
      <c r="IXL36" s="1144"/>
      <c r="IXM36" s="1144"/>
      <c r="IXN36" s="1144"/>
      <c r="IXO36" s="1144"/>
      <c r="IXP36" s="1144"/>
      <c r="IXQ36" s="1144"/>
      <c r="IXR36" s="1144"/>
      <c r="IXS36" s="1144"/>
      <c r="IXT36" s="1144"/>
      <c r="IXU36" s="1144"/>
      <c r="IXV36" s="1144"/>
      <c r="IXW36" s="1144"/>
      <c r="IXX36" s="1144"/>
      <c r="IXY36" s="1144"/>
      <c r="IXZ36" s="1144"/>
      <c r="IYA36" s="1144"/>
      <c r="IYB36" s="1144"/>
      <c r="IYC36" s="1144"/>
      <c r="IYD36" s="1144"/>
      <c r="IYE36" s="1144"/>
      <c r="IYF36" s="1144"/>
      <c r="IYG36" s="1144"/>
      <c r="IYH36" s="1144"/>
      <c r="IYI36" s="1144"/>
      <c r="IYJ36" s="1144"/>
      <c r="IYK36" s="1144"/>
      <c r="IYL36" s="1144"/>
      <c r="IYM36" s="1144"/>
      <c r="IYN36" s="1144"/>
      <c r="IYO36" s="1144"/>
      <c r="IYP36" s="1144"/>
      <c r="IYQ36" s="1144"/>
      <c r="IYR36" s="1144"/>
      <c r="IYS36" s="1144"/>
      <c r="IYT36" s="1144"/>
      <c r="IYU36" s="1144"/>
      <c r="IYV36" s="1144"/>
      <c r="IYW36" s="1144"/>
      <c r="IYX36" s="1144"/>
      <c r="IYY36" s="1144"/>
      <c r="IYZ36" s="1144"/>
      <c r="IZA36" s="1144"/>
      <c r="IZB36" s="1144"/>
      <c r="IZC36" s="1144"/>
      <c r="IZD36" s="1144"/>
      <c r="IZE36" s="1144"/>
      <c r="IZF36" s="1144"/>
      <c r="IZG36" s="1144"/>
      <c r="IZH36" s="1144"/>
      <c r="IZI36" s="1144"/>
      <c r="IZJ36" s="1144"/>
      <c r="IZK36" s="1144"/>
      <c r="IZL36" s="1144"/>
      <c r="IZM36" s="1144"/>
      <c r="IZN36" s="1144"/>
      <c r="IZO36" s="1144"/>
      <c r="IZP36" s="1144"/>
      <c r="IZQ36" s="1144"/>
      <c r="IZR36" s="1144"/>
      <c r="IZS36" s="1144"/>
      <c r="IZT36" s="1144"/>
      <c r="IZU36" s="1144"/>
      <c r="IZV36" s="1144"/>
      <c r="IZW36" s="1144"/>
      <c r="IZX36" s="1144"/>
      <c r="IZY36" s="1144"/>
      <c r="IZZ36" s="1144"/>
      <c r="JAA36" s="1144"/>
      <c r="JAB36" s="1144"/>
      <c r="JAC36" s="1144"/>
      <c r="JAD36" s="1144"/>
      <c r="JAE36" s="1144"/>
      <c r="JAF36" s="1144"/>
      <c r="JAG36" s="1144"/>
      <c r="JAH36" s="1144"/>
      <c r="JAI36" s="1144"/>
      <c r="JAJ36" s="1144"/>
      <c r="JAK36" s="1144"/>
      <c r="JAL36" s="1144"/>
      <c r="JAM36" s="1144"/>
      <c r="JAN36" s="1144"/>
      <c r="JAO36" s="1144"/>
      <c r="JAP36" s="1144"/>
      <c r="JAQ36" s="1144"/>
      <c r="JAR36" s="1144"/>
      <c r="JAS36" s="1144"/>
      <c r="JAT36" s="1144"/>
      <c r="JAU36" s="1144"/>
      <c r="JAV36" s="1144"/>
      <c r="JAW36" s="1144"/>
      <c r="JAX36" s="1144"/>
      <c r="JAY36" s="1144"/>
      <c r="JAZ36" s="1144"/>
      <c r="JBA36" s="1144"/>
      <c r="JBB36" s="1144"/>
      <c r="JBC36" s="1144"/>
      <c r="JBD36" s="1144"/>
      <c r="JBE36" s="1144"/>
      <c r="JBF36" s="1144"/>
      <c r="JBG36" s="1144"/>
      <c r="JBH36" s="1144"/>
      <c r="JBI36" s="1144"/>
      <c r="JBJ36" s="1144"/>
      <c r="JBK36" s="1144"/>
      <c r="JBL36" s="1144"/>
      <c r="JBM36" s="1144"/>
      <c r="JBN36" s="1144"/>
      <c r="JBO36" s="1144"/>
      <c r="JBP36" s="1144"/>
      <c r="JBQ36" s="1144"/>
      <c r="JBR36" s="1144"/>
      <c r="JBS36" s="1144"/>
      <c r="JBT36" s="1144"/>
      <c r="JBU36" s="1144"/>
      <c r="JBV36" s="1144"/>
      <c r="JBW36" s="1144"/>
      <c r="JBX36" s="1144"/>
      <c r="JBY36" s="1144"/>
      <c r="JBZ36" s="1144"/>
      <c r="JCA36" s="1144"/>
      <c r="JCB36" s="1144"/>
      <c r="JCC36" s="1144"/>
      <c r="JCD36" s="1144"/>
      <c r="JCE36" s="1144"/>
      <c r="JCF36" s="1144"/>
      <c r="JCG36" s="1144"/>
      <c r="JCH36" s="1144"/>
      <c r="JCI36" s="1144"/>
      <c r="JCJ36" s="1144"/>
      <c r="JCK36" s="1144"/>
      <c r="JCL36" s="1144"/>
      <c r="JCM36" s="1144"/>
      <c r="JCN36" s="1144"/>
      <c r="JCO36" s="1144"/>
      <c r="JCP36" s="1144"/>
      <c r="JCQ36" s="1144"/>
      <c r="JCR36" s="1144"/>
      <c r="JCS36" s="1144"/>
      <c r="JCT36" s="1144"/>
      <c r="JCU36" s="1144"/>
      <c r="JCV36" s="1144"/>
      <c r="JCW36" s="1144"/>
      <c r="JCX36" s="1144"/>
      <c r="JCY36" s="1144"/>
      <c r="JCZ36" s="1144"/>
      <c r="JDA36" s="1144"/>
      <c r="JDB36" s="1144"/>
      <c r="JDC36" s="1144"/>
      <c r="JDD36" s="1144"/>
      <c r="JDE36" s="1144"/>
      <c r="JDF36" s="1144"/>
      <c r="JDG36" s="1144"/>
      <c r="JDH36" s="1144"/>
      <c r="JDI36" s="1144"/>
      <c r="JDJ36" s="1144"/>
      <c r="JDK36" s="1144"/>
      <c r="JDL36" s="1144"/>
      <c r="JDM36" s="1144"/>
      <c r="JDN36" s="1144"/>
      <c r="JDO36" s="1144"/>
      <c r="JDP36" s="1144"/>
      <c r="JDQ36" s="1144"/>
      <c r="JDR36" s="1144"/>
      <c r="JDS36" s="1144"/>
      <c r="JDT36" s="1144"/>
      <c r="JDU36" s="1144"/>
      <c r="JDV36" s="1144"/>
      <c r="JDW36" s="1144"/>
      <c r="JDX36" s="1144"/>
      <c r="JDY36" s="1144"/>
      <c r="JDZ36" s="1144"/>
      <c r="JEA36" s="1144"/>
      <c r="JEB36" s="1144"/>
      <c r="JEC36" s="1144"/>
      <c r="JED36" s="1144"/>
      <c r="JEE36" s="1144"/>
      <c r="JEF36" s="1144"/>
      <c r="JEG36" s="1144"/>
      <c r="JEH36" s="1144"/>
      <c r="JEI36" s="1144"/>
      <c r="JEJ36" s="1144"/>
      <c r="JEK36" s="1144"/>
      <c r="JEL36" s="1144"/>
      <c r="JEM36" s="1144"/>
      <c r="JEN36" s="1144"/>
      <c r="JEO36" s="1144"/>
      <c r="JEP36" s="1144"/>
      <c r="JEQ36" s="1144"/>
      <c r="JER36" s="1144"/>
      <c r="JES36" s="1144"/>
      <c r="JET36" s="1144"/>
      <c r="JEU36" s="1144"/>
      <c r="JEV36" s="1144"/>
      <c r="JEW36" s="1144"/>
      <c r="JEX36" s="1144"/>
      <c r="JEY36" s="1144"/>
      <c r="JEZ36" s="1144"/>
      <c r="JFA36" s="1144"/>
      <c r="JFB36" s="1144"/>
      <c r="JFC36" s="1144"/>
      <c r="JFD36" s="1144"/>
      <c r="JFE36" s="1144"/>
      <c r="JFF36" s="1144"/>
      <c r="JFG36" s="1144"/>
      <c r="JFH36" s="1144"/>
      <c r="JFI36" s="1144"/>
      <c r="JFJ36" s="1144"/>
      <c r="JFK36" s="1144"/>
      <c r="JFL36" s="1144"/>
      <c r="JFM36" s="1144"/>
      <c r="JFN36" s="1144"/>
      <c r="JFO36" s="1144"/>
      <c r="JFP36" s="1144"/>
      <c r="JFQ36" s="1144"/>
      <c r="JFR36" s="1144"/>
      <c r="JFS36" s="1144"/>
      <c r="JFT36" s="1144"/>
      <c r="JFU36" s="1144"/>
      <c r="JFV36" s="1144"/>
      <c r="JFW36" s="1144"/>
      <c r="JFX36" s="1144"/>
      <c r="JFY36" s="1144"/>
      <c r="JFZ36" s="1144"/>
      <c r="JGA36" s="1144"/>
      <c r="JGB36" s="1144"/>
      <c r="JGC36" s="1144"/>
      <c r="JGD36" s="1144"/>
      <c r="JGE36" s="1144"/>
      <c r="JGF36" s="1144"/>
      <c r="JGG36" s="1144"/>
      <c r="JGH36" s="1144"/>
      <c r="JGI36" s="1144"/>
      <c r="JGJ36" s="1144"/>
      <c r="JGK36" s="1144"/>
      <c r="JGL36" s="1144"/>
      <c r="JGM36" s="1144"/>
      <c r="JGN36" s="1144"/>
      <c r="JGO36" s="1144"/>
      <c r="JGP36" s="1144"/>
      <c r="JGQ36" s="1144"/>
      <c r="JGR36" s="1144"/>
      <c r="JGS36" s="1144"/>
      <c r="JGT36" s="1144"/>
      <c r="JGU36" s="1144"/>
      <c r="JGV36" s="1144"/>
      <c r="JGW36" s="1144"/>
      <c r="JGX36" s="1144"/>
      <c r="JGY36" s="1144"/>
      <c r="JGZ36" s="1144"/>
      <c r="JHA36" s="1144"/>
      <c r="JHB36" s="1144"/>
      <c r="JHC36" s="1144"/>
      <c r="JHD36" s="1144"/>
      <c r="JHE36" s="1144"/>
      <c r="JHF36" s="1144"/>
      <c r="JHG36" s="1144"/>
      <c r="JHH36" s="1144"/>
      <c r="JHI36" s="1144"/>
      <c r="JHJ36" s="1144"/>
      <c r="JHK36" s="1144"/>
      <c r="JHL36" s="1144"/>
      <c r="JHM36" s="1144"/>
      <c r="JHN36" s="1144"/>
      <c r="JHO36" s="1144"/>
      <c r="JHP36" s="1144"/>
      <c r="JHQ36" s="1144"/>
      <c r="JHR36" s="1144"/>
      <c r="JHS36" s="1144"/>
      <c r="JHT36" s="1144"/>
      <c r="JHU36" s="1144"/>
      <c r="JHV36" s="1144"/>
      <c r="JHW36" s="1144"/>
      <c r="JHX36" s="1144"/>
      <c r="JHY36" s="1144"/>
      <c r="JHZ36" s="1144"/>
      <c r="JIA36" s="1144"/>
      <c r="JIB36" s="1144"/>
      <c r="JIC36" s="1144"/>
      <c r="JID36" s="1144"/>
      <c r="JIE36" s="1144"/>
      <c r="JIF36" s="1144"/>
      <c r="JIG36" s="1144"/>
      <c r="JIH36" s="1144"/>
      <c r="JII36" s="1144"/>
      <c r="JIJ36" s="1144"/>
      <c r="JIK36" s="1144"/>
      <c r="JIL36" s="1144"/>
      <c r="JIM36" s="1144"/>
      <c r="JIN36" s="1144"/>
      <c r="JIO36" s="1144"/>
      <c r="JIP36" s="1144"/>
      <c r="JIQ36" s="1144"/>
      <c r="JIR36" s="1144"/>
      <c r="JIS36" s="1144"/>
      <c r="JIT36" s="1144"/>
      <c r="JIU36" s="1144"/>
      <c r="JIV36" s="1144"/>
      <c r="JIW36" s="1144"/>
      <c r="JIX36" s="1144"/>
      <c r="JIY36" s="1144"/>
      <c r="JIZ36" s="1144"/>
      <c r="JJA36" s="1144"/>
      <c r="JJB36" s="1144"/>
      <c r="JJC36" s="1144"/>
      <c r="JJD36" s="1144"/>
      <c r="JJE36" s="1144"/>
      <c r="JJF36" s="1144"/>
      <c r="JJG36" s="1144"/>
      <c r="JJH36" s="1144"/>
      <c r="JJI36" s="1144"/>
      <c r="JJJ36" s="1144"/>
      <c r="JJK36" s="1144"/>
      <c r="JJL36" s="1144"/>
      <c r="JJM36" s="1144"/>
      <c r="JJN36" s="1144"/>
      <c r="JJO36" s="1144"/>
      <c r="JJP36" s="1144"/>
      <c r="JJQ36" s="1144"/>
      <c r="JJR36" s="1144"/>
      <c r="JJS36" s="1144"/>
      <c r="JJT36" s="1144"/>
      <c r="JJU36" s="1144"/>
      <c r="JJV36" s="1144"/>
      <c r="JJW36" s="1144"/>
      <c r="JJX36" s="1144"/>
      <c r="JJY36" s="1144"/>
      <c r="JJZ36" s="1144"/>
      <c r="JKA36" s="1144"/>
      <c r="JKB36" s="1144"/>
      <c r="JKC36" s="1144"/>
      <c r="JKD36" s="1144"/>
      <c r="JKE36" s="1144"/>
      <c r="JKF36" s="1144"/>
      <c r="JKG36" s="1144"/>
      <c r="JKH36" s="1144"/>
      <c r="JKI36" s="1144"/>
      <c r="JKJ36" s="1144"/>
      <c r="JKK36" s="1144"/>
      <c r="JKL36" s="1144"/>
      <c r="JKM36" s="1144"/>
      <c r="JKN36" s="1144"/>
      <c r="JKO36" s="1144"/>
      <c r="JKP36" s="1144"/>
      <c r="JKQ36" s="1144"/>
      <c r="JKR36" s="1144"/>
      <c r="JKS36" s="1144"/>
      <c r="JKT36" s="1144"/>
      <c r="JKU36" s="1144"/>
      <c r="JKV36" s="1144"/>
      <c r="JKW36" s="1144"/>
      <c r="JKX36" s="1144"/>
      <c r="JKY36" s="1144"/>
      <c r="JKZ36" s="1144"/>
      <c r="JLA36" s="1144"/>
      <c r="JLB36" s="1144"/>
      <c r="JLC36" s="1144"/>
      <c r="JLD36" s="1144"/>
      <c r="JLE36" s="1144"/>
      <c r="JLF36" s="1144"/>
      <c r="JLG36" s="1144"/>
      <c r="JLH36" s="1144"/>
      <c r="JLI36" s="1144"/>
      <c r="JLJ36" s="1144"/>
      <c r="JLK36" s="1144"/>
      <c r="JLL36" s="1144"/>
      <c r="JLM36" s="1144"/>
      <c r="JLN36" s="1144"/>
      <c r="JLO36" s="1144"/>
      <c r="JLP36" s="1144"/>
      <c r="JLQ36" s="1144"/>
      <c r="JLR36" s="1144"/>
      <c r="JLS36" s="1144"/>
      <c r="JLT36" s="1144"/>
      <c r="JLU36" s="1144"/>
      <c r="JLV36" s="1144"/>
      <c r="JLW36" s="1144"/>
      <c r="JLX36" s="1144"/>
      <c r="JLY36" s="1144"/>
      <c r="JLZ36" s="1144"/>
      <c r="JMA36" s="1144"/>
      <c r="JMB36" s="1144"/>
      <c r="JMC36" s="1144"/>
      <c r="JMD36" s="1144"/>
      <c r="JME36" s="1144"/>
      <c r="JMF36" s="1144"/>
      <c r="JMG36" s="1144"/>
      <c r="JMH36" s="1144"/>
      <c r="JMI36" s="1144"/>
      <c r="JMJ36" s="1144"/>
      <c r="JMK36" s="1144"/>
      <c r="JML36" s="1144"/>
      <c r="JMM36" s="1144"/>
      <c r="JMN36" s="1144"/>
      <c r="JMO36" s="1144"/>
      <c r="JMP36" s="1144"/>
      <c r="JMQ36" s="1144"/>
      <c r="JMR36" s="1144"/>
      <c r="JMS36" s="1144"/>
      <c r="JMT36" s="1144"/>
      <c r="JMU36" s="1144"/>
      <c r="JMV36" s="1144"/>
      <c r="JMW36" s="1144"/>
      <c r="JMX36" s="1144"/>
      <c r="JMY36" s="1144"/>
      <c r="JMZ36" s="1144"/>
      <c r="JNA36" s="1144"/>
      <c r="JNB36" s="1144"/>
      <c r="JNC36" s="1144"/>
      <c r="JND36" s="1144"/>
      <c r="JNE36" s="1144"/>
      <c r="JNF36" s="1144"/>
      <c r="JNG36" s="1144"/>
      <c r="JNH36" s="1144"/>
      <c r="JNI36" s="1144"/>
      <c r="JNJ36" s="1144"/>
      <c r="JNK36" s="1144"/>
      <c r="JNL36" s="1144"/>
      <c r="JNM36" s="1144"/>
      <c r="JNN36" s="1144"/>
      <c r="JNO36" s="1144"/>
      <c r="JNP36" s="1144"/>
      <c r="JNQ36" s="1144"/>
      <c r="JNR36" s="1144"/>
      <c r="JNS36" s="1144"/>
      <c r="JNT36" s="1144"/>
      <c r="JNU36" s="1144"/>
      <c r="JNV36" s="1144"/>
      <c r="JNW36" s="1144"/>
      <c r="JNX36" s="1144"/>
      <c r="JNY36" s="1144"/>
      <c r="JNZ36" s="1144"/>
      <c r="JOA36" s="1144"/>
      <c r="JOB36" s="1144"/>
      <c r="JOC36" s="1144"/>
      <c r="JOD36" s="1144"/>
      <c r="JOE36" s="1144"/>
      <c r="JOF36" s="1144"/>
      <c r="JOG36" s="1144"/>
      <c r="JOH36" s="1144"/>
      <c r="JOI36" s="1144"/>
      <c r="JOJ36" s="1144"/>
      <c r="JOK36" s="1144"/>
      <c r="JOL36" s="1144"/>
      <c r="JOM36" s="1144"/>
      <c r="JON36" s="1144"/>
      <c r="JOO36" s="1144"/>
      <c r="JOP36" s="1144"/>
      <c r="JOQ36" s="1144"/>
      <c r="JOR36" s="1144"/>
      <c r="JOS36" s="1144"/>
      <c r="JOT36" s="1144"/>
      <c r="JOU36" s="1144"/>
      <c r="JOV36" s="1144"/>
      <c r="JOW36" s="1144"/>
      <c r="JOX36" s="1144"/>
      <c r="JOY36" s="1144"/>
      <c r="JOZ36" s="1144"/>
      <c r="JPA36" s="1144"/>
      <c r="JPB36" s="1144"/>
      <c r="JPC36" s="1144"/>
      <c r="JPD36" s="1144"/>
      <c r="JPE36" s="1144"/>
      <c r="JPF36" s="1144"/>
      <c r="JPG36" s="1144"/>
      <c r="JPH36" s="1144"/>
      <c r="JPI36" s="1144"/>
      <c r="JPJ36" s="1144"/>
      <c r="JPK36" s="1144"/>
      <c r="JPL36" s="1144"/>
      <c r="JPM36" s="1144"/>
      <c r="JPN36" s="1144"/>
      <c r="JPO36" s="1144"/>
      <c r="JPP36" s="1144"/>
      <c r="JPQ36" s="1144"/>
      <c r="JPR36" s="1144"/>
      <c r="JPS36" s="1144"/>
      <c r="JPT36" s="1144"/>
      <c r="JPU36" s="1144"/>
      <c r="JPV36" s="1144"/>
      <c r="JPW36" s="1144"/>
      <c r="JPX36" s="1144"/>
      <c r="JPY36" s="1144"/>
      <c r="JPZ36" s="1144"/>
      <c r="JQA36" s="1144"/>
      <c r="JQB36" s="1144"/>
      <c r="JQC36" s="1144"/>
      <c r="JQD36" s="1144"/>
      <c r="JQE36" s="1144"/>
      <c r="JQF36" s="1144"/>
      <c r="JQG36" s="1144"/>
      <c r="JQH36" s="1144"/>
      <c r="JQI36" s="1144"/>
      <c r="JQJ36" s="1144"/>
      <c r="JQK36" s="1144"/>
      <c r="JQL36" s="1144"/>
      <c r="JQM36" s="1144"/>
      <c r="JQN36" s="1144"/>
      <c r="JQO36" s="1144"/>
      <c r="JQP36" s="1144"/>
      <c r="JQQ36" s="1144"/>
      <c r="JQR36" s="1144"/>
      <c r="JQS36" s="1144"/>
      <c r="JQT36" s="1144"/>
      <c r="JQU36" s="1144"/>
      <c r="JQV36" s="1144"/>
      <c r="JQW36" s="1144"/>
      <c r="JQX36" s="1144"/>
      <c r="JQY36" s="1144"/>
      <c r="JQZ36" s="1144"/>
      <c r="JRA36" s="1144"/>
      <c r="JRB36" s="1144"/>
      <c r="JRC36" s="1144"/>
      <c r="JRD36" s="1144"/>
      <c r="JRE36" s="1144"/>
      <c r="JRF36" s="1144"/>
      <c r="JRG36" s="1144"/>
      <c r="JRH36" s="1144"/>
      <c r="JRI36" s="1144"/>
      <c r="JRJ36" s="1144"/>
      <c r="JRK36" s="1144"/>
      <c r="JRL36" s="1144"/>
      <c r="JRM36" s="1144"/>
      <c r="JRN36" s="1144"/>
      <c r="JRO36" s="1144"/>
      <c r="JRP36" s="1144"/>
      <c r="JRQ36" s="1144"/>
      <c r="JRR36" s="1144"/>
      <c r="JRS36" s="1144"/>
      <c r="JRT36" s="1144"/>
      <c r="JRU36" s="1144"/>
      <c r="JRV36" s="1144"/>
      <c r="JRW36" s="1144"/>
      <c r="JRX36" s="1144"/>
      <c r="JRY36" s="1144"/>
      <c r="JRZ36" s="1144"/>
      <c r="JSA36" s="1144"/>
      <c r="JSB36" s="1144"/>
      <c r="JSC36" s="1144"/>
      <c r="JSD36" s="1144"/>
      <c r="JSE36" s="1144"/>
      <c r="JSF36" s="1144"/>
      <c r="JSG36" s="1144"/>
      <c r="JSH36" s="1144"/>
      <c r="JSI36" s="1144"/>
      <c r="JSJ36" s="1144"/>
      <c r="JSK36" s="1144"/>
      <c r="JSL36" s="1144"/>
      <c r="JSM36" s="1144"/>
      <c r="JSN36" s="1144"/>
      <c r="JSO36" s="1144"/>
      <c r="JSP36" s="1144"/>
      <c r="JSQ36" s="1144"/>
      <c r="JSR36" s="1144"/>
      <c r="JSS36" s="1144"/>
      <c r="JST36" s="1144"/>
      <c r="JSU36" s="1144"/>
      <c r="JSV36" s="1144"/>
      <c r="JSW36" s="1144"/>
      <c r="JSX36" s="1144"/>
      <c r="JSY36" s="1144"/>
      <c r="JSZ36" s="1144"/>
      <c r="JTA36" s="1144"/>
      <c r="JTB36" s="1144"/>
      <c r="JTC36" s="1144"/>
      <c r="JTD36" s="1144"/>
      <c r="JTE36" s="1144"/>
      <c r="JTF36" s="1144"/>
      <c r="JTG36" s="1144"/>
      <c r="JTH36" s="1144"/>
      <c r="JTI36" s="1144"/>
      <c r="JTJ36" s="1144"/>
      <c r="JTK36" s="1144"/>
      <c r="JTL36" s="1144"/>
      <c r="JTM36" s="1144"/>
      <c r="JTN36" s="1144"/>
      <c r="JTO36" s="1144"/>
      <c r="JTP36" s="1144"/>
      <c r="JTQ36" s="1144"/>
      <c r="JTR36" s="1144"/>
      <c r="JTS36" s="1144"/>
      <c r="JTT36" s="1144"/>
      <c r="JTU36" s="1144"/>
      <c r="JTV36" s="1144"/>
      <c r="JTW36" s="1144"/>
      <c r="JTX36" s="1144"/>
      <c r="JTY36" s="1144"/>
      <c r="JTZ36" s="1144"/>
      <c r="JUA36" s="1144"/>
      <c r="JUB36" s="1144"/>
      <c r="JUC36" s="1144"/>
      <c r="JUD36" s="1144"/>
      <c r="JUE36" s="1144"/>
      <c r="JUF36" s="1144"/>
      <c r="JUG36" s="1144"/>
      <c r="JUH36" s="1144"/>
      <c r="JUI36" s="1144"/>
      <c r="JUJ36" s="1144"/>
      <c r="JUK36" s="1144"/>
      <c r="JUL36" s="1144"/>
      <c r="JUM36" s="1144"/>
      <c r="JUN36" s="1144"/>
      <c r="JUO36" s="1144"/>
      <c r="JUP36" s="1144"/>
      <c r="JUQ36" s="1144"/>
      <c r="JUR36" s="1144"/>
      <c r="JUS36" s="1144"/>
      <c r="JUT36" s="1144"/>
      <c r="JUU36" s="1144"/>
      <c r="JUV36" s="1144"/>
      <c r="JUW36" s="1144"/>
      <c r="JUX36" s="1144"/>
      <c r="JUY36" s="1144"/>
      <c r="JUZ36" s="1144"/>
      <c r="JVA36" s="1144"/>
      <c r="JVB36" s="1144"/>
      <c r="JVC36" s="1144"/>
      <c r="JVD36" s="1144"/>
      <c r="JVE36" s="1144"/>
      <c r="JVF36" s="1144"/>
      <c r="JVG36" s="1144"/>
      <c r="JVH36" s="1144"/>
      <c r="JVI36" s="1144"/>
      <c r="JVJ36" s="1144"/>
      <c r="JVK36" s="1144"/>
      <c r="JVL36" s="1144"/>
      <c r="JVM36" s="1144"/>
      <c r="JVN36" s="1144"/>
      <c r="JVO36" s="1144"/>
      <c r="JVP36" s="1144"/>
      <c r="JVQ36" s="1144"/>
      <c r="JVR36" s="1144"/>
      <c r="JVS36" s="1144"/>
      <c r="JVT36" s="1144"/>
      <c r="JVU36" s="1144"/>
      <c r="JVV36" s="1144"/>
      <c r="JVW36" s="1144"/>
      <c r="JVX36" s="1144"/>
      <c r="JVY36" s="1144"/>
      <c r="JVZ36" s="1144"/>
      <c r="JWA36" s="1144"/>
      <c r="JWB36" s="1144"/>
      <c r="JWC36" s="1144"/>
      <c r="JWD36" s="1144"/>
      <c r="JWE36" s="1144"/>
      <c r="JWF36" s="1144"/>
      <c r="JWG36" s="1144"/>
      <c r="JWH36" s="1144"/>
      <c r="JWI36" s="1144"/>
      <c r="JWJ36" s="1144"/>
      <c r="JWK36" s="1144"/>
      <c r="JWL36" s="1144"/>
      <c r="JWM36" s="1144"/>
      <c r="JWN36" s="1144"/>
      <c r="JWO36" s="1144"/>
      <c r="JWP36" s="1144"/>
      <c r="JWQ36" s="1144"/>
      <c r="JWR36" s="1144"/>
      <c r="JWS36" s="1144"/>
      <c r="JWT36" s="1144"/>
      <c r="JWU36" s="1144"/>
      <c r="JWV36" s="1144"/>
      <c r="JWW36" s="1144"/>
      <c r="JWX36" s="1144"/>
      <c r="JWY36" s="1144"/>
      <c r="JWZ36" s="1144"/>
      <c r="JXA36" s="1144"/>
      <c r="JXB36" s="1144"/>
      <c r="JXC36" s="1144"/>
      <c r="JXD36" s="1144"/>
      <c r="JXE36" s="1144"/>
      <c r="JXF36" s="1144"/>
      <c r="JXG36" s="1144"/>
      <c r="JXH36" s="1144"/>
      <c r="JXI36" s="1144"/>
      <c r="JXJ36" s="1144"/>
      <c r="JXK36" s="1144"/>
      <c r="JXL36" s="1144"/>
      <c r="JXM36" s="1144"/>
      <c r="JXN36" s="1144"/>
      <c r="JXO36" s="1144"/>
      <c r="JXP36" s="1144"/>
      <c r="JXQ36" s="1144"/>
      <c r="JXR36" s="1144"/>
      <c r="JXS36" s="1144"/>
      <c r="JXT36" s="1144"/>
      <c r="JXU36" s="1144"/>
      <c r="JXV36" s="1144"/>
      <c r="JXW36" s="1144"/>
      <c r="JXX36" s="1144"/>
      <c r="JXY36" s="1144"/>
      <c r="JXZ36" s="1144"/>
      <c r="JYA36" s="1144"/>
      <c r="JYB36" s="1144"/>
      <c r="JYC36" s="1144"/>
      <c r="JYD36" s="1144"/>
      <c r="JYE36" s="1144"/>
      <c r="JYF36" s="1144"/>
      <c r="JYG36" s="1144"/>
      <c r="JYH36" s="1144"/>
      <c r="JYI36" s="1144"/>
      <c r="JYJ36" s="1144"/>
      <c r="JYK36" s="1144"/>
      <c r="JYL36" s="1144"/>
      <c r="JYM36" s="1144"/>
      <c r="JYN36" s="1144"/>
      <c r="JYO36" s="1144"/>
      <c r="JYP36" s="1144"/>
      <c r="JYQ36" s="1144"/>
      <c r="JYR36" s="1144"/>
      <c r="JYS36" s="1144"/>
      <c r="JYT36" s="1144"/>
      <c r="JYU36" s="1144"/>
      <c r="JYV36" s="1144"/>
      <c r="JYW36" s="1144"/>
      <c r="JYX36" s="1144"/>
      <c r="JYY36" s="1144"/>
      <c r="JYZ36" s="1144"/>
      <c r="JZA36" s="1144"/>
      <c r="JZB36" s="1144"/>
      <c r="JZC36" s="1144"/>
      <c r="JZD36" s="1144"/>
      <c r="JZE36" s="1144"/>
      <c r="JZF36" s="1144"/>
      <c r="JZG36" s="1144"/>
      <c r="JZH36" s="1144"/>
      <c r="JZI36" s="1144"/>
      <c r="JZJ36" s="1144"/>
      <c r="JZK36" s="1144"/>
      <c r="JZL36" s="1144"/>
      <c r="JZM36" s="1144"/>
      <c r="JZN36" s="1144"/>
      <c r="JZO36" s="1144"/>
      <c r="JZP36" s="1144"/>
      <c r="JZQ36" s="1144"/>
      <c r="JZR36" s="1144"/>
      <c r="JZS36" s="1144"/>
      <c r="JZT36" s="1144"/>
      <c r="JZU36" s="1144"/>
      <c r="JZV36" s="1144"/>
      <c r="JZW36" s="1144"/>
      <c r="JZX36" s="1144"/>
      <c r="JZY36" s="1144"/>
      <c r="JZZ36" s="1144"/>
      <c r="KAA36" s="1144"/>
      <c r="KAB36" s="1144"/>
      <c r="KAC36" s="1144"/>
      <c r="KAD36" s="1144"/>
      <c r="KAE36" s="1144"/>
      <c r="KAF36" s="1144"/>
      <c r="KAG36" s="1144"/>
      <c r="KAH36" s="1144"/>
      <c r="KAI36" s="1144"/>
      <c r="KAJ36" s="1144"/>
      <c r="KAK36" s="1144"/>
      <c r="KAL36" s="1144"/>
      <c r="KAM36" s="1144"/>
      <c r="KAN36" s="1144"/>
      <c r="KAO36" s="1144"/>
      <c r="KAP36" s="1144"/>
      <c r="KAQ36" s="1144"/>
      <c r="KAR36" s="1144"/>
      <c r="KAS36" s="1144"/>
      <c r="KAT36" s="1144"/>
      <c r="KAU36" s="1144"/>
      <c r="KAV36" s="1144"/>
      <c r="KAW36" s="1144"/>
      <c r="KAX36" s="1144"/>
      <c r="KAY36" s="1144"/>
      <c r="KAZ36" s="1144"/>
      <c r="KBA36" s="1144"/>
      <c r="KBB36" s="1144"/>
      <c r="KBC36" s="1144"/>
      <c r="KBD36" s="1144"/>
      <c r="KBE36" s="1144"/>
      <c r="KBF36" s="1144"/>
      <c r="KBG36" s="1144"/>
      <c r="KBH36" s="1144"/>
      <c r="KBI36" s="1144"/>
      <c r="KBJ36" s="1144"/>
      <c r="KBK36" s="1144"/>
      <c r="KBL36" s="1144"/>
      <c r="KBM36" s="1144"/>
      <c r="KBN36" s="1144"/>
      <c r="KBO36" s="1144"/>
      <c r="KBP36" s="1144"/>
      <c r="KBQ36" s="1144"/>
      <c r="KBR36" s="1144"/>
      <c r="KBS36" s="1144"/>
      <c r="KBT36" s="1144"/>
      <c r="KBU36" s="1144"/>
      <c r="KBV36" s="1144"/>
      <c r="KBW36" s="1144"/>
      <c r="KBX36" s="1144"/>
      <c r="KBY36" s="1144"/>
      <c r="KBZ36" s="1144"/>
      <c r="KCA36" s="1144"/>
      <c r="KCB36" s="1144"/>
      <c r="KCC36" s="1144"/>
      <c r="KCD36" s="1144"/>
      <c r="KCE36" s="1144"/>
      <c r="KCF36" s="1144"/>
      <c r="KCG36" s="1144"/>
      <c r="KCH36" s="1144"/>
      <c r="KCI36" s="1144"/>
      <c r="KCJ36" s="1144"/>
      <c r="KCK36" s="1144"/>
      <c r="KCL36" s="1144"/>
      <c r="KCM36" s="1144"/>
      <c r="KCN36" s="1144"/>
      <c r="KCO36" s="1144"/>
      <c r="KCP36" s="1144"/>
      <c r="KCQ36" s="1144"/>
      <c r="KCR36" s="1144"/>
      <c r="KCS36" s="1144"/>
      <c r="KCT36" s="1144"/>
      <c r="KCU36" s="1144"/>
      <c r="KCV36" s="1144"/>
      <c r="KCW36" s="1144"/>
      <c r="KCX36" s="1144"/>
      <c r="KCY36" s="1144"/>
      <c r="KCZ36" s="1144"/>
      <c r="KDA36" s="1144"/>
      <c r="KDB36" s="1144"/>
      <c r="KDC36" s="1144"/>
      <c r="KDD36" s="1144"/>
      <c r="KDE36" s="1144"/>
      <c r="KDF36" s="1144"/>
      <c r="KDG36" s="1144"/>
      <c r="KDH36" s="1144"/>
      <c r="KDI36" s="1144"/>
      <c r="KDJ36" s="1144"/>
      <c r="KDK36" s="1144"/>
      <c r="KDL36" s="1144"/>
      <c r="KDM36" s="1144"/>
      <c r="KDN36" s="1144"/>
      <c r="KDO36" s="1144"/>
      <c r="KDP36" s="1144"/>
      <c r="KDQ36" s="1144"/>
      <c r="KDR36" s="1144"/>
      <c r="KDS36" s="1144"/>
      <c r="KDT36" s="1144"/>
      <c r="KDU36" s="1144"/>
      <c r="KDV36" s="1144"/>
      <c r="KDW36" s="1144"/>
      <c r="KDX36" s="1144"/>
      <c r="KDY36" s="1144"/>
      <c r="KDZ36" s="1144"/>
      <c r="KEA36" s="1144"/>
      <c r="KEB36" s="1144"/>
      <c r="KEC36" s="1144"/>
      <c r="KED36" s="1144"/>
      <c r="KEE36" s="1144"/>
      <c r="KEF36" s="1144"/>
      <c r="KEG36" s="1144"/>
      <c r="KEH36" s="1144"/>
      <c r="KEI36" s="1144"/>
      <c r="KEJ36" s="1144"/>
      <c r="KEK36" s="1144"/>
      <c r="KEL36" s="1144"/>
      <c r="KEM36" s="1144"/>
      <c r="KEN36" s="1144"/>
      <c r="KEO36" s="1144"/>
      <c r="KEP36" s="1144"/>
      <c r="KEQ36" s="1144"/>
      <c r="KER36" s="1144"/>
      <c r="KES36" s="1144"/>
      <c r="KET36" s="1144"/>
      <c r="KEU36" s="1144"/>
      <c r="KEV36" s="1144"/>
      <c r="KEW36" s="1144"/>
      <c r="KEX36" s="1144"/>
      <c r="KEY36" s="1144"/>
      <c r="KEZ36" s="1144"/>
      <c r="KFA36" s="1144"/>
      <c r="KFB36" s="1144"/>
      <c r="KFC36" s="1144"/>
      <c r="KFD36" s="1144"/>
      <c r="KFE36" s="1144"/>
      <c r="KFF36" s="1144"/>
      <c r="KFG36" s="1144"/>
      <c r="KFH36" s="1144"/>
      <c r="KFI36" s="1144"/>
      <c r="KFJ36" s="1144"/>
      <c r="KFK36" s="1144"/>
      <c r="KFL36" s="1144"/>
      <c r="KFM36" s="1144"/>
      <c r="KFN36" s="1144"/>
      <c r="KFO36" s="1144"/>
      <c r="KFP36" s="1144"/>
      <c r="KFQ36" s="1144"/>
      <c r="KFR36" s="1144"/>
      <c r="KFS36" s="1144"/>
      <c r="KFT36" s="1144"/>
      <c r="KFU36" s="1144"/>
      <c r="KFV36" s="1144"/>
      <c r="KFW36" s="1144"/>
      <c r="KFX36" s="1144"/>
      <c r="KFY36" s="1144"/>
      <c r="KFZ36" s="1144"/>
      <c r="KGA36" s="1144"/>
      <c r="KGB36" s="1144"/>
      <c r="KGC36" s="1144"/>
      <c r="KGD36" s="1144"/>
      <c r="KGE36" s="1144"/>
      <c r="KGF36" s="1144"/>
      <c r="KGG36" s="1144"/>
      <c r="KGH36" s="1144"/>
      <c r="KGI36" s="1144"/>
      <c r="KGJ36" s="1144"/>
      <c r="KGK36" s="1144"/>
      <c r="KGL36" s="1144"/>
      <c r="KGM36" s="1144"/>
      <c r="KGN36" s="1144"/>
      <c r="KGO36" s="1144"/>
      <c r="KGP36" s="1144"/>
      <c r="KGQ36" s="1144"/>
      <c r="KGR36" s="1144"/>
      <c r="KGS36" s="1144"/>
      <c r="KGT36" s="1144"/>
      <c r="KGU36" s="1144"/>
      <c r="KGV36" s="1144"/>
      <c r="KGW36" s="1144"/>
      <c r="KGX36" s="1144"/>
      <c r="KGY36" s="1144"/>
      <c r="KGZ36" s="1144"/>
      <c r="KHA36" s="1144"/>
      <c r="KHB36" s="1144"/>
      <c r="KHC36" s="1144"/>
      <c r="KHD36" s="1144"/>
      <c r="KHE36" s="1144"/>
      <c r="KHF36" s="1144"/>
      <c r="KHG36" s="1144"/>
      <c r="KHH36" s="1144"/>
      <c r="KHI36" s="1144"/>
      <c r="KHJ36" s="1144"/>
      <c r="KHK36" s="1144"/>
      <c r="KHL36" s="1144"/>
      <c r="KHM36" s="1144"/>
      <c r="KHN36" s="1144"/>
      <c r="KHO36" s="1144"/>
      <c r="KHP36" s="1144"/>
      <c r="KHQ36" s="1144"/>
      <c r="KHR36" s="1144"/>
      <c r="KHS36" s="1144"/>
      <c r="KHT36" s="1144"/>
      <c r="KHU36" s="1144"/>
      <c r="KHV36" s="1144"/>
      <c r="KHW36" s="1144"/>
      <c r="KHX36" s="1144"/>
      <c r="KHY36" s="1144"/>
      <c r="KHZ36" s="1144"/>
      <c r="KIA36" s="1144"/>
      <c r="KIB36" s="1144"/>
      <c r="KIC36" s="1144"/>
      <c r="KID36" s="1144"/>
      <c r="KIE36" s="1144"/>
      <c r="KIF36" s="1144"/>
      <c r="KIG36" s="1144"/>
      <c r="KIH36" s="1144"/>
      <c r="KII36" s="1144"/>
      <c r="KIJ36" s="1144"/>
      <c r="KIK36" s="1144"/>
      <c r="KIL36" s="1144"/>
      <c r="KIM36" s="1144"/>
      <c r="KIN36" s="1144"/>
      <c r="KIO36" s="1144"/>
      <c r="KIP36" s="1144"/>
      <c r="KIQ36" s="1144"/>
      <c r="KIR36" s="1144"/>
      <c r="KIS36" s="1144"/>
      <c r="KIT36" s="1144"/>
      <c r="KIU36" s="1144"/>
      <c r="KIV36" s="1144"/>
      <c r="KIW36" s="1144"/>
      <c r="KIX36" s="1144"/>
      <c r="KIY36" s="1144"/>
      <c r="KIZ36" s="1144"/>
      <c r="KJA36" s="1144"/>
      <c r="KJB36" s="1144"/>
      <c r="KJC36" s="1144"/>
      <c r="KJD36" s="1144"/>
      <c r="KJE36" s="1144"/>
      <c r="KJF36" s="1144"/>
      <c r="KJG36" s="1144"/>
      <c r="KJH36" s="1144"/>
      <c r="KJI36" s="1144"/>
      <c r="KJJ36" s="1144"/>
      <c r="KJK36" s="1144"/>
      <c r="KJL36" s="1144"/>
      <c r="KJM36" s="1144"/>
      <c r="KJN36" s="1144"/>
      <c r="KJO36" s="1144"/>
      <c r="KJP36" s="1144"/>
      <c r="KJQ36" s="1144"/>
      <c r="KJR36" s="1144"/>
      <c r="KJS36" s="1144"/>
      <c r="KJT36" s="1144"/>
      <c r="KJU36" s="1144"/>
      <c r="KJV36" s="1144"/>
      <c r="KJW36" s="1144"/>
      <c r="KJX36" s="1144"/>
      <c r="KJY36" s="1144"/>
      <c r="KJZ36" s="1144"/>
      <c r="KKA36" s="1144"/>
      <c r="KKB36" s="1144"/>
      <c r="KKC36" s="1144"/>
      <c r="KKD36" s="1144"/>
      <c r="KKE36" s="1144"/>
      <c r="KKF36" s="1144"/>
      <c r="KKG36" s="1144"/>
      <c r="KKH36" s="1144"/>
      <c r="KKI36" s="1144"/>
      <c r="KKJ36" s="1144"/>
      <c r="KKK36" s="1144"/>
      <c r="KKL36" s="1144"/>
      <c r="KKM36" s="1144"/>
      <c r="KKN36" s="1144"/>
      <c r="KKO36" s="1144"/>
      <c r="KKP36" s="1144"/>
      <c r="KKQ36" s="1144"/>
      <c r="KKR36" s="1144"/>
      <c r="KKS36" s="1144"/>
      <c r="KKT36" s="1144"/>
      <c r="KKU36" s="1144"/>
      <c r="KKV36" s="1144"/>
      <c r="KKW36" s="1144"/>
      <c r="KKX36" s="1144"/>
      <c r="KKY36" s="1144"/>
      <c r="KKZ36" s="1144"/>
      <c r="KLA36" s="1144"/>
      <c r="KLB36" s="1144"/>
      <c r="KLC36" s="1144"/>
      <c r="KLD36" s="1144"/>
      <c r="KLE36" s="1144"/>
      <c r="KLF36" s="1144"/>
      <c r="KLG36" s="1144"/>
      <c r="KLH36" s="1144"/>
      <c r="KLI36" s="1144"/>
      <c r="KLJ36" s="1144"/>
      <c r="KLK36" s="1144"/>
      <c r="KLL36" s="1144"/>
      <c r="KLM36" s="1144"/>
      <c r="KLN36" s="1144"/>
      <c r="KLO36" s="1144"/>
      <c r="KLP36" s="1144"/>
      <c r="KLQ36" s="1144"/>
      <c r="KLR36" s="1144"/>
      <c r="KLS36" s="1144"/>
      <c r="KLT36" s="1144"/>
      <c r="KLU36" s="1144"/>
      <c r="KLV36" s="1144"/>
      <c r="KLW36" s="1144"/>
      <c r="KLX36" s="1144"/>
      <c r="KLY36" s="1144"/>
      <c r="KLZ36" s="1144"/>
      <c r="KMA36" s="1144"/>
      <c r="KMB36" s="1144"/>
      <c r="KMC36" s="1144"/>
      <c r="KMD36" s="1144"/>
      <c r="KME36" s="1144"/>
      <c r="KMF36" s="1144"/>
      <c r="KMG36" s="1144"/>
      <c r="KMH36" s="1144"/>
      <c r="KMI36" s="1144"/>
      <c r="KMJ36" s="1144"/>
      <c r="KMK36" s="1144"/>
      <c r="KML36" s="1144"/>
      <c r="KMM36" s="1144"/>
      <c r="KMN36" s="1144"/>
      <c r="KMO36" s="1144"/>
      <c r="KMP36" s="1144"/>
      <c r="KMQ36" s="1144"/>
      <c r="KMR36" s="1144"/>
      <c r="KMS36" s="1144"/>
      <c r="KMT36" s="1144"/>
      <c r="KMU36" s="1144"/>
      <c r="KMV36" s="1144"/>
      <c r="KMW36" s="1144"/>
      <c r="KMX36" s="1144"/>
      <c r="KMY36" s="1144"/>
      <c r="KMZ36" s="1144"/>
      <c r="KNA36" s="1144"/>
      <c r="KNB36" s="1144"/>
      <c r="KNC36" s="1144"/>
      <c r="KND36" s="1144"/>
      <c r="KNE36" s="1144"/>
      <c r="KNF36" s="1144"/>
      <c r="KNG36" s="1144"/>
      <c r="KNH36" s="1144"/>
      <c r="KNI36" s="1144"/>
      <c r="KNJ36" s="1144"/>
      <c r="KNK36" s="1144"/>
      <c r="KNL36" s="1144"/>
      <c r="KNM36" s="1144"/>
      <c r="KNN36" s="1144"/>
      <c r="KNO36" s="1144"/>
      <c r="KNP36" s="1144"/>
      <c r="KNQ36" s="1144"/>
      <c r="KNR36" s="1144"/>
      <c r="KNS36" s="1144"/>
      <c r="KNT36" s="1144"/>
      <c r="KNU36" s="1144"/>
      <c r="KNV36" s="1144"/>
      <c r="KNW36" s="1144"/>
      <c r="KNX36" s="1144"/>
      <c r="KNY36" s="1144"/>
      <c r="KNZ36" s="1144"/>
      <c r="KOA36" s="1144"/>
      <c r="KOB36" s="1144"/>
      <c r="KOC36" s="1144"/>
      <c r="KOD36" s="1144"/>
      <c r="KOE36" s="1144"/>
      <c r="KOF36" s="1144"/>
      <c r="KOG36" s="1144"/>
      <c r="KOH36" s="1144"/>
      <c r="KOI36" s="1144"/>
      <c r="KOJ36" s="1144"/>
      <c r="KOK36" s="1144"/>
      <c r="KOL36" s="1144"/>
      <c r="KOM36" s="1144"/>
      <c r="KON36" s="1144"/>
      <c r="KOO36" s="1144"/>
      <c r="KOP36" s="1144"/>
      <c r="KOQ36" s="1144"/>
      <c r="KOR36" s="1144"/>
      <c r="KOS36" s="1144"/>
      <c r="KOT36" s="1144"/>
      <c r="KOU36" s="1144"/>
      <c r="KOV36" s="1144"/>
      <c r="KOW36" s="1144"/>
      <c r="KOX36" s="1144"/>
      <c r="KOY36" s="1144"/>
      <c r="KOZ36" s="1144"/>
      <c r="KPA36" s="1144"/>
      <c r="KPB36" s="1144"/>
      <c r="KPC36" s="1144"/>
      <c r="KPD36" s="1144"/>
      <c r="KPE36" s="1144"/>
      <c r="KPF36" s="1144"/>
      <c r="KPG36" s="1144"/>
      <c r="KPH36" s="1144"/>
      <c r="KPI36" s="1144"/>
      <c r="KPJ36" s="1144"/>
      <c r="KPK36" s="1144"/>
      <c r="KPL36" s="1144"/>
      <c r="KPM36" s="1144"/>
      <c r="KPN36" s="1144"/>
      <c r="KPO36" s="1144"/>
      <c r="KPP36" s="1144"/>
      <c r="KPQ36" s="1144"/>
      <c r="KPR36" s="1144"/>
      <c r="KPS36" s="1144"/>
      <c r="KPT36" s="1144"/>
      <c r="KPU36" s="1144"/>
      <c r="KPV36" s="1144"/>
      <c r="KPW36" s="1144"/>
      <c r="KPX36" s="1144"/>
      <c r="KPY36" s="1144"/>
      <c r="KPZ36" s="1144"/>
      <c r="KQA36" s="1144"/>
      <c r="KQB36" s="1144"/>
      <c r="KQC36" s="1144"/>
      <c r="KQD36" s="1144"/>
      <c r="KQE36" s="1144"/>
      <c r="KQF36" s="1144"/>
      <c r="KQG36" s="1144"/>
      <c r="KQH36" s="1144"/>
      <c r="KQI36" s="1144"/>
      <c r="KQJ36" s="1144"/>
      <c r="KQK36" s="1144"/>
      <c r="KQL36" s="1144"/>
      <c r="KQM36" s="1144"/>
      <c r="KQN36" s="1144"/>
      <c r="KQO36" s="1144"/>
      <c r="KQP36" s="1144"/>
      <c r="KQQ36" s="1144"/>
      <c r="KQR36" s="1144"/>
      <c r="KQS36" s="1144"/>
      <c r="KQT36" s="1144"/>
      <c r="KQU36" s="1144"/>
      <c r="KQV36" s="1144"/>
      <c r="KQW36" s="1144"/>
      <c r="KQX36" s="1144"/>
      <c r="KQY36" s="1144"/>
      <c r="KQZ36" s="1144"/>
      <c r="KRA36" s="1144"/>
      <c r="KRB36" s="1144"/>
      <c r="KRC36" s="1144"/>
      <c r="KRD36" s="1144"/>
      <c r="KRE36" s="1144"/>
      <c r="KRF36" s="1144"/>
      <c r="KRG36" s="1144"/>
      <c r="KRH36" s="1144"/>
      <c r="KRI36" s="1144"/>
      <c r="KRJ36" s="1144"/>
      <c r="KRK36" s="1144"/>
      <c r="KRL36" s="1144"/>
      <c r="KRM36" s="1144"/>
      <c r="KRN36" s="1144"/>
      <c r="KRO36" s="1144"/>
      <c r="KRP36" s="1144"/>
      <c r="KRQ36" s="1144"/>
      <c r="KRR36" s="1144"/>
      <c r="KRS36" s="1144"/>
      <c r="KRT36" s="1144"/>
      <c r="KRU36" s="1144"/>
      <c r="KRV36" s="1144"/>
      <c r="KRW36" s="1144"/>
      <c r="KRX36" s="1144"/>
      <c r="KRY36" s="1144"/>
      <c r="KRZ36" s="1144"/>
      <c r="KSA36" s="1144"/>
      <c r="KSB36" s="1144"/>
      <c r="KSC36" s="1144"/>
      <c r="KSD36" s="1144"/>
      <c r="KSE36" s="1144"/>
      <c r="KSF36" s="1144"/>
      <c r="KSG36" s="1144"/>
      <c r="KSH36" s="1144"/>
      <c r="KSI36" s="1144"/>
      <c r="KSJ36" s="1144"/>
      <c r="KSK36" s="1144"/>
      <c r="KSL36" s="1144"/>
      <c r="KSM36" s="1144"/>
      <c r="KSN36" s="1144"/>
      <c r="KSO36" s="1144"/>
      <c r="KSP36" s="1144"/>
      <c r="KSQ36" s="1144"/>
      <c r="KSR36" s="1144"/>
      <c r="KSS36" s="1144"/>
      <c r="KST36" s="1144"/>
      <c r="KSU36" s="1144"/>
      <c r="KSV36" s="1144"/>
      <c r="KSW36" s="1144"/>
      <c r="KSX36" s="1144"/>
      <c r="KSY36" s="1144"/>
      <c r="KSZ36" s="1144"/>
      <c r="KTA36" s="1144"/>
      <c r="KTB36" s="1144"/>
      <c r="KTC36" s="1144"/>
      <c r="KTD36" s="1144"/>
      <c r="KTE36" s="1144"/>
      <c r="KTF36" s="1144"/>
      <c r="KTG36" s="1144"/>
      <c r="KTH36" s="1144"/>
      <c r="KTI36" s="1144"/>
      <c r="KTJ36" s="1144"/>
      <c r="KTK36" s="1144"/>
      <c r="KTL36" s="1144"/>
      <c r="KTM36" s="1144"/>
      <c r="KTN36" s="1144"/>
      <c r="KTO36" s="1144"/>
      <c r="KTP36" s="1144"/>
      <c r="KTQ36" s="1144"/>
      <c r="KTR36" s="1144"/>
      <c r="KTS36" s="1144"/>
      <c r="KTT36" s="1144"/>
      <c r="KTU36" s="1144"/>
      <c r="KTV36" s="1144"/>
      <c r="KTW36" s="1144"/>
      <c r="KTX36" s="1144"/>
      <c r="KTY36" s="1144"/>
      <c r="KTZ36" s="1144"/>
      <c r="KUA36" s="1144"/>
      <c r="KUB36" s="1144"/>
      <c r="KUC36" s="1144"/>
      <c r="KUD36" s="1144"/>
      <c r="KUE36" s="1144"/>
      <c r="KUF36" s="1144"/>
      <c r="KUG36" s="1144"/>
      <c r="KUH36" s="1144"/>
      <c r="KUI36" s="1144"/>
      <c r="KUJ36" s="1144"/>
      <c r="KUK36" s="1144"/>
      <c r="KUL36" s="1144"/>
      <c r="KUM36" s="1144"/>
      <c r="KUN36" s="1144"/>
      <c r="KUO36" s="1144"/>
      <c r="KUP36" s="1144"/>
      <c r="KUQ36" s="1144"/>
      <c r="KUR36" s="1144"/>
      <c r="KUS36" s="1144"/>
      <c r="KUT36" s="1144"/>
      <c r="KUU36" s="1144"/>
      <c r="KUV36" s="1144"/>
      <c r="KUW36" s="1144"/>
      <c r="KUX36" s="1144"/>
      <c r="KUY36" s="1144"/>
      <c r="KUZ36" s="1144"/>
      <c r="KVA36" s="1144"/>
      <c r="KVB36" s="1144"/>
      <c r="KVC36" s="1144"/>
      <c r="KVD36" s="1144"/>
      <c r="KVE36" s="1144"/>
      <c r="KVF36" s="1144"/>
      <c r="KVG36" s="1144"/>
      <c r="KVH36" s="1144"/>
      <c r="KVI36" s="1144"/>
      <c r="KVJ36" s="1144"/>
      <c r="KVK36" s="1144"/>
      <c r="KVL36" s="1144"/>
      <c r="KVM36" s="1144"/>
      <c r="KVN36" s="1144"/>
      <c r="KVO36" s="1144"/>
      <c r="KVP36" s="1144"/>
      <c r="KVQ36" s="1144"/>
      <c r="KVR36" s="1144"/>
      <c r="KVS36" s="1144"/>
      <c r="KVT36" s="1144"/>
      <c r="KVU36" s="1144"/>
      <c r="KVV36" s="1144"/>
      <c r="KVW36" s="1144"/>
      <c r="KVX36" s="1144"/>
      <c r="KVY36" s="1144"/>
      <c r="KVZ36" s="1144"/>
      <c r="KWA36" s="1144"/>
      <c r="KWB36" s="1144"/>
      <c r="KWC36" s="1144"/>
      <c r="KWD36" s="1144"/>
      <c r="KWE36" s="1144"/>
      <c r="KWF36" s="1144"/>
      <c r="KWG36" s="1144"/>
      <c r="KWH36" s="1144"/>
      <c r="KWI36" s="1144"/>
      <c r="KWJ36" s="1144"/>
      <c r="KWK36" s="1144"/>
      <c r="KWL36" s="1144"/>
      <c r="KWM36" s="1144"/>
      <c r="KWN36" s="1144"/>
      <c r="KWO36" s="1144"/>
      <c r="KWP36" s="1144"/>
      <c r="KWQ36" s="1144"/>
      <c r="KWR36" s="1144"/>
      <c r="KWS36" s="1144"/>
      <c r="KWT36" s="1144"/>
      <c r="KWU36" s="1144"/>
      <c r="KWV36" s="1144"/>
      <c r="KWW36" s="1144"/>
      <c r="KWX36" s="1144"/>
      <c r="KWY36" s="1144"/>
      <c r="KWZ36" s="1144"/>
      <c r="KXA36" s="1144"/>
      <c r="KXB36" s="1144"/>
      <c r="KXC36" s="1144"/>
      <c r="KXD36" s="1144"/>
      <c r="KXE36" s="1144"/>
      <c r="KXF36" s="1144"/>
      <c r="KXG36" s="1144"/>
      <c r="KXH36" s="1144"/>
      <c r="KXI36" s="1144"/>
      <c r="KXJ36" s="1144"/>
      <c r="KXK36" s="1144"/>
      <c r="KXL36" s="1144"/>
      <c r="KXM36" s="1144"/>
      <c r="KXN36" s="1144"/>
      <c r="KXO36" s="1144"/>
      <c r="KXP36" s="1144"/>
      <c r="KXQ36" s="1144"/>
      <c r="KXR36" s="1144"/>
      <c r="KXS36" s="1144"/>
      <c r="KXT36" s="1144"/>
      <c r="KXU36" s="1144"/>
      <c r="KXV36" s="1144"/>
      <c r="KXW36" s="1144"/>
      <c r="KXX36" s="1144"/>
      <c r="KXY36" s="1144"/>
      <c r="KXZ36" s="1144"/>
      <c r="KYA36" s="1144"/>
      <c r="KYB36" s="1144"/>
      <c r="KYC36" s="1144"/>
      <c r="KYD36" s="1144"/>
      <c r="KYE36" s="1144"/>
      <c r="KYF36" s="1144"/>
      <c r="KYG36" s="1144"/>
      <c r="KYH36" s="1144"/>
      <c r="KYI36" s="1144"/>
      <c r="KYJ36" s="1144"/>
      <c r="KYK36" s="1144"/>
      <c r="KYL36" s="1144"/>
      <c r="KYM36" s="1144"/>
      <c r="KYN36" s="1144"/>
      <c r="KYO36" s="1144"/>
      <c r="KYP36" s="1144"/>
      <c r="KYQ36" s="1144"/>
      <c r="KYR36" s="1144"/>
      <c r="KYS36" s="1144"/>
      <c r="KYT36" s="1144"/>
      <c r="KYU36" s="1144"/>
      <c r="KYV36" s="1144"/>
      <c r="KYW36" s="1144"/>
      <c r="KYX36" s="1144"/>
      <c r="KYY36" s="1144"/>
      <c r="KYZ36" s="1144"/>
      <c r="KZA36" s="1144"/>
      <c r="KZB36" s="1144"/>
      <c r="KZC36" s="1144"/>
      <c r="KZD36" s="1144"/>
      <c r="KZE36" s="1144"/>
      <c r="KZF36" s="1144"/>
      <c r="KZG36" s="1144"/>
      <c r="KZH36" s="1144"/>
      <c r="KZI36" s="1144"/>
      <c r="KZJ36" s="1144"/>
      <c r="KZK36" s="1144"/>
      <c r="KZL36" s="1144"/>
      <c r="KZM36" s="1144"/>
      <c r="KZN36" s="1144"/>
      <c r="KZO36" s="1144"/>
      <c r="KZP36" s="1144"/>
      <c r="KZQ36" s="1144"/>
      <c r="KZR36" s="1144"/>
      <c r="KZS36" s="1144"/>
      <c r="KZT36" s="1144"/>
      <c r="KZU36" s="1144"/>
      <c r="KZV36" s="1144"/>
      <c r="KZW36" s="1144"/>
      <c r="KZX36" s="1144"/>
      <c r="KZY36" s="1144"/>
      <c r="KZZ36" s="1144"/>
      <c r="LAA36" s="1144"/>
      <c r="LAB36" s="1144"/>
      <c r="LAC36" s="1144"/>
      <c r="LAD36" s="1144"/>
      <c r="LAE36" s="1144"/>
      <c r="LAF36" s="1144"/>
      <c r="LAG36" s="1144"/>
      <c r="LAH36" s="1144"/>
      <c r="LAI36" s="1144"/>
      <c r="LAJ36" s="1144"/>
      <c r="LAK36" s="1144"/>
      <c r="LAL36" s="1144"/>
      <c r="LAM36" s="1144"/>
      <c r="LAN36" s="1144"/>
      <c r="LAO36" s="1144"/>
      <c r="LAP36" s="1144"/>
      <c r="LAQ36" s="1144"/>
      <c r="LAR36" s="1144"/>
      <c r="LAS36" s="1144"/>
      <c r="LAT36" s="1144"/>
      <c r="LAU36" s="1144"/>
      <c r="LAV36" s="1144"/>
      <c r="LAW36" s="1144"/>
      <c r="LAX36" s="1144"/>
      <c r="LAY36" s="1144"/>
      <c r="LAZ36" s="1144"/>
      <c r="LBA36" s="1144"/>
      <c r="LBB36" s="1144"/>
      <c r="LBC36" s="1144"/>
      <c r="LBD36" s="1144"/>
      <c r="LBE36" s="1144"/>
      <c r="LBF36" s="1144"/>
      <c r="LBG36" s="1144"/>
      <c r="LBH36" s="1144"/>
      <c r="LBI36" s="1144"/>
      <c r="LBJ36" s="1144"/>
      <c r="LBK36" s="1144"/>
      <c r="LBL36" s="1144"/>
      <c r="LBM36" s="1144"/>
      <c r="LBN36" s="1144"/>
      <c r="LBO36" s="1144"/>
      <c r="LBP36" s="1144"/>
      <c r="LBQ36" s="1144"/>
      <c r="LBR36" s="1144"/>
      <c r="LBS36" s="1144"/>
      <c r="LBT36" s="1144"/>
      <c r="LBU36" s="1144"/>
      <c r="LBV36" s="1144"/>
      <c r="LBW36" s="1144"/>
      <c r="LBX36" s="1144"/>
      <c r="LBY36" s="1144"/>
      <c r="LBZ36" s="1144"/>
      <c r="LCA36" s="1144"/>
      <c r="LCB36" s="1144"/>
      <c r="LCC36" s="1144"/>
      <c r="LCD36" s="1144"/>
      <c r="LCE36" s="1144"/>
      <c r="LCF36" s="1144"/>
      <c r="LCG36" s="1144"/>
      <c r="LCH36" s="1144"/>
      <c r="LCI36" s="1144"/>
      <c r="LCJ36" s="1144"/>
      <c r="LCK36" s="1144"/>
      <c r="LCL36" s="1144"/>
      <c r="LCM36" s="1144"/>
      <c r="LCN36" s="1144"/>
      <c r="LCO36" s="1144"/>
      <c r="LCP36" s="1144"/>
      <c r="LCQ36" s="1144"/>
      <c r="LCR36" s="1144"/>
      <c r="LCS36" s="1144"/>
      <c r="LCT36" s="1144"/>
      <c r="LCU36" s="1144"/>
      <c r="LCV36" s="1144"/>
      <c r="LCW36" s="1144"/>
      <c r="LCX36" s="1144"/>
      <c r="LCY36" s="1144"/>
      <c r="LCZ36" s="1144"/>
      <c r="LDA36" s="1144"/>
      <c r="LDB36" s="1144"/>
      <c r="LDC36" s="1144"/>
      <c r="LDD36" s="1144"/>
      <c r="LDE36" s="1144"/>
      <c r="LDF36" s="1144"/>
      <c r="LDG36" s="1144"/>
      <c r="LDH36" s="1144"/>
      <c r="LDI36" s="1144"/>
      <c r="LDJ36" s="1144"/>
      <c r="LDK36" s="1144"/>
      <c r="LDL36" s="1144"/>
      <c r="LDM36" s="1144"/>
      <c r="LDN36" s="1144"/>
      <c r="LDO36" s="1144"/>
      <c r="LDP36" s="1144"/>
      <c r="LDQ36" s="1144"/>
      <c r="LDR36" s="1144"/>
      <c r="LDS36" s="1144"/>
      <c r="LDT36" s="1144"/>
      <c r="LDU36" s="1144"/>
      <c r="LDV36" s="1144"/>
      <c r="LDW36" s="1144"/>
      <c r="LDX36" s="1144"/>
      <c r="LDY36" s="1144"/>
      <c r="LDZ36" s="1144"/>
      <c r="LEA36" s="1144"/>
      <c r="LEB36" s="1144"/>
      <c r="LEC36" s="1144"/>
      <c r="LED36" s="1144"/>
      <c r="LEE36" s="1144"/>
      <c r="LEF36" s="1144"/>
      <c r="LEG36" s="1144"/>
      <c r="LEH36" s="1144"/>
      <c r="LEI36" s="1144"/>
      <c r="LEJ36" s="1144"/>
      <c r="LEK36" s="1144"/>
      <c r="LEL36" s="1144"/>
      <c r="LEM36" s="1144"/>
      <c r="LEN36" s="1144"/>
      <c r="LEO36" s="1144"/>
      <c r="LEP36" s="1144"/>
      <c r="LEQ36" s="1144"/>
      <c r="LER36" s="1144"/>
      <c r="LES36" s="1144"/>
      <c r="LET36" s="1144"/>
      <c r="LEU36" s="1144"/>
      <c r="LEV36" s="1144"/>
      <c r="LEW36" s="1144"/>
      <c r="LEX36" s="1144"/>
      <c r="LEY36" s="1144"/>
      <c r="LEZ36" s="1144"/>
      <c r="LFA36" s="1144"/>
      <c r="LFB36" s="1144"/>
      <c r="LFC36" s="1144"/>
      <c r="LFD36" s="1144"/>
      <c r="LFE36" s="1144"/>
      <c r="LFF36" s="1144"/>
      <c r="LFG36" s="1144"/>
      <c r="LFH36" s="1144"/>
      <c r="LFI36" s="1144"/>
      <c r="LFJ36" s="1144"/>
      <c r="LFK36" s="1144"/>
      <c r="LFL36" s="1144"/>
      <c r="LFM36" s="1144"/>
      <c r="LFN36" s="1144"/>
      <c r="LFO36" s="1144"/>
      <c r="LFP36" s="1144"/>
      <c r="LFQ36" s="1144"/>
      <c r="LFR36" s="1144"/>
      <c r="LFS36" s="1144"/>
      <c r="LFT36" s="1144"/>
      <c r="LFU36" s="1144"/>
      <c r="LFV36" s="1144"/>
      <c r="LFW36" s="1144"/>
      <c r="LFX36" s="1144"/>
      <c r="LFY36" s="1144"/>
      <c r="LFZ36" s="1144"/>
      <c r="LGA36" s="1144"/>
      <c r="LGB36" s="1144"/>
      <c r="LGC36" s="1144"/>
      <c r="LGD36" s="1144"/>
      <c r="LGE36" s="1144"/>
      <c r="LGF36" s="1144"/>
      <c r="LGG36" s="1144"/>
      <c r="LGH36" s="1144"/>
      <c r="LGI36" s="1144"/>
      <c r="LGJ36" s="1144"/>
      <c r="LGK36" s="1144"/>
      <c r="LGL36" s="1144"/>
      <c r="LGM36" s="1144"/>
      <c r="LGN36" s="1144"/>
      <c r="LGO36" s="1144"/>
      <c r="LGP36" s="1144"/>
      <c r="LGQ36" s="1144"/>
      <c r="LGR36" s="1144"/>
      <c r="LGS36" s="1144"/>
      <c r="LGT36" s="1144"/>
      <c r="LGU36" s="1144"/>
      <c r="LGV36" s="1144"/>
      <c r="LGW36" s="1144"/>
      <c r="LGX36" s="1144"/>
      <c r="LGY36" s="1144"/>
      <c r="LGZ36" s="1144"/>
      <c r="LHA36" s="1144"/>
      <c r="LHB36" s="1144"/>
      <c r="LHC36" s="1144"/>
      <c r="LHD36" s="1144"/>
      <c r="LHE36" s="1144"/>
      <c r="LHF36" s="1144"/>
      <c r="LHG36" s="1144"/>
      <c r="LHH36" s="1144"/>
      <c r="LHI36" s="1144"/>
      <c r="LHJ36" s="1144"/>
      <c r="LHK36" s="1144"/>
      <c r="LHL36" s="1144"/>
      <c r="LHM36" s="1144"/>
      <c r="LHN36" s="1144"/>
      <c r="LHO36" s="1144"/>
      <c r="LHP36" s="1144"/>
      <c r="LHQ36" s="1144"/>
      <c r="LHR36" s="1144"/>
      <c r="LHS36" s="1144"/>
      <c r="LHT36" s="1144"/>
      <c r="LHU36" s="1144"/>
      <c r="LHV36" s="1144"/>
      <c r="LHW36" s="1144"/>
      <c r="LHX36" s="1144"/>
      <c r="LHY36" s="1144"/>
      <c r="LHZ36" s="1144"/>
      <c r="LIA36" s="1144"/>
      <c r="LIB36" s="1144"/>
      <c r="LIC36" s="1144"/>
      <c r="LID36" s="1144"/>
      <c r="LIE36" s="1144"/>
      <c r="LIF36" s="1144"/>
      <c r="LIG36" s="1144"/>
      <c r="LIH36" s="1144"/>
      <c r="LII36" s="1144"/>
      <c r="LIJ36" s="1144"/>
      <c r="LIK36" s="1144"/>
      <c r="LIL36" s="1144"/>
      <c r="LIM36" s="1144"/>
      <c r="LIN36" s="1144"/>
      <c r="LIO36" s="1144"/>
      <c r="LIP36" s="1144"/>
      <c r="LIQ36" s="1144"/>
      <c r="LIR36" s="1144"/>
      <c r="LIS36" s="1144"/>
      <c r="LIT36" s="1144"/>
      <c r="LIU36" s="1144"/>
      <c r="LIV36" s="1144"/>
      <c r="LIW36" s="1144"/>
      <c r="LIX36" s="1144"/>
      <c r="LIY36" s="1144"/>
      <c r="LIZ36" s="1144"/>
      <c r="LJA36" s="1144"/>
      <c r="LJB36" s="1144"/>
      <c r="LJC36" s="1144"/>
      <c r="LJD36" s="1144"/>
      <c r="LJE36" s="1144"/>
      <c r="LJF36" s="1144"/>
      <c r="LJG36" s="1144"/>
      <c r="LJH36" s="1144"/>
      <c r="LJI36" s="1144"/>
      <c r="LJJ36" s="1144"/>
      <c r="LJK36" s="1144"/>
      <c r="LJL36" s="1144"/>
      <c r="LJM36" s="1144"/>
      <c r="LJN36" s="1144"/>
      <c r="LJO36" s="1144"/>
      <c r="LJP36" s="1144"/>
      <c r="LJQ36" s="1144"/>
      <c r="LJR36" s="1144"/>
      <c r="LJS36" s="1144"/>
      <c r="LJT36" s="1144"/>
      <c r="LJU36" s="1144"/>
      <c r="LJV36" s="1144"/>
      <c r="LJW36" s="1144"/>
      <c r="LJX36" s="1144"/>
      <c r="LJY36" s="1144"/>
      <c r="LJZ36" s="1144"/>
      <c r="LKA36" s="1144"/>
      <c r="LKB36" s="1144"/>
      <c r="LKC36" s="1144"/>
      <c r="LKD36" s="1144"/>
      <c r="LKE36" s="1144"/>
      <c r="LKF36" s="1144"/>
      <c r="LKG36" s="1144"/>
      <c r="LKH36" s="1144"/>
      <c r="LKI36" s="1144"/>
      <c r="LKJ36" s="1144"/>
      <c r="LKK36" s="1144"/>
      <c r="LKL36" s="1144"/>
      <c r="LKM36" s="1144"/>
      <c r="LKN36" s="1144"/>
      <c r="LKO36" s="1144"/>
      <c r="LKP36" s="1144"/>
      <c r="LKQ36" s="1144"/>
      <c r="LKR36" s="1144"/>
      <c r="LKS36" s="1144"/>
      <c r="LKT36" s="1144"/>
      <c r="LKU36" s="1144"/>
      <c r="LKV36" s="1144"/>
      <c r="LKW36" s="1144"/>
      <c r="LKX36" s="1144"/>
      <c r="LKY36" s="1144"/>
      <c r="LKZ36" s="1144"/>
      <c r="LLA36" s="1144"/>
      <c r="LLB36" s="1144"/>
      <c r="LLC36" s="1144"/>
      <c r="LLD36" s="1144"/>
      <c r="LLE36" s="1144"/>
      <c r="LLF36" s="1144"/>
      <c r="LLG36" s="1144"/>
      <c r="LLH36" s="1144"/>
      <c r="LLI36" s="1144"/>
      <c r="LLJ36" s="1144"/>
      <c r="LLK36" s="1144"/>
      <c r="LLL36" s="1144"/>
      <c r="LLM36" s="1144"/>
      <c r="LLN36" s="1144"/>
      <c r="LLO36" s="1144"/>
      <c r="LLP36" s="1144"/>
      <c r="LLQ36" s="1144"/>
      <c r="LLR36" s="1144"/>
      <c r="LLS36" s="1144"/>
      <c r="LLT36" s="1144"/>
      <c r="LLU36" s="1144"/>
      <c r="LLV36" s="1144"/>
      <c r="LLW36" s="1144"/>
      <c r="LLX36" s="1144"/>
      <c r="LLY36" s="1144"/>
      <c r="LLZ36" s="1144"/>
      <c r="LMA36" s="1144"/>
      <c r="LMB36" s="1144"/>
      <c r="LMC36" s="1144"/>
      <c r="LMD36" s="1144"/>
      <c r="LME36" s="1144"/>
      <c r="LMF36" s="1144"/>
      <c r="LMG36" s="1144"/>
      <c r="LMH36" s="1144"/>
      <c r="LMI36" s="1144"/>
      <c r="LMJ36" s="1144"/>
      <c r="LMK36" s="1144"/>
      <c r="LML36" s="1144"/>
      <c r="LMM36" s="1144"/>
      <c r="LMN36" s="1144"/>
      <c r="LMO36" s="1144"/>
      <c r="LMP36" s="1144"/>
      <c r="LMQ36" s="1144"/>
      <c r="LMR36" s="1144"/>
      <c r="LMS36" s="1144"/>
      <c r="LMT36" s="1144"/>
      <c r="LMU36" s="1144"/>
      <c r="LMV36" s="1144"/>
      <c r="LMW36" s="1144"/>
      <c r="LMX36" s="1144"/>
      <c r="LMY36" s="1144"/>
      <c r="LMZ36" s="1144"/>
      <c r="LNA36" s="1144"/>
      <c r="LNB36" s="1144"/>
      <c r="LNC36" s="1144"/>
      <c r="LND36" s="1144"/>
      <c r="LNE36" s="1144"/>
      <c r="LNF36" s="1144"/>
      <c r="LNG36" s="1144"/>
      <c r="LNH36" s="1144"/>
      <c r="LNI36" s="1144"/>
      <c r="LNJ36" s="1144"/>
      <c r="LNK36" s="1144"/>
      <c r="LNL36" s="1144"/>
      <c r="LNM36" s="1144"/>
      <c r="LNN36" s="1144"/>
      <c r="LNO36" s="1144"/>
      <c r="LNP36" s="1144"/>
      <c r="LNQ36" s="1144"/>
      <c r="LNR36" s="1144"/>
      <c r="LNS36" s="1144"/>
      <c r="LNT36" s="1144"/>
      <c r="LNU36" s="1144"/>
      <c r="LNV36" s="1144"/>
      <c r="LNW36" s="1144"/>
      <c r="LNX36" s="1144"/>
      <c r="LNY36" s="1144"/>
      <c r="LNZ36" s="1144"/>
      <c r="LOA36" s="1144"/>
      <c r="LOB36" s="1144"/>
      <c r="LOC36" s="1144"/>
      <c r="LOD36" s="1144"/>
      <c r="LOE36" s="1144"/>
      <c r="LOF36" s="1144"/>
      <c r="LOG36" s="1144"/>
      <c r="LOH36" s="1144"/>
      <c r="LOI36" s="1144"/>
      <c r="LOJ36" s="1144"/>
      <c r="LOK36" s="1144"/>
      <c r="LOL36" s="1144"/>
      <c r="LOM36" s="1144"/>
      <c r="LON36" s="1144"/>
      <c r="LOO36" s="1144"/>
      <c r="LOP36" s="1144"/>
      <c r="LOQ36" s="1144"/>
      <c r="LOR36" s="1144"/>
      <c r="LOS36" s="1144"/>
      <c r="LOT36" s="1144"/>
      <c r="LOU36" s="1144"/>
      <c r="LOV36" s="1144"/>
      <c r="LOW36" s="1144"/>
      <c r="LOX36" s="1144"/>
      <c r="LOY36" s="1144"/>
      <c r="LOZ36" s="1144"/>
      <c r="LPA36" s="1144"/>
      <c r="LPB36" s="1144"/>
      <c r="LPC36" s="1144"/>
      <c r="LPD36" s="1144"/>
      <c r="LPE36" s="1144"/>
      <c r="LPF36" s="1144"/>
      <c r="LPG36" s="1144"/>
      <c r="LPH36" s="1144"/>
      <c r="LPI36" s="1144"/>
      <c r="LPJ36" s="1144"/>
      <c r="LPK36" s="1144"/>
      <c r="LPL36" s="1144"/>
      <c r="LPM36" s="1144"/>
      <c r="LPN36" s="1144"/>
      <c r="LPO36" s="1144"/>
      <c r="LPP36" s="1144"/>
      <c r="LPQ36" s="1144"/>
      <c r="LPR36" s="1144"/>
      <c r="LPS36" s="1144"/>
      <c r="LPT36" s="1144"/>
      <c r="LPU36" s="1144"/>
      <c r="LPV36" s="1144"/>
      <c r="LPW36" s="1144"/>
      <c r="LPX36" s="1144"/>
      <c r="LPY36" s="1144"/>
      <c r="LPZ36" s="1144"/>
      <c r="LQA36" s="1144"/>
      <c r="LQB36" s="1144"/>
      <c r="LQC36" s="1144"/>
      <c r="LQD36" s="1144"/>
      <c r="LQE36" s="1144"/>
      <c r="LQF36" s="1144"/>
      <c r="LQG36" s="1144"/>
      <c r="LQH36" s="1144"/>
      <c r="LQI36" s="1144"/>
      <c r="LQJ36" s="1144"/>
      <c r="LQK36" s="1144"/>
      <c r="LQL36" s="1144"/>
      <c r="LQM36" s="1144"/>
      <c r="LQN36" s="1144"/>
      <c r="LQO36" s="1144"/>
      <c r="LQP36" s="1144"/>
      <c r="LQQ36" s="1144"/>
      <c r="LQR36" s="1144"/>
      <c r="LQS36" s="1144"/>
      <c r="LQT36" s="1144"/>
      <c r="LQU36" s="1144"/>
      <c r="LQV36" s="1144"/>
      <c r="LQW36" s="1144"/>
      <c r="LQX36" s="1144"/>
      <c r="LQY36" s="1144"/>
      <c r="LQZ36" s="1144"/>
      <c r="LRA36" s="1144"/>
      <c r="LRB36" s="1144"/>
      <c r="LRC36" s="1144"/>
      <c r="LRD36" s="1144"/>
      <c r="LRE36" s="1144"/>
      <c r="LRF36" s="1144"/>
      <c r="LRG36" s="1144"/>
      <c r="LRH36" s="1144"/>
      <c r="LRI36" s="1144"/>
      <c r="LRJ36" s="1144"/>
      <c r="LRK36" s="1144"/>
      <c r="LRL36" s="1144"/>
      <c r="LRM36" s="1144"/>
      <c r="LRN36" s="1144"/>
      <c r="LRO36" s="1144"/>
      <c r="LRP36" s="1144"/>
      <c r="LRQ36" s="1144"/>
      <c r="LRR36" s="1144"/>
      <c r="LRS36" s="1144"/>
      <c r="LRT36" s="1144"/>
      <c r="LRU36" s="1144"/>
      <c r="LRV36" s="1144"/>
      <c r="LRW36" s="1144"/>
      <c r="LRX36" s="1144"/>
      <c r="LRY36" s="1144"/>
      <c r="LRZ36" s="1144"/>
      <c r="LSA36" s="1144"/>
      <c r="LSB36" s="1144"/>
      <c r="LSC36" s="1144"/>
      <c r="LSD36" s="1144"/>
      <c r="LSE36" s="1144"/>
      <c r="LSF36" s="1144"/>
      <c r="LSG36" s="1144"/>
      <c r="LSH36" s="1144"/>
      <c r="LSI36" s="1144"/>
      <c r="LSJ36" s="1144"/>
      <c r="LSK36" s="1144"/>
      <c r="LSL36" s="1144"/>
      <c r="LSM36" s="1144"/>
      <c r="LSN36" s="1144"/>
      <c r="LSO36" s="1144"/>
      <c r="LSP36" s="1144"/>
      <c r="LSQ36" s="1144"/>
      <c r="LSR36" s="1144"/>
      <c r="LSS36" s="1144"/>
      <c r="LST36" s="1144"/>
      <c r="LSU36" s="1144"/>
      <c r="LSV36" s="1144"/>
      <c r="LSW36" s="1144"/>
      <c r="LSX36" s="1144"/>
      <c r="LSY36" s="1144"/>
      <c r="LSZ36" s="1144"/>
      <c r="LTA36" s="1144"/>
      <c r="LTB36" s="1144"/>
      <c r="LTC36" s="1144"/>
      <c r="LTD36" s="1144"/>
      <c r="LTE36" s="1144"/>
      <c r="LTF36" s="1144"/>
      <c r="LTG36" s="1144"/>
      <c r="LTH36" s="1144"/>
      <c r="LTI36" s="1144"/>
      <c r="LTJ36" s="1144"/>
      <c r="LTK36" s="1144"/>
      <c r="LTL36" s="1144"/>
      <c r="LTM36" s="1144"/>
      <c r="LTN36" s="1144"/>
      <c r="LTO36" s="1144"/>
      <c r="LTP36" s="1144"/>
      <c r="LTQ36" s="1144"/>
      <c r="LTR36" s="1144"/>
      <c r="LTS36" s="1144"/>
      <c r="LTT36" s="1144"/>
      <c r="LTU36" s="1144"/>
      <c r="LTV36" s="1144"/>
      <c r="LTW36" s="1144"/>
      <c r="LTX36" s="1144"/>
      <c r="LTY36" s="1144"/>
      <c r="LTZ36" s="1144"/>
      <c r="LUA36" s="1144"/>
      <c r="LUB36" s="1144"/>
      <c r="LUC36" s="1144"/>
      <c r="LUD36" s="1144"/>
      <c r="LUE36" s="1144"/>
      <c r="LUF36" s="1144"/>
      <c r="LUG36" s="1144"/>
      <c r="LUH36" s="1144"/>
      <c r="LUI36" s="1144"/>
      <c r="LUJ36" s="1144"/>
      <c r="LUK36" s="1144"/>
      <c r="LUL36" s="1144"/>
      <c r="LUM36" s="1144"/>
      <c r="LUN36" s="1144"/>
      <c r="LUO36" s="1144"/>
      <c r="LUP36" s="1144"/>
      <c r="LUQ36" s="1144"/>
      <c r="LUR36" s="1144"/>
      <c r="LUS36" s="1144"/>
      <c r="LUT36" s="1144"/>
      <c r="LUU36" s="1144"/>
      <c r="LUV36" s="1144"/>
      <c r="LUW36" s="1144"/>
      <c r="LUX36" s="1144"/>
      <c r="LUY36" s="1144"/>
      <c r="LUZ36" s="1144"/>
      <c r="LVA36" s="1144"/>
      <c r="LVB36" s="1144"/>
      <c r="LVC36" s="1144"/>
      <c r="LVD36" s="1144"/>
      <c r="LVE36" s="1144"/>
      <c r="LVF36" s="1144"/>
      <c r="LVG36" s="1144"/>
      <c r="LVH36" s="1144"/>
      <c r="LVI36" s="1144"/>
      <c r="LVJ36" s="1144"/>
      <c r="LVK36" s="1144"/>
      <c r="LVL36" s="1144"/>
      <c r="LVM36" s="1144"/>
      <c r="LVN36" s="1144"/>
      <c r="LVO36" s="1144"/>
      <c r="LVP36" s="1144"/>
      <c r="LVQ36" s="1144"/>
      <c r="LVR36" s="1144"/>
      <c r="LVS36" s="1144"/>
      <c r="LVT36" s="1144"/>
      <c r="LVU36" s="1144"/>
      <c r="LVV36" s="1144"/>
      <c r="LVW36" s="1144"/>
      <c r="LVX36" s="1144"/>
      <c r="LVY36" s="1144"/>
      <c r="LVZ36" s="1144"/>
      <c r="LWA36" s="1144"/>
      <c r="LWB36" s="1144"/>
      <c r="LWC36" s="1144"/>
      <c r="LWD36" s="1144"/>
      <c r="LWE36" s="1144"/>
      <c r="LWF36" s="1144"/>
      <c r="LWG36" s="1144"/>
      <c r="LWH36" s="1144"/>
      <c r="LWI36" s="1144"/>
      <c r="LWJ36" s="1144"/>
      <c r="LWK36" s="1144"/>
      <c r="LWL36" s="1144"/>
      <c r="LWM36" s="1144"/>
      <c r="LWN36" s="1144"/>
      <c r="LWO36" s="1144"/>
      <c r="LWP36" s="1144"/>
      <c r="LWQ36" s="1144"/>
      <c r="LWR36" s="1144"/>
      <c r="LWS36" s="1144"/>
      <c r="LWT36" s="1144"/>
      <c r="LWU36" s="1144"/>
      <c r="LWV36" s="1144"/>
      <c r="LWW36" s="1144"/>
      <c r="LWX36" s="1144"/>
      <c r="LWY36" s="1144"/>
      <c r="LWZ36" s="1144"/>
      <c r="LXA36" s="1144"/>
      <c r="LXB36" s="1144"/>
      <c r="LXC36" s="1144"/>
      <c r="LXD36" s="1144"/>
      <c r="LXE36" s="1144"/>
      <c r="LXF36" s="1144"/>
      <c r="LXG36" s="1144"/>
      <c r="LXH36" s="1144"/>
      <c r="LXI36" s="1144"/>
      <c r="LXJ36" s="1144"/>
      <c r="LXK36" s="1144"/>
      <c r="LXL36" s="1144"/>
      <c r="LXM36" s="1144"/>
      <c r="LXN36" s="1144"/>
      <c r="LXO36" s="1144"/>
      <c r="LXP36" s="1144"/>
      <c r="LXQ36" s="1144"/>
      <c r="LXR36" s="1144"/>
      <c r="LXS36" s="1144"/>
      <c r="LXT36" s="1144"/>
      <c r="LXU36" s="1144"/>
      <c r="LXV36" s="1144"/>
      <c r="LXW36" s="1144"/>
      <c r="LXX36" s="1144"/>
      <c r="LXY36" s="1144"/>
      <c r="LXZ36" s="1144"/>
      <c r="LYA36" s="1144"/>
      <c r="LYB36" s="1144"/>
      <c r="LYC36" s="1144"/>
      <c r="LYD36" s="1144"/>
      <c r="LYE36" s="1144"/>
      <c r="LYF36" s="1144"/>
      <c r="LYG36" s="1144"/>
      <c r="LYH36" s="1144"/>
      <c r="LYI36" s="1144"/>
      <c r="LYJ36" s="1144"/>
      <c r="LYK36" s="1144"/>
      <c r="LYL36" s="1144"/>
      <c r="LYM36" s="1144"/>
      <c r="LYN36" s="1144"/>
      <c r="LYO36" s="1144"/>
      <c r="LYP36" s="1144"/>
      <c r="LYQ36" s="1144"/>
      <c r="LYR36" s="1144"/>
      <c r="LYS36" s="1144"/>
      <c r="LYT36" s="1144"/>
      <c r="LYU36" s="1144"/>
      <c r="LYV36" s="1144"/>
      <c r="LYW36" s="1144"/>
      <c r="LYX36" s="1144"/>
      <c r="LYY36" s="1144"/>
      <c r="LYZ36" s="1144"/>
      <c r="LZA36" s="1144"/>
      <c r="LZB36" s="1144"/>
      <c r="LZC36" s="1144"/>
      <c r="LZD36" s="1144"/>
      <c r="LZE36" s="1144"/>
      <c r="LZF36" s="1144"/>
      <c r="LZG36" s="1144"/>
      <c r="LZH36" s="1144"/>
      <c r="LZI36" s="1144"/>
      <c r="LZJ36" s="1144"/>
      <c r="LZK36" s="1144"/>
      <c r="LZL36" s="1144"/>
      <c r="LZM36" s="1144"/>
      <c r="LZN36" s="1144"/>
      <c r="LZO36" s="1144"/>
      <c r="LZP36" s="1144"/>
      <c r="LZQ36" s="1144"/>
      <c r="LZR36" s="1144"/>
      <c r="LZS36" s="1144"/>
      <c r="LZT36" s="1144"/>
      <c r="LZU36" s="1144"/>
      <c r="LZV36" s="1144"/>
      <c r="LZW36" s="1144"/>
      <c r="LZX36" s="1144"/>
      <c r="LZY36" s="1144"/>
      <c r="LZZ36" s="1144"/>
      <c r="MAA36" s="1144"/>
      <c r="MAB36" s="1144"/>
      <c r="MAC36" s="1144"/>
      <c r="MAD36" s="1144"/>
      <c r="MAE36" s="1144"/>
      <c r="MAF36" s="1144"/>
      <c r="MAG36" s="1144"/>
      <c r="MAH36" s="1144"/>
      <c r="MAI36" s="1144"/>
      <c r="MAJ36" s="1144"/>
      <c r="MAK36" s="1144"/>
      <c r="MAL36" s="1144"/>
      <c r="MAM36" s="1144"/>
      <c r="MAN36" s="1144"/>
      <c r="MAO36" s="1144"/>
      <c r="MAP36" s="1144"/>
      <c r="MAQ36" s="1144"/>
      <c r="MAR36" s="1144"/>
      <c r="MAS36" s="1144"/>
      <c r="MAT36" s="1144"/>
      <c r="MAU36" s="1144"/>
      <c r="MAV36" s="1144"/>
      <c r="MAW36" s="1144"/>
      <c r="MAX36" s="1144"/>
      <c r="MAY36" s="1144"/>
      <c r="MAZ36" s="1144"/>
      <c r="MBA36" s="1144"/>
      <c r="MBB36" s="1144"/>
      <c r="MBC36" s="1144"/>
      <c r="MBD36" s="1144"/>
      <c r="MBE36" s="1144"/>
      <c r="MBF36" s="1144"/>
      <c r="MBG36" s="1144"/>
      <c r="MBH36" s="1144"/>
      <c r="MBI36" s="1144"/>
      <c r="MBJ36" s="1144"/>
      <c r="MBK36" s="1144"/>
      <c r="MBL36" s="1144"/>
      <c r="MBM36" s="1144"/>
      <c r="MBN36" s="1144"/>
      <c r="MBO36" s="1144"/>
      <c r="MBP36" s="1144"/>
      <c r="MBQ36" s="1144"/>
      <c r="MBR36" s="1144"/>
      <c r="MBS36" s="1144"/>
      <c r="MBT36" s="1144"/>
      <c r="MBU36" s="1144"/>
      <c r="MBV36" s="1144"/>
      <c r="MBW36" s="1144"/>
      <c r="MBX36" s="1144"/>
      <c r="MBY36" s="1144"/>
      <c r="MBZ36" s="1144"/>
      <c r="MCA36" s="1144"/>
      <c r="MCB36" s="1144"/>
      <c r="MCC36" s="1144"/>
      <c r="MCD36" s="1144"/>
      <c r="MCE36" s="1144"/>
      <c r="MCF36" s="1144"/>
      <c r="MCG36" s="1144"/>
      <c r="MCH36" s="1144"/>
      <c r="MCI36" s="1144"/>
      <c r="MCJ36" s="1144"/>
      <c r="MCK36" s="1144"/>
      <c r="MCL36" s="1144"/>
      <c r="MCM36" s="1144"/>
      <c r="MCN36" s="1144"/>
      <c r="MCO36" s="1144"/>
      <c r="MCP36" s="1144"/>
      <c r="MCQ36" s="1144"/>
      <c r="MCR36" s="1144"/>
      <c r="MCS36" s="1144"/>
      <c r="MCT36" s="1144"/>
      <c r="MCU36" s="1144"/>
      <c r="MCV36" s="1144"/>
      <c r="MCW36" s="1144"/>
      <c r="MCX36" s="1144"/>
      <c r="MCY36" s="1144"/>
      <c r="MCZ36" s="1144"/>
      <c r="MDA36" s="1144"/>
      <c r="MDB36" s="1144"/>
      <c r="MDC36" s="1144"/>
      <c r="MDD36" s="1144"/>
      <c r="MDE36" s="1144"/>
      <c r="MDF36" s="1144"/>
      <c r="MDG36" s="1144"/>
      <c r="MDH36" s="1144"/>
      <c r="MDI36" s="1144"/>
      <c r="MDJ36" s="1144"/>
      <c r="MDK36" s="1144"/>
      <c r="MDL36" s="1144"/>
      <c r="MDM36" s="1144"/>
      <c r="MDN36" s="1144"/>
      <c r="MDO36" s="1144"/>
      <c r="MDP36" s="1144"/>
      <c r="MDQ36" s="1144"/>
      <c r="MDR36" s="1144"/>
      <c r="MDS36" s="1144"/>
      <c r="MDT36" s="1144"/>
      <c r="MDU36" s="1144"/>
      <c r="MDV36" s="1144"/>
      <c r="MDW36" s="1144"/>
      <c r="MDX36" s="1144"/>
      <c r="MDY36" s="1144"/>
      <c r="MDZ36" s="1144"/>
      <c r="MEA36" s="1144"/>
      <c r="MEB36" s="1144"/>
      <c r="MEC36" s="1144"/>
      <c r="MED36" s="1144"/>
      <c r="MEE36" s="1144"/>
      <c r="MEF36" s="1144"/>
      <c r="MEG36" s="1144"/>
      <c r="MEH36" s="1144"/>
      <c r="MEI36" s="1144"/>
      <c r="MEJ36" s="1144"/>
      <c r="MEK36" s="1144"/>
      <c r="MEL36" s="1144"/>
      <c r="MEM36" s="1144"/>
      <c r="MEN36" s="1144"/>
      <c r="MEO36" s="1144"/>
      <c r="MEP36" s="1144"/>
      <c r="MEQ36" s="1144"/>
      <c r="MER36" s="1144"/>
      <c r="MES36" s="1144"/>
      <c r="MET36" s="1144"/>
      <c r="MEU36" s="1144"/>
      <c r="MEV36" s="1144"/>
      <c r="MEW36" s="1144"/>
      <c r="MEX36" s="1144"/>
      <c r="MEY36" s="1144"/>
      <c r="MEZ36" s="1144"/>
      <c r="MFA36" s="1144"/>
      <c r="MFB36" s="1144"/>
      <c r="MFC36" s="1144"/>
      <c r="MFD36" s="1144"/>
      <c r="MFE36" s="1144"/>
      <c r="MFF36" s="1144"/>
      <c r="MFG36" s="1144"/>
      <c r="MFH36" s="1144"/>
      <c r="MFI36" s="1144"/>
      <c r="MFJ36" s="1144"/>
      <c r="MFK36" s="1144"/>
      <c r="MFL36" s="1144"/>
      <c r="MFM36" s="1144"/>
      <c r="MFN36" s="1144"/>
      <c r="MFO36" s="1144"/>
      <c r="MFP36" s="1144"/>
      <c r="MFQ36" s="1144"/>
      <c r="MFR36" s="1144"/>
      <c r="MFS36" s="1144"/>
      <c r="MFT36" s="1144"/>
      <c r="MFU36" s="1144"/>
      <c r="MFV36" s="1144"/>
      <c r="MFW36" s="1144"/>
      <c r="MFX36" s="1144"/>
      <c r="MFY36" s="1144"/>
      <c r="MFZ36" s="1144"/>
      <c r="MGA36" s="1144"/>
      <c r="MGB36" s="1144"/>
      <c r="MGC36" s="1144"/>
      <c r="MGD36" s="1144"/>
      <c r="MGE36" s="1144"/>
      <c r="MGF36" s="1144"/>
      <c r="MGG36" s="1144"/>
      <c r="MGH36" s="1144"/>
      <c r="MGI36" s="1144"/>
      <c r="MGJ36" s="1144"/>
      <c r="MGK36" s="1144"/>
      <c r="MGL36" s="1144"/>
      <c r="MGM36" s="1144"/>
      <c r="MGN36" s="1144"/>
      <c r="MGO36" s="1144"/>
      <c r="MGP36" s="1144"/>
      <c r="MGQ36" s="1144"/>
      <c r="MGR36" s="1144"/>
      <c r="MGS36" s="1144"/>
      <c r="MGT36" s="1144"/>
      <c r="MGU36" s="1144"/>
      <c r="MGV36" s="1144"/>
      <c r="MGW36" s="1144"/>
      <c r="MGX36" s="1144"/>
      <c r="MGY36" s="1144"/>
      <c r="MGZ36" s="1144"/>
      <c r="MHA36" s="1144"/>
      <c r="MHB36" s="1144"/>
      <c r="MHC36" s="1144"/>
      <c r="MHD36" s="1144"/>
      <c r="MHE36" s="1144"/>
      <c r="MHF36" s="1144"/>
      <c r="MHG36" s="1144"/>
      <c r="MHH36" s="1144"/>
      <c r="MHI36" s="1144"/>
      <c r="MHJ36" s="1144"/>
      <c r="MHK36" s="1144"/>
      <c r="MHL36" s="1144"/>
      <c r="MHM36" s="1144"/>
      <c r="MHN36" s="1144"/>
      <c r="MHO36" s="1144"/>
      <c r="MHP36" s="1144"/>
      <c r="MHQ36" s="1144"/>
      <c r="MHR36" s="1144"/>
      <c r="MHS36" s="1144"/>
      <c r="MHT36" s="1144"/>
      <c r="MHU36" s="1144"/>
      <c r="MHV36" s="1144"/>
      <c r="MHW36" s="1144"/>
      <c r="MHX36" s="1144"/>
      <c r="MHY36" s="1144"/>
      <c r="MHZ36" s="1144"/>
      <c r="MIA36" s="1144"/>
      <c r="MIB36" s="1144"/>
      <c r="MIC36" s="1144"/>
      <c r="MID36" s="1144"/>
      <c r="MIE36" s="1144"/>
      <c r="MIF36" s="1144"/>
      <c r="MIG36" s="1144"/>
      <c r="MIH36" s="1144"/>
      <c r="MII36" s="1144"/>
      <c r="MIJ36" s="1144"/>
      <c r="MIK36" s="1144"/>
      <c r="MIL36" s="1144"/>
      <c r="MIM36" s="1144"/>
      <c r="MIN36" s="1144"/>
      <c r="MIO36" s="1144"/>
      <c r="MIP36" s="1144"/>
      <c r="MIQ36" s="1144"/>
      <c r="MIR36" s="1144"/>
      <c r="MIS36" s="1144"/>
      <c r="MIT36" s="1144"/>
      <c r="MIU36" s="1144"/>
      <c r="MIV36" s="1144"/>
      <c r="MIW36" s="1144"/>
      <c r="MIX36" s="1144"/>
      <c r="MIY36" s="1144"/>
      <c r="MIZ36" s="1144"/>
      <c r="MJA36" s="1144"/>
      <c r="MJB36" s="1144"/>
      <c r="MJC36" s="1144"/>
      <c r="MJD36" s="1144"/>
      <c r="MJE36" s="1144"/>
      <c r="MJF36" s="1144"/>
      <c r="MJG36" s="1144"/>
      <c r="MJH36" s="1144"/>
      <c r="MJI36" s="1144"/>
      <c r="MJJ36" s="1144"/>
      <c r="MJK36" s="1144"/>
      <c r="MJL36" s="1144"/>
      <c r="MJM36" s="1144"/>
      <c r="MJN36" s="1144"/>
      <c r="MJO36" s="1144"/>
      <c r="MJP36" s="1144"/>
      <c r="MJQ36" s="1144"/>
      <c r="MJR36" s="1144"/>
      <c r="MJS36" s="1144"/>
      <c r="MJT36" s="1144"/>
      <c r="MJU36" s="1144"/>
      <c r="MJV36" s="1144"/>
      <c r="MJW36" s="1144"/>
      <c r="MJX36" s="1144"/>
      <c r="MJY36" s="1144"/>
      <c r="MJZ36" s="1144"/>
      <c r="MKA36" s="1144"/>
      <c r="MKB36" s="1144"/>
      <c r="MKC36" s="1144"/>
      <c r="MKD36" s="1144"/>
      <c r="MKE36" s="1144"/>
      <c r="MKF36" s="1144"/>
      <c r="MKG36" s="1144"/>
      <c r="MKH36" s="1144"/>
      <c r="MKI36" s="1144"/>
      <c r="MKJ36" s="1144"/>
      <c r="MKK36" s="1144"/>
      <c r="MKL36" s="1144"/>
      <c r="MKM36" s="1144"/>
      <c r="MKN36" s="1144"/>
      <c r="MKO36" s="1144"/>
      <c r="MKP36" s="1144"/>
      <c r="MKQ36" s="1144"/>
      <c r="MKR36" s="1144"/>
      <c r="MKS36" s="1144"/>
      <c r="MKT36" s="1144"/>
      <c r="MKU36" s="1144"/>
      <c r="MKV36" s="1144"/>
      <c r="MKW36" s="1144"/>
      <c r="MKX36" s="1144"/>
      <c r="MKY36" s="1144"/>
      <c r="MKZ36" s="1144"/>
      <c r="MLA36" s="1144"/>
      <c r="MLB36" s="1144"/>
      <c r="MLC36" s="1144"/>
      <c r="MLD36" s="1144"/>
      <c r="MLE36" s="1144"/>
      <c r="MLF36" s="1144"/>
      <c r="MLG36" s="1144"/>
      <c r="MLH36" s="1144"/>
      <c r="MLI36" s="1144"/>
      <c r="MLJ36" s="1144"/>
      <c r="MLK36" s="1144"/>
      <c r="MLL36" s="1144"/>
      <c r="MLM36" s="1144"/>
      <c r="MLN36" s="1144"/>
      <c r="MLO36" s="1144"/>
      <c r="MLP36" s="1144"/>
      <c r="MLQ36" s="1144"/>
      <c r="MLR36" s="1144"/>
      <c r="MLS36" s="1144"/>
      <c r="MLT36" s="1144"/>
      <c r="MLU36" s="1144"/>
      <c r="MLV36" s="1144"/>
      <c r="MLW36" s="1144"/>
      <c r="MLX36" s="1144"/>
      <c r="MLY36" s="1144"/>
      <c r="MLZ36" s="1144"/>
      <c r="MMA36" s="1144"/>
      <c r="MMB36" s="1144"/>
      <c r="MMC36" s="1144"/>
      <c r="MMD36" s="1144"/>
      <c r="MME36" s="1144"/>
      <c r="MMF36" s="1144"/>
      <c r="MMG36" s="1144"/>
      <c r="MMH36" s="1144"/>
      <c r="MMI36" s="1144"/>
      <c r="MMJ36" s="1144"/>
      <c r="MMK36" s="1144"/>
      <c r="MML36" s="1144"/>
      <c r="MMM36" s="1144"/>
      <c r="MMN36" s="1144"/>
      <c r="MMO36" s="1144"/>
      <c r="MMP36" s="1144"/>
      <c r="MMQ36" s="1144"/>
      <c r="MMR36" s="1144"/>
      <c r="MMS36" s="1144"/>
      <c r="MMT36" s="1144"/>
      <c r="MMU36" s="1144"/>
      <c r="MMV36" s="1144"/>
      <c r="MMW36" s="1144"/>
      <c r="MMX36" s="1144"/>
      <c r="MMY36" s="1144"/>
      <c r="MMZ36" s="1144"/>
      <c r="MNA36" s="1144"/>
      <c r="MNB36" s="1144"/>
      <c r="MNC36" s="1144"/>
      <c r="MND36" s="1144"/>
      <c r="MNE36" s="1144"/>
      <c r="MNF36" s="1144"/>
      <c r="MNG36" s="1144"/>
      <c r="MNH36" s="1144"/>
      <c r="MNI36" s="1144"/>
      <c r="MNJ36" s="1144"/>
      <c r="MNK36" s="1144"/>
      <c r="MNL36" s="1144"/>
      <c r="MNM36" s="1144"/>
      <c r="MNN36" s="1144"/>
      <c r="MNO36" s="1144"/>
      <c r="MNP36" s="1144"/>
      <c r="MNQ36" s="1144"/>
      <c r="MNR36" s="1144"/>
      <c r="MNS36" s="1144"/>
      <c r="MNT36" s="1144"/>
      <c r="MNU36" s="1144"/>
      <c r="MNV36" s="1144"/>
      <c r="MNW36" s="1144"/>
      <c r="MNX36" s="1144"/>
      <c r="MNY36" s="1144"/>
      <c r="MNZ36" s="1144"/>
      <c r="MOA36" s="1144"/>
      <c r="MOB36" s="1144"/>
      <c r="MOC36" s="1144"/>
      <c r="MOD36" s="1144"/>
      <c r="MOE36" s="1144"/>
      <c r="MOF36" s="1144"/>
      <c r="MOG36" s="1144"/>
      <c r="MOH36" s="1144"/>
      <c r="MOI36" s="1144"/>
      <c r="MOJ36" s="1144"/>
      <c r="MOK36" s="1144"/>
      <c r="MOL36" s="1144"/>
      <c r="MOM36" s="1144"/>
      <c r="MON36" s="1144"/>
      <c r="MOO36" s="1144"/>
      <c r="MOP36" s="1144"/>
      <c r="MOQ36" s="1144"/>
      <c r="MOR36" s="1144"/>
      <c r="MOS36" s="1144"/>
      <c r="MOT36" s="1144"/>
      <c r="MOU36" s="1144"/>
      <c r="MOV36" s="1144"/>
      <c r="MOW36" s="1144"/>
      <c r="MOX36" s="1144"/>
      <c r="MOY36" s="1144"/>
      <c r="MOZ36" s="1144"/>
      <c r="MPA36" s="1144"/>
      <c r="MPB36" s="1144"/>
      <c r="MPC36" s="1144"/>
      <c r="MPD36" s="1144"/>
      <c r="MPE36" s="1144"/>
      <c r="MPF36" s="1144"/>
      <c r="MPG36" s="1144"/>
      <c r="MPH36" s="1144"/>
      <c r="MPI36" s="1144"/>
      <c r="MPJ36" s="1144"/>
      <c r="MPK36" s="1144"/>
      <c r="MPL36" s="1144"/>
      <c r="MPM36" s="1144"/>
      <c r="MPN36" s="1144"/>
      <c r="MPO36" s="1144"/>
      <c r="MPP36" s="1144"/>
      <c r="MPQ36" s="1144"/>
      <c r="MPR36" s="1144"/>
      <c r="MPS36" s="1144"/>
      <c r="MPT36" s="1144"/>
      <c r="MPU36" s="1144"/>
      <c r="MPV36" s="1144"/>
      <c r="MPW36" s="1144"/>
      <c r="MPX36" s="1144"/>
      <c r="MPY36" s="1144"/>
      <c r="MPZ36" s="1144"/>
      <c r="MQA36" s="1144"/>
      <c r="MQB36" s="1144"/>
      <c r="MQC36" s="1144"/>
      <c r="MQD36" s="1144"/>
      <c r="MQE36" s="1144"/>
      <c r="MQF36" s="1144"/>
      <c r="MQG36" s="1144"/>
      <c r="MQH36" s="1144"/>
      <c r="MQI36" s="1144"/>
      <c r="MQJ36" s="1144"/>
      <c r="MQK36" s="1144"/>
      <c r="MQL36" s="1144"/>
      <c r="MQM36" s="1144"/>
      <c r="MQN36" s="1144"/>
      <c r="MQO36" s="1144"/>
      <c r="MQP36" s="1144"/>
      <c r="MQQ36" s="1144"/>
      <c r="MQR36" s="1144"/>
      <c r="MQS36" s="1144"/>
      <c r="MQT36" s="1144"/>
      <c r="MQU36" s="1144"/>
      <c r="MQV36" s="1144"/>
      <c r="MQW36" s="1144"/>
      <c r="MQX36" s="1144"/>
      <c r="MQY36" s="1144"/>
      <c r="MQZ36" s="1144"/>
      <c r="MRA36" s="1144"/>
      <c r="MRB36" s="1144"/>
      <c r="MRC36" s="1144"/>
      <c r="MRD36" s="1144"/>
      <c r="MRE36" s="1144"/>
      <c r="MRF36" s="1144"/>
      <c r="MRG36" s="1144"/>
      <c r="MRH36" s="1144"/>
      <c r="MRI36" s="1144"/>
      <c r="MRJ36" s="1144"/>
      <c r="MRK36" s="1144"/>
      <c r="MRL36" s="1144"/>
      <c r="MRM36" s="1144"/>
      <c r="MRN36" s="1144"/>
      <c r="MRO36" s="1144"/>
      <c r="MRP36" s="1144"/>
      <c r="MRQ36" s="1144"/>
      <c r="MRR36" s="1144"/>
      <c r="MRS36" s="1144"/>
      <c r="MRT36" s="1144"/>
      <c r="MRU36" s="1144"/>
      <c r="MRV36" s="1144"/>
      <c r="MRW36" s="1144"/>
      <c r="MRX36" s="1144"/>
      <c r="MRY36" s="1144"/>
      <c r="MRZ36" s="1144"/>
      <c r="MSA36" s="1144"/>
      <c r="MSB36" s="1144"/>
      <c r="MSC36" s="1144"/>
      <c r="MSD36" s="1144"/>
      <c r="MSE36" s="1144"/>
      <c r="MSF36" s="1144"/>
      <c r="MSG36" s="1144"/>
      <c r="MSH36" s="1144"/>
      <c r="MSI36" s="1144"/>
      <c r="MSJ36" s="1144"/>
      <c r="MSK36" s="1144"/>
      <c r="MSL36" s="1144"/>
      <c r="MSM36" s="1144"/>
      <c r="MSN36" s="1144"/>
      <c r="MSO36" s="1144"/>
      <c r="MSP36" s="1144"/>
      <c r="MSQ36" s="1144"/>
      <c r="MSR36" s="1144"/>
      <c r="MSS36" s="1144"/>
      <c r="MST36" s="1144"/>
      <c r="MSU36" s="1144"/>
      <c r="MSV36" s="1144"/>
      <c r="MSW36" s="1144"/>
      <c r="MSX36" s="1144"/>
      <c r="MSY36" s="1144"/>
      <c r="MSZ36" s="1144"/>
      <c r="MTA36" s="1144"/>
      <c r="MTB36" s="1144"/>
      <c r="MTC36" s="1144"/>
      <c r="MTD36" s="1144"/>
      <c r="MTE36" s="1144"/>
      <c r="MTF36" s="1144"/>
      <c r="MTG36" s="1144"/>
      <c r="MTH36" s="1144"/>
      <c r="MTI36" s="1144"/>
      <c r="MTJ36" s="1144"/>
      <c r="MTK36" s="1144"/>
      <c r="MTL36" s="1144"/>
      <c r="MTM36" s="1144"/>
      <c r="MTN36" s="1144"/>
      <c r="MTO36" s="1144"/>
      <c r="MTP36" s="1144"/>
      <c r="MTQ36" s="1144"/>
      <c r="MTR36" s="1144"/>
      <c r="MTS36" s="1144"/>
      <c r="MTT36" s="1144"/>
      <c r="MTU36" s="1144"/>
      <c r="MTV36" s="1144"/>
      <c r="MTW36" s="1144"/>
      <c r="MTX36" s="1144"/>
      <c r="MTY36" s="1144"/>
      <c r="MTZ36" s="1144"/>
      <c r="MUA36" s="1144"/>
      <c r="MUB36" s="1144"/>
      <c r="MUC36" s="1144"/>
      <c r="MUD36" s="1144"/>
      <c r="MUE36" s="1144"/>
      <c r="MUF36" s="1144"/>
      <c r="MUG36" s="1144"/>
      <c r="MUH36" s="1144"/>
      <c r="MUI36" s="1144"/>
      <c r="MUJ36" s="1144"/>
      <c r="MUK36" s="1144"/>
      <c r="MUL36" s="1144"/>
      <c r="MUM36" s="1144"/>
      <c r="MUN36" s="1144"/>
      <c r="MUO36" s="1144"/>
      <c r="MUP36" s="1144"/>
      <c r="MUQ36" s="1144"/>
      <c r="MUR36" s="1144"/>
      <c r="MUS36" s="1144"/>
      <c r="MUT36" s="1144"/>
      <c r="MUU36" s="1144"/>
      <c r="MUV36" s="1144"/>
      <c r="MUW36" s="1144"/>
      <c r="MUX36" s="1144"/>
      <c r="MUY36" s="1144"/>
      <c r="MUZ36" s="1144"/>
      <c r="MVA36" s="1144"/>
      <c r="MVB36" s="1144"/>
      <c r="MVC36" s="1144"/>
      <c r="MVD36" s="1144"/>
      <c r="MVE36" s="1144"/>
      <c r="MVF36" s="1144"/>
      <c r="MVG36" s="1144"/>
      <c r="MVH36" s="1144"/>
      <c r="MVI36" s="1144"/>
      <c r="MVJ36" s="1144"/>
      <c r="MVK36" s="1144"/>
      <c r="MVL36" s="1144"/>
      <c r="MVM36" s="1144"/>
      <c r="MVN36" s="1144"/>
      <c r="MVO36" s="1144"/>
      <c r="MVP36" s="1144"/>
      <c r="MVQ36" s="1144"/>
      <c r="MVR36" s="1144"/>
      <c r="MVS36" s="1144"/>
      <c r="MVT36" s="1144"/>
      <c r="MVU36" s="1144"/>
      <c r="MVV36" s="1144"/>
      <c r="MVW36" s="1144"/>
      <c r="MVX36" s="1144"/>
      <c r="MVY36" s="1144"/>
      <c r="MVZ36" s="1144"/>
      <c r="MWA36" s="1144"/>
      <c r="MWB36" s="1144"/>
      <c r="MWC36" s="1144"/>
      <c r="MWD36" s="1144"/>
      <c r="MWE36" s="1144"/>
      <c r="MWF36" s="1144"/>
      <c r="MWG36" s="1144"/>
      <c r="MWH36" s="1144"/>
      <c r="MWI36" s="1144"/>
      <c r="MWJ36" s="1144"/>
      <c r="MWK36" s="1144"/>
      <c r="MWL36" s="1144"/>
      <c r="MWM36" s="1144"/>
      <c r="MWN36" s="1144"/>
      <c r="MWO36" s="1144"/>
      <c r="MWP36" s="1144"/>
      <c r="MWQ36" s="1144"/>
      <c r="MWR36" s="1144"/>
      <c r="MWS36" s="1144"/>
      <c r="MWT36" s="1144"/>
      <c r="MWU36" s="1144"/>
      <c r="MWV36" s="1144"/>
      <c r="MWW36" s="1144"/>
      <c r="MWX36" s="1144"/>
      <c r="MWY36" s="1144"/>
      <c r="MWZ36" s="1144"/>
      <c r="MXA36" s="1144"/>
      <c r="MXB36" s="1144"/>
      <c r="MXC36" s="1144"/>
      <c r="MXD36" s="1144"/>
      <c r="MXE36" s="1144"/>
      <c r="MXF36" s="1144"/>
      <c r="MXG36" s="1144"/>
      <c r="MXH36" s="1144"/>
      <c r="MXI36" s="1144"/>
      <c r="MXJ36" s="1144"/>
      <c r="MXK36" s="1144"/>
      <c r="MXL36" s="1144"/>
      <c r="MXM36" s="1144"/>
      <c r="MXN36" s="1144"/>
      <c r="MXO36" s="1144"/>
      <c r="MXP36" s="1144"/>
      <c r="MXQ36" s="1144"/>
      <c r="MXR36" s="1144"/>
      <c r="MXS36" s="1144"/>
      <c r="MXT36" s="1144"/>
      <c r="MXU36" s="1144"/>
      <c r="MXV36" s="1144"/>
      <c r="MXW36" s="1144"/>
      <c r="MXX36" s="1144"/>
      <c r="MXY36" s="1144"/>
      <c r="MXZ36" s="1144"/>
      <c r="MYA36" s="1144"/>
      <c r="MYB36" s="1144"/>
      <c r="MYC36" s="1144"/>
      <c r="MYD36" s="1144"/>
      <c r="MYE36" s="1144"/>
      <c r="MYF36" s="1144"/>
      <c r="MYG36" s="1144"/>
      <c r="MYH36" s="1144"/>
      <c r="MYI36" s="1144"/>
      <c r="MYJ36" s="1144"/>
      <c r="MYK36" s="1144"/>
      <c r="MYL36" s="1144"/>
      <c r="MYM36" s="1144"/>
      <c r="MYN36" s="1144"/>
      <c r="MYO36" s="1144"/>
      <c r="MYP36" s="1144"/>
      <c r="MYQ36" s="1144"/>
      <c r="MYR36" s="1144"/>
      <c r="MYS36" s="1144"/>
      <c r="MYT36" s="1144"/>
      <c r="MYU36" s="1144"/>
      <c r="MYV36" s="1144"/>
      <c r="MYW36" s="1144"/>
      <c r="MYX36" s="1144"/>
      <c r="MYY36" s="1144"/>
      <c r="MYZ36" s="1144"/>
      <c r="MZA36" s="1144"/>
      <c r="MZB36" s="1144"/>
      <c r="MZC36" s="1144"/>
      <c r="MZD36" s="1144"/>
      <c r="MZE36" s="1144"/>
      <c r="MZF36" s="1144"/>
      <c r="MZG36" s="1144"/>
      <c r="MZH36" s="1144"/>
      <c r="MZI36" s="1144"/>
      <c r="MZJ36" s="1144"/>
      <c r="MZK36" s="1144"/>
      <c r="MZL36" s="1144"/>
      <c r="MZM36" s="1144"/>
      <c r="MZN36" s="1144"/>
      <c r="MZO36" s="1144"/>
      <c r="MZP36" s="1144"/>
      <c r="MZQ36" s="1144"/>
      <c r="MZR36" s="1144"/>
      <c r="MZS36" s="1144"/>
      <c r="MZT36" s="1144"/>
      <c r="MZU36" s="1144"/>
      <c r="MZV36" s="1144"/>
      <c r="MZW36" s="1144"/>
      <c r="MZX36" s="1144"/>
      <c r="MZY36" s="1144"/>
      <c r="MZZ36" s="1144"/>
      <c r="NAA36" s="1144"/>
      <c r="NAB36" s="1144"/>
      <c r="NAC36" s="1144"/>
      <c r="NAD36" s="1144"/>
      <c r="NAE36" s="1144"/>
      <c r="NAF36" s="1144"/>
      <c r="NAG36" s="1144"/>
      <c r="NAH36" s="1144"/>
      <c r="NAI36" s="1144"/>
      <c r="NAJ36" s="1144"/>
      <c r="NAK36" s="1144"/>
      <c r="NAL36" s="1144"/>
      <c r="NAM36" s="1144"/>
      <c r="NAN36" s="1144"/>
      <c r="NAO36" s="1144"/>
      <c r="NAP36" s="1144"/>
      <c r="NAQ36" s="1144"/>
      <c r="NAR36" s="1144"/>
      <c r="NAS36" s="1144"/>
      <c r="NAT36" s="1144"/>
      <c r="NAU36" s="1144"/>
      <c r="NAV36" s="1144"/>
      <c r="NAW36" s="1144"/>
      <c r="NAX36" s="1144"/>
      <c r="NAY36" s="1144"/>
      <c r="NAZ36" s="1144"/>
      <c r="NBA36" s="1144"/>
      <c r="NBB36" s="1144"/>
      <c r="NBC36" s="1144"/>
      <c r="NBD36" s="1144"/>
      <c r="NBE36" s="1144"/>
      <c r="NBF36" s="1144"/>
      <c r="NBG36" s="1144"/>
      <c r="NBH36" s="1144"/>
      <c r="NBI36" s="1144"/>
      <c r="NBJ36" s="1144"/>
      <c r="NBK36" s="1144"/>
      <c r="NBL36" s="1144"/>
      <c r="NBM36" s="1144"/>
      <c r="NBN36" s="1144"/>
      <c r="NBO36" s="1144"/>
      <c r="NBP36" s="1144"/>
      <c r="NBQ36" s="1144"/>
      <c r="NBR36" s="1144"/>
      <c r="NBS36" s="1144"/>
      <c r="NBT36" s="1144"/>
      <c r="NBU36" s="1144"/>
      <c r="NBV36" s="1144"/>
      <c r="NBW36" s="1144"/>
      <c r="NBX36" s="1144"/>
      <c r="NBY36" s="1144"/>
      <c r="NBZ36" s="1144"/>
      <c r="NCA36" s="1144"/>
      <c r="NCB36" s="1144"/>
      <c r="NCC36" s="1144"/>
      <c r="NCD36" s="1144"/>
      <c r="NCE36" s="1144"/>
      <c r="NCF36" s="1144"/>
      <c r="NCG36" s="1144"/>
      <c r="NCH36" s="1144"/>
      <c r="NCI36" s="1144"/>
      <c r="NCJ36" s="1144"/>
      <c r="NCK36" s="1144"/>
      <c r="NCL36" s="1144"/>
      <c r="NCM36" s="1144"/>
      <c r="NCN36" s="1144"/>
      <c r="NCO36" s="1144"/>
      <c r="NCP36" s="1144"/>
      <c r="NCQ36" s="1144"/>
      <c r="NCR36" s="1144"/>
      <c r="NCS36" s="1144"/>
      <c r="NCT36" s="1144"/>
      <c r="NCU36" s="1144"/>
      <c r="NCV36" s="1144"/>
      <c r="NCW36" s="1144"/>
      <c r="NCX36" s="1144"/>
      <c r="NCY36" s="1144"/>
      <c r="NCZ36" s="1144"/>
      <c r="NDA36" s="1144"/>
      <c r="NDB36" s="1144"/>
      <c r="NDC36" s="1144"/>
      <c r="NDD36" s="1144"/>
      <c r="NDE36" s="1144"/>
      <c r="NDF36" s="1144"/>
      <c r="NDG36" s="1144"/>
      <c r="NDH36" s="1144"/>
      <c r="NDI36" s="1144"/>
      <c r="NDJ36" s="1144"/>
      <c r="NDK36" s="1144"/>
      <c r="NDL36" s="1144"/>
      <c r="NDM36" s="1144"/>
      <c r="NDN36" s="1144"/>
      <c r="NDO36" s="1144"/>
      <c r="NDP36" s="1144"/>
      <c r="NDQ36" s="1144"/>
      <c r="NDR36" s="1144"/>
      <c r="NDS36" s="1144"/>
      <c r="NDT36" s="1144"/>
      <c r="NDU36" s="1144"/>
      <c r="NDV36" s="1144"/>
      <c r="NDW36" s="1144"/>
      <c r="NDX36" s="1144"/>
      <c r="NDY36" s="1144"/>
      <c r="NDZ36" s="1144"/>
      <c r="NEA36" s="1144"/>
      <c r="NEB36" s="1144"/>
      <c r="NEC36" s="1144"/>
      <c r="NED36" s="1144"/>
      <c r="NEE36" s="1144"/>
      <c r="NEF36" s="1144"/>
      <c r="NEG36" s="1144"/>
      <c r="NEH36" s="1144"/>
      <c r="NEI36" s="1144"/>
      <c r="NEJ36" s="1144"/>
      <c r="NEK36" s="1144"/>
      <c r="NEL36" s="1144"/>
      <c r="NEM36" s="1144"/>
      <c r="NEN36" s="1144"/>
      <c r="NEO36" s="1144"/>
      <c r="NEP36" s="1144"/>
      <c r="NEQ36" s="1144"/>
      <c r="NER36" s="1144"/>
      <c r="NES36" s="1144"/>
      <c r="NET36" s="1144"/>
      <c r="NEU36" s="1144"/>
      <c r="NEV36" s="1144"/>
      <c r="NEW36" s="1144"/>
      <c r="NEX36" s="1144"/>
      <c r="NEY36" s="1144"/>
      <c r="NEZ36" s="1144"/>
      <c r="NFA36" s="1144"/>
      <c r="NFB36" s="1144"/>
      <c r="NFC36" s="1144"/>
      <c r="NFD36" s="1144"/>
      <c r="NFE36" s="1144"/>
      <c r="NFF36" s="1144"/>
      <c r="NFG36" s="1144"/>
      <c r="NFH36" s="1144"/>
      <c r="NFI36" s="1144"/>
      <c r="NFJ36" s="1144"/>
      <c r="NFK36" s="1144"/>
      <c r="NFL36" s="1144"/>
      <c r="NFM36" s="1144"/>
      <c r="NFN36" s="1144"/>
      <c r="NFO36" s="1144"/>
      <c r="NFP36" s="1144"/>
      <c r="NFQ36" s="1144"/>
      <c r="NFR36" s="1144"/>
      <c r="NFS36" s="1144"/>
      <c r="NFT36" s="1144"/>
      <c r="NFU36" s="1144"/>
      <c r="NFV36" s="1144"/>
      <c r="NFW36" s="1144"/>
      <c r="NFX36" s="1144"/>
      <c r="NFY36" s="1144"/>
      <c r="NFZ36" s="1144"/>
      <c r="NGA36" s="1144"/>
      <c r="NGB36" s="1144"/>
      <c r="NGC36" s="1144"/>
      <c r="NGD36" s="1144"/>
      <c r="NGE36" s="1144"/>
      <c r="NGF36" s="1144"/>
      <c r="NGG36" s="1144"/>
      <c r="NGH36" s="1144"/>
      <c r="NGI36" s="1144"/>
      <c r="NGJ36" s="1144"/>
      <c r="NGK36" s="1144"/>
      <c r="NGL36" s="1144"/>
      <c r="NGM36" s="1144"/>
      <c r="NGN36" s="1144"/>
      <c r="NGO36" s="1144"/>
      <c r="NGP36" s="1144"/>
      <c r="NGQ36" s="1144"/>
      <c r="NGR36" s="1144"/>
      <c r="NGS36" s="1144"/>
      <c r="NGT36" s="1144"/>
      <c r="NGU36" s="1144"/>
      <c r="NGV36" s="1144"/>
      <c r="NGW36" s="1144"/>
      <c r="NGX36" s="1144"/>
      <c r="NGY36" s="1144"/>
      <c r="NGZ36" s="1144"/>
      <c r="NHA36" s="1144"/>
      <c r="NHB36" s="1144"/>
      <c r="NHC36" s="1144"/>
      <c r="NHD36" s="1144"/>
      <c r="NHE36" s="1144"/>
      <c r="NHF36" s="1144"/>
      <c r="NHG36" s="1144"/>
      <c r="NHH36" s="1144"/>
      <c r="NHI36" s="1144"/>
      <c r="NHJ36" s="1144"/>
      <c r="NHK36" s="1144"/>
      <c r="NHL36" s="1144"/>
      <c r="NHM36" s="1144"/>
      <c r="NHN36" s="1144"/>
      <c r="NHO36" s="1144"/>
      <c r="NHP36" s="1144"/>
      <c r="NHQ36" s="1144"/>
      <c r="NHR36" s="1144"/>
      <c r="NHS36" s="1144"/>
      <c r="NHT36" s="1144"/>
      <c r="NHU36" s="1144"/>
      <c r="NHV36" s="1144"/>
      <c r="NHW36" s="1144"/>
      <c r="NHX36" s="1144"/>
      <c r="NHY36" s="1144"/>
      <c r="NHZ36" s="1144"/>
      <c r="NIA36" s="1144"/>
      <c r="NIB36" s="1144"/>
      <c r="NIC36" s="1144"/>
      <c r="NID36" s="1144"/>
      <c r="NIE36" s="1144"/>
      <c r="NIF36" s="1144"/>
      <c r="NIG36" s="1144"/>
      <c r="NIH36" s="1144"/>
      <c r="NII36" s="1144"/>
      <c r="NIJ36" s="1144"/>
      <c r="NIK36" s="1144"/>
      <c r="NIL36" s="1144"/>
      <c r="NIM36" s="1144"/>
      <c r="NIN36" s="1144"/>
      <c r="NIO36" s="1144"/>
      <c r="NIP36" s="1144"/>
      <c r="NIQ36" s="1144"/>
      <c r="NIR36" s="1144"/>
      <c r="NIS36" s="1144"/>
      <c r="NIT36" s="1144"/>
      <c r="NIU36" s="1144"/>
      <c r="NIV36" s="1144"/>
      <c r="NIW36" s="1144"/>
      <c r="NIX36" s="1144"/>
      <c r="NIY36" s="1144"/>
      <c r="NIZ36" s="1144"/>
      <c r="NJA36" s="1144"/>
      <c r="NJB36" s="1144"/>
      <c r="NJC36" s="1144"/>
      <c r="NJD36" s="1144"/>
      <c r="NJE36" s="1144"/>
      <c r="NJF36" s="1144"/>
      <c r="NJG36" s="1144"/>
      <c r="NJH36" s="1144"/>
      <c r="NJI36" s="1144"/>
      <c r="NJJ36" s="1144"/>
      <c r="NJK36" s="1144"/>
      <c r="NJL36" s="1144"/>
      <c r="NJM36" s="1144"/>
      <c r="NJN36" s="1144"/>
      <c r="NJO36" s="1144"/>
      <c r="NJP36" s="1144"/>
      <c r="NJQ36" s="1144"/>
      <c r="NJR36" s="1144"/>
      <c r="NJS36" s="1144"/>
      <c r="NJT36" s="1144"/>
      <c r="NJU36" s="1144"/>
      <c r="NJV36" s="1144"/>
      <c r="NJW36" s="1144"/>
      <c r="NJX36" s="1144"/>
      <c r="NJY36" s="1144"/>
      <c r="NJZ36" s="1144"/>
      <c r="NKA36" s="1144"/>
      <c r="NKB36" s="1144"/>
      <c r="NKC36" s="1144"/>
      <c r="NKD36" s="1144"/>
      <c r="NKE36" s="1144"/>
      <c r="NKF36" s="1144"/>
      <c r="NKG36" s="1144"/>
      <c r="NKH36" s="1144"/>
      <c r="NKI36" s="1144"/>
      <c r="NKJ36" s="1144"/>
      <c r="NKK36" s="1144"/>
      <c r="NKL36" s="1144"/>
      <c r="NKM36" s="1144"/>
      <c r="NKN36" s="1144"/>
      <c r="NKO36" s="1144"/>
      <c r="NKP36" s="1144"/>
      <c r="NKQ36" s="1144"/>
      <c r="NKR36" s="1144"/>
      <c r="NKS36" s="1144"/>
      <c r="NKT36" s="1144"/>
      <c r="NKU36" s="1144"/>
      <c r="NKV36" s="1144"/>
      <c r="NKW36" s="1144"/>
      <c r="NKX36" s="1144"/>
      <c r="NKY36" s="1144"/>
      <c r="NKZ36" s="1144"/>
      <c r="NLA36" s="1144"/>
      <c r="NLB36" s="1144"/>
      <c r="NLC36" s="1144"/>
      <c r="NLD36" s="1144"/>
      <c r="NLE36" s="1144"/>
      <c r="NLF36" s="1144"/>
      <c r="NLG36" s="1144"/>
      <c r="NLH36" s="1144"/>
      <c r="NLI36" s="1144"/>
      <c r="NLJ36" s="1144"/>
      <c r="NLK36" s="1144"/>
      <c r="NLL36" s="1144"/>
      <c r="NLM36" s="1144"/>
      <c r="NLN36" s="1144"/>
      <c r="NLO36" s="1144"/>
      <c r="NLP36" s="1144"/>
      <c r="NLQ36" s="1144"/>
      <c r="NLR36" s="1144"/>
      <c r="NLS36" s="1144"/>
      <c r="NLT36" s="1144"/>
      <c r="NLU36" s="1144"/>
      <c r="NLV36" s="1144"/>
      <c r="NLW36" s="1144"/>
      <c r="NLX36" s="1144"/>
      <c r="NLY36" s="1144"/>
      <c r="NLZ36" s="1144"/>
      <c r="NMA36" s="1144"/>
      <c r="NMB36" s="1144"/>
      <c r="NMC36" s="1144"/>
      <c r="NMD36" s="1144"/>
      <c r="NME36" s="1144"/>
      <c r="NMF36" s="1144"/>
      <c r="NMG36" s="1144"/>
      <c r="NMH36" s="1144"/>
      <c r="NMI36" s="1144"/>
      <c r="NMJ36" s="1144"/>
      <c r="NMK36" s="1144"/>
      <c r="NML36" s="1144"/>
      <c r="NMM36" s="1144"/>
      <c r="NMN36" s="1144"/>
      <c r="NMO36" s="1144"/>
      <c r="NMP36" s="1144"/>
      <c r="NMQ36" s="1144"/>
      <c r="NMR36" s="1144"/>
      <c r="NMS36" s="1144"/>
      <c r="NMT36" s="1144"/>
      <c r="NMU36" s="1144"/>
      <c r="NMV36" s="1144"/>
      <c r="NMW36" s="1144"/>
      <c r="NMX36" s="1144"/>
      <c r="NMY36" s="1144"/>
      <c r="NMZ36" s="1144"/>
      <c r="NNA36" s="1144"/>
      <c r="NNB36" s="1144"/>
      <c r="NNC36" s="1144"/>
      <c r="NND36" s="1144"/>
      <c r="NNE36" s="1144"/>
      <c r="NNF36" s="1144"/>
      <c r="NNG36" s="1144"/>
      <c r="NNH36" s="1144"/>
      <c r="NNI36" s="1144"/>
      <c r="NNJ36" s="1144"/>
      <c r="NNK36" s="1144"/>
      <c r="NNL36" s="1144"/>
      <c r="NNM36" s="1144"/>
      <c r="NNN36" s="1144"/>
      <c r="NNO36" s="1144"/>
      <c r="NNP36" s="1144"/>
      <c r="NNQ36" s="1144"/>
      <c r="NNR36" s="1144"/>
      <c r="NNS36" s="1144"/>
      <c r="NNT36" s="1144"/>
      <c r="NNU36" s="1144"/>
      <c r="NNV36" s="1144"/>
      <c r="NNW36" s="1144"/>
      <c r="NNX36" s="1144"/>
      <c r="NNY36" s="1144"/>
      <c r="NNZ36" s="1144"/>
      <c r="NOA36" s="1144"/>
      <c r="NOB36" s="1144"/>
      <c r="NOC36" s="1144"/>
      <c r="NOD36" s="1144"/>
      <c r="NOE36" s="1144"/>
      <c r="NOF36" s="1144"/>
      <c r="NOG36" s="1144"/>
      <c r="NOH36" s="1144"/>
      <c r="NOI36" s="1144"/>
      <c r="NOJ36" s="1144"/>
      <c r="NOK36" s="1144"/>
      <c r="NOL36" s="1144"/>
      <c r="NOM36" s="1144"/>
      <c r="NON36" s="1144"/>
      <c r="NOO36" s="1144"/>
      <c r="NOP36" s="1144"/>
      <c r="NOQ36" s="1144"/>
      <c r="NOR36" s="1144"/>
      <c r="NOS36" s="1144"/>
      <c r="NOT36" s="1144"/>
      <c r="NOU36" s="1144"/>
      <c r="NOV36" s="1144"/>
      <c r="NOW36" s="1144"/>
      <c r="NOX36" s="1144"/>
      <c r="NOY36" s="1144"/>
      <c r="NOZ36" s="1144"/>
      <c r="NPA36" s="1144"/>
      <c r="NPB36" s="1144"/>
      <c r="NPC36" s="1144"/>
      <c r="NPD36" s="1144"/>
      <c r="NPE36" s="1144"/>
      <c r="NPF36" s="1144"/>
      <c r="NPG36" s="1144"/>
      <c r="NPH36" s="1144"/>
      <c r="NPI36" s="1144"/>
      <c r="NPJ36" s="1144"/>
      <c r="NPK36" s="1144"/>
      <c r="NPL36" s="1144"/>
      <c r="NPM36" s="1144"/>
      <c r="NPN36" s="1144"/>
      <c r="NPO36" s="1144"/>
      <c r="NPP36" s="1144"/>
      <c r="NPQ36" s="1144"/>
      <c r="NPR36" s="1144"/>
      <c r="NPS36" s="1144"/>
      <c r="NPT36" s="1144"/>
      <c r="NPU36" s="1144"/>
      <c r="NPV36" s="1144"/>
      <c r="NPW36" s="1144"/>
      <c r="NPX36" s="1144"/>
      <c r="NPY36" s="1144"/>
      <c r="NPZ36" s="1144"/>
      <c r="NQA36" s="1144"/>
      <c r="NQB36" s="1144"/>
      <c r="NQC36" s="1144"/>
      <c r="NQD36" s="1144"/>
      <c r="NQE36" s="1144"/>
      <c r="NQF36" s="1144"/>
      <c r="NQG36" s="1144"/>
      <c r="NQH36" s="1144"/>
      <c r="NQI36" s="1144"/>
      <c r="NQJ36" s="1144"/>
      <c r="NQK36" s="1144"/>
      <c r="NQL36" s="1144"/>
      <c r="NQM36" s="1144"/>
      <c r="NQN36" s="1144"/>
      <c r="NQO36" s="1144"/>
      <c r="NQP36" s="1144"/>
      <c r="NQQ36" s="1144"/>
      <c r="NQR36" s="1144"/>
      <c r="NQS36" s="1144"/>
      <c r="NQT36" s="1144"/>
      <c r="NQU36" s="1144"/>
      <c r="NQV36" s="1144"/>
      <c r="NQW36" s="1144"/>
      <c r="NQX36" s="1144"/>
      <c r="NQY36" s="1144"/>
      <c r="NQZ36" s="1144"/>
      <c r="NRA36" s="1144"/>
      <c r="NRB36" s="1144"/>
      <c r="NRC36" s="1144"/>
      <c r="NRD36" s="1144"/>
      <c r="NRE36" s="1144"/>
      <c r="NRF36" s="1144"/>
      <c r="NRG36" s="1144"/>
      <c r="NRH36" s="1144"/>
      <c r="NRI36" s="1144"/>
      <c r="NRJ36" s="1144"/>
      <c r="NRK36" s="1144"/>
      <c r="NRL36" s="1144"/>
      <c r="NRM36" s="1144"/>
      <c r="NRN36" s="1144"/>
      <c r="NRO36" s="1144"/>
      <c r="NRP36" s="1144"/>
      <c r="NRQ36" s="1144"/>
      <c r="NRR36" s="1144"/>
      <c r="NRS36" s="1144"/>
      <c r="NRT36" s="1144"/>
      <c r="NRU36" s="1144"/>
      <c r="NRV36" s="1144"/>
      <c r="NRW36" s="1144"/>
      <c r="NRX36" s="1144"/>
      <c r="NRY36" s="1144"/>
      <c r="NRZ36" s="1144"/>
      <c r="NSA36" s="1144"/>
      <c r="NSB36" s="1144"/>
      <c r="NSC36" s="1144"/>
      <c r="NSD36" s="1144"/>
      <c r="NSE36" s="1144"/>
      <c r="NSF36" s="1144"/>
      <c r="NSG36" s="1144"/>
      <c r="NSH36" s="1144"/>
      <c r="NSI36" s="1144"/>
      <c r="NSJ36" s="1144"/>
      <c r="NSK36" s="1144"/>
      <c r="NSL36" s="1144"/>
      <c r="NSM36" s="1144"/>
      <c r="NSN36" s="1144"/>
      <c r="NSO36" s="1144"/>
      <c r="NSP36" s="1144"/>
      <c r="NSQ36" s="1144"/>
      <c r="NSR36" s="1144"/>
      <c r="NSS36" s="1144"/>
      <c r="NST36" s="1144"/>
      <c r="NSU36" s="1144"/>
      <c r="NSV36" s="1144"/>
      <c r="NSW36" s="1144"/>
      <c r="NSX36" s="1144"/>
      <c r="NSY36" s="1144"/>
      <c r="NSZ36" s="1144"/>
      <c r="NTA36" s="1144"/>
      <c r="NTB36" s="1144"/>
      <c r="NTC36" s="1144"/>
      <c r="NTD36" s="1144"/>
      <c r="NTE36" s="1144"/>
      <c r="NTF36" s="1144"/>
      <c r="NTG36" s="1144"/>
      <c r="NTH36" s="1144"/>
      <c r="NTI36" s="1144"/>
      <c r="NTJ36" s="1144"/>
      <c r="NTK36" s="1144"/>
      <c r="NTL36" s="1144"/>
      <c r="NTM36" s="1144"/>
      <c r="NTN36" s="1144"/>
      <c r="NTO36" s="1144"/>
      <c r="NTP36" s="1144"/>
      <c r="NTQ36" s="1144"/>
      <c r="NTR36" s="1144"/>
      <c r="NTS36" s="1144"/>
      <c r="NTT36" s="1144"/>
      <c r="NTU36" s="1144"/>
      <c r="NTV36" s="1144"/>
      <c r="NTW36" s="1144"/>
      <c r="NTX36" s="1144"/>
      <c r="NTY36" s="1144"/>
      <c r="NTZ36" s="1144"/>
      <c r="NUA36" s="1144"/>
      <c r="NUB36" s="1144"/>
      <c r="NUC36" s="1144"/>
      <c r="NUD36" s="1144"/>
      <c r="NUE36" s="1144"/>
      <c r="NUF36" s="1144"/>
      <c r="NUG36" s="1144"/>
      <c r="NUH36" s="1144"/>
      <c r="NUI36" s="1144"/>
      <c r="NUJ36" s="1144"/>
      <c r="NUK36" s="1144"/>
      <c r="NUL36" s="1144"/>
      <c r="NUM36" s="1144"/>
      <c r="NUN36" s="1144"/>
      <c r="NUO36" s="1144"/>
      <c r="NUP36" s="1144"/>
      <c r="NUQ36" s="1144"/>
      <c r="NUR36" s="1144"/>
      <c r="NUS36" s="1144"/>
      <c r="NUT36" s="1144"/>
      <c r="NUU36" s="1144"/>
      <c r="NUV36" s="1144"/>
      <c r="NUW36" s="1144"/>
      <c r="NUX36" s="1144"/>
      <c r="NUY36" s="1144"/>
      <c r="NUZ36" s="1144"/>
      <c r="NVA36" s="1144"/>
      <c r="NVB36" s="1144"/>
      <c r="NVC36" s="1144"/>
      <c r="NVD36" s="1144"/>
      <c r="NVE36" s="1144"/>
      <c r="NVF36" s="1144"/>
      <c r="NVG36" s="1144"/>
      <c r="NVH36" s="1144"/>
      <c r="NVI36" s="1144"/>
      <c r="NVJ36" s="1144"/>
      <c r="NVK36" s="1144"/>
      <c r="NVL36" s="1144"/>
      <c r="NVM36" s="1144"/>
      <c r="NVN36" s="1144"/>
      <c r="NVO36" s="1144"/>
      <c r="NVP36" s="1144"/>
      <c r="NVQ36" s="1144"/>
      <c r="NVR36" s="1144"/>
      <c r="NVS36" s="1144"/>
      <c r="NVT36" s="1144"/>
      <c r="NVU36" s="1144"/>
      <c r="NVV36" s="1144"/>
      <c r="NVW36" s="1144"/>
      <c r="NVX36" s="1144"/>
      <c r="NVY36" s="1144"/>
      <c r="NVZ36" s="1144"/>
      <c r="NWA36" s="1144"/>
      <c r="NWB36" s="1144"/>
      <c r="NWC36" s="1144"/>
      <c r="NWD36" s="1144"/>
      <c r="NWE36" s="1144"/>
      <c r="NWF36" s="1144"/>
      <c r="NWG36" s="1144"/>
      <c r="NWH36" s="1144"/>
      <c r="NWI36" s="1144"/>
      <c r="NWJ36" s="1144"/>
      <c r="NWK36" s="1144"/>
      <c r="NWL36" s="1144"/>
      <c r="NWM36" s="1144"/>
      <c r="NWN36" s="1144"/>
      <c r="NWO36" s="1144"/>
      <c r="NWP36" s="1144"/>
      <c r="NWQ36" s="1144"/>
      <c r="NWR36" s="1144"/>
      <c r="NWS36" s="1144"/>
      <c r="NWT36" s="1144"/>
      <c r="NWU36" s="1144"/>
      <c r="NWV36" s="1144"/>
      <c r="NWW36" s="1144"/>
      <c r="NWX36" s="1144"/>
      <c r="NWY36" s="1144"/>
      <c r="NWZ36" s="1144"/>
      <c r="NXA36" s="1144"/>
      <c r="NXB36" s="1144"/>
      <c r="NXC36" s="1144"/>
      <c r="NXD36" s="1144"/>
      <c r="NXE36" s="1144"/>
      <c r="NXF36" s="1144"/>
      <c r="NXG36" s="1144"/>
      <c r="NXH36" s="1144"/>
      <c r="NXI36" s="1144"/>
      <c r="NXJ36" s="1144"/>
      <c r="NXK36" s="1144"/>
      <c r="NXL36" s="1144"/>
      <c r="NXM36" s="1144"/>
      <c r="NXN36" s="1144"/>
      <c r="NXO36" s="1144"/>
      <c r="NXP36" s="1144"/>
      <c r="NXQ36" s="1144"/>
      <c r="NXR36" s="1144"/>
      <c r="NXS36" s="1144"/>
      <c r="NXT36" s="1144"/>
      <c r="NXU36" s="1144"/>
      <c r="NXV36" s="1144"/>
      <c r="NXW36" s="1144"/>
      <c r="NXX36" s="1144"/>
      <c r="NXY36" s="1144"/>
      <c r="NXZ36" s="1144"/>
      <c r="NYA36" s="1144"/>
      <c r="NYB36" s="1144"/>
      <c r="NYC36" s="1144"/>
      <c r="NYD36" s="1144"/>
      <c r="NYE36" s="1144"/>
      <c r="NYF36" s="1144"/>
      <c r="NYG36" s="1144"/>
      <c r="NYH36" s="1144"/>
      <c r="NYI36" s="1144"/>
      <c r="NYJ36" s="1144"/>
      <c r="NYK36" s="1144"/>
      <c r="NYL36" s="1144"/>
      <c r="NYM36" s="1144"/>
      <c r="NYN36" s="1144"/>
      <c r="NYO36" s="1144"/>
      <c r="NYP36" s="1144"/>
      <c r="NYQ36" s="1144"/>
      <c r="NYR36" s="1144"/>
      <c r="NYS36" s="1144"/>
      <c r="NYT36" s="1144"/>
      <c r="NYU36" s="1144"/>
      <c r="NYV36" s="1144"/>
      <c r="NYW36" s="1144"/>
      <c r="NYX36" s="1144"/>
      <c r="NYY36" s="1144"/>
      <c r="NYZ36" s="1144"/>
      <c r="NZA36" s="1144"/>
      <c r="NZB36" s="1144"/>
      <c r="NZC36" s="1144"/>
      <c r="NZD36" s="1144"/>
      <c r="NZE36" s="1144"/>
      <c r="NZF36" s="1144"/>
      <c r="NZG36" s="1144"/>
      <c r="NZH36" s="1144"/>
      <c r="NZI36" s="1144"/>
      <c r="NZJ36" s="1144"/>
      <c r="NZK36" s="1144"/>
      <c r="NZL36" s="1144"/>
      <c r="NZM36" s="1144"/>
      <c r="NZN36" s="1144"/>
      <c r="NZO36" s="1144"/>
      <c r="NZP36" s="1144"/>
      <c r="NZQ36" s="1144"/>
      <c r="NZR36" s="1144"/>
      <c r="NZS36" s="1144"/>
      <c r="NZT36" s="1144"/>
      <c r="NZU36" s="1144"/>
      <c r="NZV36" s="1144"/>
      <c r="NZW36" s="1144"/>
      <c r="NZX36" s="1144"/>
      <c r="NZY36" s="1144"/>
      <c r="NZZ36" s="1144"/>
      <c r="OAA36" s="1144"/>
      <c r="OAB36" s="1144"/>
      <c r="OAC36" s="1144"/>
      <c r="OAD36" s="1144"/>
      <c r="OAE36" s="1144"/>
      <c r="OAF36" s="1144"/>
      <c r="OAG36" s="1144"/>
      <c r="OAH36" s="1144"/>
      <c r="OAI36" s="1144"/>
      <c r="OAJ36" s="1144"/>
      <c r="OAK36" s="1144"/>
      <c r="OAL36" s="1144"/>
      <c r="OAM36" s="1144"/>
      <c r="OAN36" s="1144"/>
      <c r="OAO36" s="1144"/>
      <c r="OAP36" s="1144"/>
      <c r="OAQ36" s="1144"/>
      <c r="OAR36" s="1144"/>
      <c r="OAS36" s="1144"/>
      <c r="OAT36" s="1144"/>
      <c r="OAU36" s="1144"/>
      <c r="OAV36" s="1144"/>
      <c r="OAW36" s="1144"/>
      <c r="OAX36" s="1144"/>
      <c r="OAY36" s="1144"/>
      <c r="OAZ36" s="1144"/>
      <c r="OBA36" s="1144"/>
      <c r="OBB36" s="1144"/>
      <c r="OBC36" s="1144"/>
      <c r="OBD36" s="1144"/>
      <c r="OBE36" s="1144"/>
      <c r="OBF36" s="1144"/>
      <c r="OBG36" s="1144"/>
      <c r="OBH36" s="1144"/>
      <c r="OBI36" s="1144"/>
      <c r="OBJ36" s="1144"/>
      <c r="OBK36" s="1144"/>
      <c r="OBL36" s="1144"/>
      <c r="OBM36" s="1144"/>
      <c r="OBN36" s="1144"/>
      <c r="OBO36" s="1144"/>
      <c r="OBP36" s="1144"/>
      <c r="OBQ36" s="1144"/>
      <c r="OBR36" s="1144"/>
      <c r="OBS36" s="1144"/>
      <c r="OBT36" s="1144"/>
      <c r="OBU36" s="1144"/>
      <c r="OBV36" s="1144"/>
      <c r="OBW36" s="1144"/>
      <c r="OBX36" s="1144"/>
      <c r="OBY36" s="1144"/>
      <c r="OBZ36" s="1144"/>
      <c r="OCA36" s="1144"/>
      <c r="OCB36" s="1144"/>
      <c r="OCC36" s="1144"/>
      <c r="OCD36" s="1144"/>
      <c r="OCE36" s="1144"/>
      <c r="OCF36" s="1144"/>
      <c r="OCG36" s="1144"/>
      <c r="OCH36" s="1144"/>
      <c r="OCI36" s="1144"/>
      <c r="OCJ36" s="1144"/>
      <c r="OCK36" s="1144"/>
      <c r="OCL36" s="1144"/>
      <c r="OCM36" s="1144"/>
      <c r="OCN36" s="1144"/>
      <c r="OCO36" s="1144"/>
      <c r="OCP36" s="1144"/>
      <c r="OCQ36" s="1144"/>
      <c r="OCR36" s="1144"/>
      <c r="OCS36" s="1144"/>
      <c r="OCT36" s="1144"/>
      <c r="OCU36" s="1144"/>
      <c r="OCV36" s="1144"/>
      <c r="OCW36" s="1144"/>
      <c r="OCX36" s="1144"/>
      <c r="OCY36" s="1144"/>
      <c r="OCZ36" s="1144"/>
      <c r="ODA36" s="1144"/>
      <c r="ODB36" s="1144"/>
      <c r="ODC36" s="1144"/>
      <c r="ODD36" s="1144"/>
      <c r="ODE36" s="1144"/>
      <c r="ODF36" s="1144"/>
      <c r="ODG36" s="1144"/>
      <c r="ODH36" s="1144"/>
      <c r="ODI36" s="1144"/>
      <c r="ODJ36" s="1144"/>
      <c r="ODK36" s="1144"/>
      <c r="ODL36" s="1144"/>
      <c r="ODM36" s="1144"/>
      <c r="ODN36" s="1144"/>
      <c r="ODO36" s="1144"/>
      <c r="ODP36" s="1144"/>
      <c r="ODQ36" s="1144"/>
      <c r="ODR36" s="1144"/>
      <c r="ODS36" s="1144"/>
      <c r="ODT36" s="1144"/>
      <c r="ODU36" s="1144"/>
      <c r="ODV36" s="1144"/>
      <c r="ODW36" s="1144"/>
      <c r="ODX36" s="1144"/>
      <c r="ODY36" s="1144"/>
      <c r="ODZ36" s="1144"/>
      <c r="OEA36" s="1144"/>
      <c r="OEB36" s="1144"/>
      <c r="OEC36" s="1144"/>
      <c r="OED36" s="1144"/>
      <c r="OEE36" s="1144"/>
      <c r="OEF36" s="1144"/>
      <c r="OEG36" s="1144"/>
      <c r="OEH36" s="1144"/>
      <c r="OEI36" s="1144"/>
      <c r="OEJ36" s="1144"/>
      <c r="OEK36" s="1144"/>
      <c r="OEL36" s="1144"/>
      <c r="OEM36" s="1144"/>
      <c r="OEN36" s="1144"/>
      <c r="OEO36" s="1144"/>
      <c r="OEP36" s="1144"/>
      <c r="OEQ36" s="1144"/>
      <c r="OER36" s="1144"/>
      <c r="OES36" s="1144"/>
      <c r="OET36" s="1144"/>
      <c r="OEU36" s="1144"/>
      <c r="OEV36" s="1144"/>
      <c r="OEW36" s="1144"/>
      <c r="OEX36" s="1144"/>
      <c r="OEY36" s="1144"/>
      <c r="OEZ36" s="1144"/>
      <c r="OFA36" s="1144"/>
      <c r="OFB36" s="1144"/>
      <c r="OFC36" s="1144"/>
      <c r="OFD36" s="1144"/>
      <c r="OFE36" s="1144"/>
      <c r="OFF36" s="1144"/>
      <c r="OFG36" s="1144"/>
      <c r="OFH36" s="1144"/>
      <c r="OFI36" s="1144"/>
      <c r="OFJ36" s="1144"/>
      <c r="OFK36" s="1144"/>
      <c r="OFL36" s="1144"/>
      <c r="OFM36" s="1144"/>
      <c r="OFN36" s="1144"/>
      <c r="OFO36" s="1144"/>
      <c r="OFP36" s="1144"/>
      <c r="OFQ36" s="1144"/>
      <c r="OFR36" s="1144"/>
      <c r="OFS36" s="1144"/>
      <c r="OFT36" s="1144"/>
      <c r="OFU36" s="1144"/>
      <c r="OFV36" s="1144"/>
      <c r="OFW36" s="1144"/>
      <c r="OFX36" s="1144"/>
      <c r="OFY36" s="1144"/>
      <c r="OFZ36" s="1144"/>
      <c r="OGA36" s="1144"/>
      <c r="OGB36" s="1144"/>
      <c r="OGC36" s="1144"/>
      <c r="OGD36" s="1144"/>
      <c r="OGE36" s="1144"/>
      <c r="OGF36" s="1144"/>
      <c r="OGG36" s="1144"/>
      <c r="OGH36" s="1144"/>
      <c r="OGI36" s="1144"/>
      <c r="OGJ36" s="1144"/>
      <c r="OGK36" s="1144"/>
      <c r="OGL36" s="1144"/>
      <c r="OGM36" s="1144"/>
      <c r="OGN36" s="1144"/>
      <c r="OGO36" s="1144"/>
      <c r="OGP36" s="1144"/>
      <c r="OGQ36" s="1144"/>
      <c r="OGR36" s="1144"/>
      <c r="OGS36" s="1144"/>
      <c r="OGT36" s="1144"/>
      <c r="OGU36" s="1144"/>
      <c r="OGV36" s="1144"/>
      <c r="OGW36" s="1144"/>
      <c r="OGX36" s="1144"/>
      <c r="OGY36" s="1144"/>
      <c r="OGZ36" s="1144"/>
      <c r="OHA36" s="1144"/>
      <c r="OHB36" s="1144"/>
      <c r="OHC36" s="1144"/>
      <c r="OHD36" s="1144"/>
      <c r="OHE36" s="1144"/>
      <c r="OHF36" s="1144"/>
      <c r="OHG36" s="1144"/>
      <c r="OHH36" s="1144"/>
      <c r="OHI36" s="1144"/>
      <c r="OHJ36" s="1144"/>
      <c r="OHK36" s="1144"/>
      <c r="OHL36" s="1144"/>
      <c r="OHM36" s="1144"/>
      <c r="OHN36" s="1144"/>
      <c r="OHO36" s="1144"/>
      <c r="OHP36" s="1144"/>
      <c r="OHQ36" s="1144"/>
      <c r="OHR36" s="1144"/>
      <c r="OHS36" s="1144"/>
      <c r="OHT36" s="1144"/>
      <c r="OHU36" s="1144"/>
      <c r="OHV36" s="1144"/>
      <c r="OHW36" s="1144"/>
      <c r="OHX36" s="1144"/>
      <c r="OHY36" s="1144"/>
      <c r="OHZ36" s="1144"/>
      <c r="OIA36" s="1144"/>
      <c r="OIB36" s="1144"/>
      <c r="OIC36" s="1144"/>
      <c r="OID36" s="1144"/>
      <c r="OIE36" s="1144"/>
      <c r="OIF36" s="1144"/>
      <c r="OIG36" s="1144"/>
      <c r="OIH36" s="1144"/>
      <c r="OII36" s="1144"/>
      <c r="OIJ36" s="1144"/>
      <c r="OIK36" s="1144"/>
      <c r="OIL36" s="1144"/>
      <c r="OIM36" s="1144"/>
      <c r="OIN36" s="1144"/>
      <c r="OIO36" s="1144"/>
      <c r="OIP36" s="1144"/>
      <c r="OIQ36" s="1144"/>
      <c r="OIR36" s="1144"/>
      <c r="OIS36" s="1144"/>
      <c r="OIT36" s="1144"/>
      <c r="OIU36" s="1144"/>
      <c r="OIV36" s="1144"/>
      <c r="OIW36" s="1144"/>
      <c r="OIX36" s="1144"/>
      <c r="OIY36" s="1144"/>
      <c r="OIZ36" s="1144"/>
      <c r="OJA36" s="1144"/>
      <c r="OJB36" s="1144"/>
      <c r="OJC36" s="1144"/>
      <c r="OJD36" s="1144"/>
      <c r="OJE36" s="1144"/>
      <c r="OJF36" s="1144"/>
      <c r="OJG36" s="1144"/>
      <c r="OJH36" s="1144"/>
      <c r="OJI36" s="1144"/>
      <c r="OJJ36" s="1144"/>
      <c r="OJK36" s="1144"/>
      <c r="OJL36" s="1144"/>
      <c r="OJM36" s="1144"/>
      <c r="OJN36" s="1144"/>
      <c r="OJO36" s="1144"/>
      <c r="OJP36" s="1144"/>
      <c r="OJQ36" s="1144"/>
      <c r="OJR36" s="1144"/>
      <c r="OJS36" s="1144"/>
      <c r="OJT36" s="1144"/>
      <c r="OJU36" s="1144"/>
      <c r="OJV36" s="1144"/>
      <c r="OJW36" s="1144"/>
      <c r="OJX36" s="1144"/>
      <c r="OJY36" s="1144"/>
      <c r="OJZ36" s="1144"/>
      <c r="OKA36" s="1144"/>
      <c r="OKB36" s="1144"/>
      <c r="OKC36" s="1144"/>
      <c r="OKD36" s="1144"/>
      <c r="OKE36" s="1144"/>
      <c r="OKF36" s="1144"/>
      <c r="OKG36" s="1144"/>
      <c r="OKH36" s="1144"/>
      <c r="OKI36" s="1144"/>
      <c r="OKJ36" s="1144"/>
      <c r="OKK36" s="1144"/>
      <c r="OKL36" s="1144"/>
      <c r="OKM36" s="1144"/>
      <c r="OKN36" s="1144"/>
      <c r="OKO36" s="1144"/>
      <c r="OKP36" s="1144"/>
      <c r="OKQ36" s="1144"/>
      <c r="OKR36" s="1144"/>
      <c r="OKS36" s="1144"/>
      <c r="OKT36" s="1144"/>
      <c r="OKU36" s="1144"/>
      <c r="OKV36" s="1144"/>
      <c r="OKW36" s="1144"/>
      <c r="OKX36" s="1144"/>
      <c r="OKY36" s="1144"/>
      <c r="OKZ36" s="1144"/>
      <c r="OLA36" s="1144"/>
      <c r="OLB36" s="1144"/>
      <c r="OLC36" s="1144"/>
      <c r="OLD36" s="1144"/>
      <c r="OLE36" s="1144"/>
      <c r="OLF36" s="1144"/>
      <c r="OLG36" s="1144"/>
      <c r="OLH36" s="1144"/>
      <c r="OLI36" s="1144"/>
      <c r="OLJ36" s="1144"/>
      <c r="OLK36" s="1144"/>
      <c r="OLL36" s="1144"/>
      <c r="OLM36" s="1144"/>
      <c r="OLN36" s="1144"/>
      <c r="OLO36" s="1144"/>
      <c r="OLP36" s="1144"/>
      <c r="OLQ36" s="1144"/>
      <c r="OLR36" s="1144"/>
      <c r="OLS36" s="1144"/>
      <c r="OLT36" s="1144"/>
      <c r="OLU36" s="1144"/>
      <c r="OLV36" s="1144"/>
      <c r="OLW36" s="1144"/>
      <c r="OLX36" s="1144"/>
      <c r="OLY36" s="1144"/>
      <c r="OLZ36" s="1144"/>
      <c r="OMA36" s="1144"/>
      <c r="OMB36" s="1144"/>
      <c r="OMC36" s="1144"/>
      <c r="OMD36" s="1144"/>
      <c r="OME36" s="1144"/>
      <c r="OMF36" s="1144"/>
      <c r="OMG36" s="1144"/>
      <c r="OMH36" s="1144"/>
      <c r="OMI36" s="1144"/>
      <c r="OMJ36" s="1144"/>
      <c r="OMK36" s="1144"/>
      <c r="OML36" s="1144"/>
      <c r="OMM36" s="1144"/>
      <c r="OMN36" s="1144"/>
      <c r="OMO36" s="1144"/>
      <c r="OMP36" s="1144"/>
      <c r="OMQ36" s="1144"/>
      <c r="OMR36" s="1144"/>
      <c r="OMS36" s="1144"/>
      <c r="OMT36" s="1144"/>
      <c r="OMU36" s="1144"/>
      <c r="OMV36" s="1144"/>
      <c r="OMW36" s="1144"/>
      <c r="OMX36" s="1144"/>
      <c r="OMY36" s="1144"/>
      <c r="OMZ36" s="1144"/>
      <c r="ONA36" s="1144"/>
      <c r="ONB36" s="1144"/>
      <c r="ONC36" s="1144"/>
      <c r="OND36" s="1144"/>
      <c r="ONE36" s="1144"/>
      <c r="ONF36" s="1144"/>
      <c r="ONG36" s="1144"/>
      <c r="ONH36" s="1144"/>
      <c r="ONI36" s="1144"/>
      <c r="ONJ36" s="1144"/>
      <c r="ONK36" s="1144"/>
      <c r="ONL36" s="1144"/>
      <c r="ONM36" s="1144"/>
      <c r="ONN36" s="1144"/>
      <c r="ONO36" s="1144"/>
      <c r="ONP36" s="1144"/>
      <c r="ONQ36" s="1144"/>
      <c r="ONR36" s="1144"/>
      <c r="ONS36" s="1144"/>
      <c r="ONT36" s="1144"/>
      <c r="ONU36" s="1144"/>
      <c r="ONV36" s="1144"/>
      <c r="ONW36" s="1144"/>
      <c r="ONX36" s="1144"/>
      <c r="ONY36" s="1144"/>
      <c r="ONZ36" s="1144"/>
      <c r="OOA36" s="1144"/>
      <c r="OOB36" s="1144"/>
      <c r="OOC36" s="1144"/>
      <c r="OOD36" s="1144"/>
      <c r="OOE36" s="1144"/>
      <c r="OOF36" s="1144"/>
      <c r="OOG36" s="1144"/>
      <c r="OOH36" s="1144"/>
      <c r="OOI36" s="1144"/>
      <c r="OOJ36" s="1144"/>
      <c r="OOK36" s="1144"/>
      <c r="OOL36" s="1144"/>
      <c r="OOM36" s="1144"/>
      <c r="OON36" s="1144"/>
      <c r="OOO36" s="1144"/>
      <c r="OOP36" s="1144"/>
      <c r="OOQ36" s="1144"/>
      <c r="OOR36" s="1144"/>
      <c r="OOS36" s="1144"/>
      <c r="OOT36" s="1144"/>
      <c r="OOU36" s="1144"/>
      <c r="OOV36" s="1144"/>
      <c r="OOW36" s="1144"/>
      <c r="OOX36" s="1144"/>
      <c r="OOY36" s="1144"/>
      <c r="OOZ36" s="1144"/>
      <c r="OPA36" s="1144"/>
      <c r="OPB36" s="1144"/>
      <c r="OPC36" s="1144"/>
      <c r="OPD36" s="1144"/>
      <c r="OPE36" s="1144"/>
      <c r="OPF36" s="1144"/>
      <c r="OPG36" s="1144"/>
      <c r="OPH36" s="1144"/>
      <c r="OPI36" s="1144"/>
      <c r="OPJ36" s="1144"/>
      <c r="OPK36" s="1144"/>
      <c r="OPL36" s="1144"/>
      <c r="OPM36" s="1144"/>
      <c r="OPN36" s="1144"/>
      <c r="OPO36" s="1144"/>
      <c r="OPP36" s="1144"/>
      <c r="OPQ36" s="1144"/>
      <c r="OPR36" s="1144"/>
      <c r="OPS36" s="1144"/>
      <c r="OPT36" s="1144"/>
      <c r="OPU36" s="1144"/>
      <c r="OPV36" s="1144"/>
      <c r="OPW36" s="1144"/>
      <c r="OPX36" s="1144"/>
      <c r="OPY36" s="1144"/>
      <c r="OPZ36" s="1144"/>
      <c r="OQA36" s="1144"/>
      <c r="OQB36" s="1144"/>
      <c r="OQC36" s="1144"/>
      <c r="OQD36" s="1144"/>
      <c r="OQE36" s="1144"/>
      <c r="OQF36" s="1144"/>
      <c r="OQG36" s="1144"/>
      <c r="OQH36" s="1144"/>
      <c r="OQI36" s="1144"/>
      <c r="OQJ36" s="1144"/>
      <c r="OQK36" s="1144"/>
      <c r="OQL36" s="1144"/>
      <c r="OQM36" s="1144"/>
      <c r="OQN36" s="1144"/>
      <c r="OQO36" s="1144"/>
      <c r="OQP36" s="1144"/>
      <c r="OQQ36" s="1144"/>
      <c r="OQR36" s="1144"/>
      <c r="OQS36" s="1144"/>
      <c r="OQT36" s="1144"/>
      <c r="OQU36" s="1144"/>
      <c r="OQV36" s="1144"/>
      <c r="OQW36" s="1144"/>
      <c r="OQX36" s="1144"/>
      <c r="OQY36" s="1144"/>
      <c r="OQZ36" s="1144"/>
      <c r="ORA36" s="1144"/>
      <c r="ORB36" s="1144"/>
      <c r="ORC36" s="1144"/>
      <c r="ORD36" s="1144"/>
      <c r="ORE36" s="1144"/>
      <c r="ORF36" s="1144"/>
      <c r="ORG36" s="1144"/>
      <c r="ORH36" s="1144"/>
      <c r="ORI36" s="1144"/>
      <c r="ORJ36" s="1144"/>
      <c r="ORK36" s="1144"/>
      <c r="ORL36" s="1144"/>
      <c r="ORM36" s="1144"/>
      <c r="ORN36" s="1144"/>
      <c r="ORO36" s="1144"/>
      <c r="ORP36" s="1144"/>
      <c r="ORQ36" s="1144"/>
      <c r="ORR36" s="1144"/>
      <c r="ORS36" s="1144"/>
      <c r="ORT36" s="1144"/>
      <c r="ORU36" s="1144"/>
      <c r="ORV36" s="1144"/>
      <c r="ORW36" s="1144"/>
      <c r="ORX36" s="1144"/>
      <c r="ORY36" s="1144"/>
      <c r="ORZ36" s="1144"/>
      <c r="OSA36" s="1144"/>
      <c r="OSB36" s="1144"/>
      <c r="OSC36" s="1144"/>
      <c r="OSD36" s="1144"/>
      <c r="OSE36" s="1144"/>
      <c r="OSF36" s="1144"/>
      <c r="OSG36" s="1144"/>
      <c r="OSH36" s="1144"/>
      <c r="OSI36" s="1144"/>
      <c r="OSJ36" s="1144"/>
      <c r="OSK36" s="1144"/>
      <c r="OSL36" s="1144"/>
      <c r="OSM36" s="1144"/>
      <c r="OSN36" s="1144"/>
      <c r="OSO36" s="1144"/>
      <c r="OSP36" s="1144"/>
      <c r="OSQ36" s="1144"/>
      <c r="OSR36" s="1144"/>
      <c r="OSS36" s="1144"/>
      <c r="OST36" s="1144"/>
      <c r="OSU36" s="1144"/>
      <c r="OSV36" s="1144"/>
      <c r="OSW36" s="1144"/>
      <c r="OSX36" s="1144"/>
      <c r="OSY36" s="1144"/>
      <c r="OSZ36" s="1144"/>
      <c r="OTA36" s="1144"/>
      <c r="OTB36" s="1144"/>
      <c r="OTC36" s="1144"/>
      <c r="OTD36" s="1144"/>
      <c r="OTE36" s="1144"/>
      <c r="OTF36" s="1144"/>
      <c r="OTG36" s="1144"/>
      <c r="OTH36" s="1144"/>
      <c r="OTI36" s="1144"/>
      <c r="OTJ36" s="1144"/>
      <c r="OTK36" s="1144"/>
      <c r="OTL36" s="1144"/>
      <c r="OTM36" s="1144"/>
      <c r="OTN36" s="1144"/>
      <c r="OTO36" s="1144"/>
      <c r="OTP36" s="1144"/>
      <c r="OTQ36" s="1144"/>
      <c r="OTR36" s="1144"/>
      <c r="OTS36" s="1144"/>
      <c r="OTT36" s="1144"/>
      <c r="OTU36" s="1144"/>
      <c r="OTV36" s="1144"/>
      <c r="OTW36" s="1144"/>
      <c r="OTX36" s="1144"/>
      <c r="OTY36" s="1144"/>
      <c r="OTZ36" s="1144"/>
      <c r="OUA36" s="1144"/>
      <c r="OUB36" s="1144"/>
      <c r="OUC36" s="1144"/>
      <c r="OUD36" s="1144"/>
      <c r="OUE36" s="1144"/>
      <c r="OUF36" s="1144"/>
      <c r="OUG36" s="1144"/>
      <c r="OUH36" s="1144"/>
      <c r="OUI36" s="1144"/>
      <c r="OUJ36" s="1144"/>
      <c r="OUK36" s="1144"/>
      <c r="OUL36" s="1144"/>
      <c r="OUM36" s="1144"/>
      <c r="OUN36" s="1144"/>
      <c r="OUO36" s="1144"/>
      <c r="OUP36" s="1144"/>
      <c r="OUQ36" s="1144"/>
      <c r="OUR36" s="1144"/>
      <c r="OUS36" s="1144"/>
      <c r="OUT36" s="1144"/>
      <c r="OUU36" s="1144"/>
      <c r="OUV36" s="1144"/>
      <c r="OUW36" s="1144"/>
      <c r="OUX36" s="1144"/>
      <c r="OUY36" s="1144"/>
      <c r="OUZ36" s="1144"/>
      <c r="OVA36" s="1144"/>
      <c r="OVB36" s="1144"/>
      <c r="OVC36" s="1144"/>
      <c r="OVD36" s="1144"/>
      <c r="OVE36" s="1144"/>
      <c r="OVF36" s="1144"/>
      <c r="OVG36" s="1144"/>
      <c r="OVH36" s="1144"/>
      <c r="OVI36" s="1144"/>
      <c r="OVJ36" s="1144"/>
      <c r="OVK36" s="1144"/>
      <c r="OVL36" s="1144"/>
      <c r="OVM36" s="1144"/>
      <c r="OVN36" s="1144"/>
      <c r="OVO36" s="1144"/>
      <c r="OVP36" s="1144"/>
      <c r="OVQ36" s="1144"/>
      <c r="OVR36" s="1144"/>
      <c r="OVS36" s="1144"/>
      <c r="OVT36" s="1144"/>
      <c r="OVU36" s="1144"/>
      <c r="OVV36" s="1144"/>
      <c r="OVW36" s="1144"/>
      <c r="OVX36" s="1144"/>
      <c r="OVY36" s="1144"/>
      <c r="OVZ36" s="1144"/>
      <c r="OWA36" s="1144"/>
      <c r="OWB36" s="1144"/>
      <c r="OWC36" s="1144"/>
      <c r="OWD36" s="1144"/>
      <c r="OWE36" s="1144"/>
      <c r="OWF36" s="1144"/>
      <c r="OWG36" s="1144"/>
      <c r="OWH36" s="1144"/>
      <c r="OWI36" s="1144"/>
      <c r="OWJ36" s="1144"/>
      <c r="OWK36" s="1144"/>
      <c r="OWL36" s="1144"/>
      <c r="OWM36" s="1144"/>
      <c r="OWN36" s="1144"/>
      <c r="OWO36" s="1144"/>
      <c r="OWP36" s="1144"/>
      <c r="OWQ36" s="1144"/>
      <c r="OWR36" s="1144"/>
      <c r="OWS36" s="1144"/>
      <c r="OWT36" s="1144"/>
      <c r="OWU36" s="1144"/>
      <c r="OWV36" s="1144"/>
      <c r="OWW36" s="1144"/>
      <c r="OWX36" s="1144"/>
      <c r="OWY36" s="1144"/>
      <c r="OWZ36" s="1144"/>
      <c r="OXA36" s="1144"/>
      <c r="OXB36" s="1144"/>
      <c r="OXC36" s="1144"/>
      <c r="OXD36" s="1144"/>
      <c r="OXE36" s="1144"/>
      <c r="OXF36" s="1144"/>
      <c r="OXG36" s="1144"/>
      <c r="OXH36" s="1144"/>
      <c r="OXI36" s="1144"/>
      <c r="OXJ36" s="1144"/>
      <c r="OXK36" s="1144"/>
      <c r="OXL36" s="1144"/>
      <c r="OXM36" s="1144"/>
      <c r="OXN36" s="1144"/>
      <c r="OXO36" s="1144"/>
      <c r="OXP36" s="1144"/>
      <c r="OXQ36" s="1144"/>
      <c r="OXR36" s="1144"/>
      <c r="OXS36" s="1144"/>
      <c r="OXT36" s="1144"/>
      <c r="OXU36" s="1144"/>
      <c r="OXV36" s="1144"/>
      <c r="OXW36" s="1144"/>
      <c r="OXX36" s="1144"/>
      <c r="OXY36" s="1144"/>
      <c r="OXZ36" s="1144"/>
      <c r="OYA36" s="1144"/>
      <c r="OYB36" s="1144"/>
      <c r="OYC36" s="1144"/>
      <c r="OYD36" s="1144"/>
      <c r="OYE36" s="1144"/>
      <c r="OYF36" s="1144"/>
      <c r="OYG36" s="1144"/>
      <c r="OYH36" s="1144"/>
      <c r="OYI36" s="1144"/>
      <c r="OYJ36" s="1144"/>
      <c r="OYK36" s="1144"/>
      <c r="OYL36" s="1144"/>
      <c r="OYM36" s="1144"/>
      <c r="OYN36" s="1144"/>
      <c r="OYO36" s="1144"/>
      <c r="OYP36" s="1144"/>
      <c r="OYQ36" s="1144"/>
      <c r="OYR36" s="1144"/>
      <c r="OYS36" s="1144"/>
      <c r="OYT36" s="1144"/>
      <c r="OYU36" s="1144"/>
      <c r="OYV36" s="1144"/>
      <c r="OYW36" s="1144"/>
      <c r="OYX36" s="1144"/>
      <c r="OYY36" s="1144"/>
      <c r="OYZ36" s="1144"/>
      <c r="OZA36" s="1144"/>
      <c r="OZB36" s="1144"/>
      <c r="OZC36" s="1144"/>
      <c r="OZD36" s="1144"/>
      <c r="OZE36" s="1144"/>
      <c r="OZF36" s="1144"/>
      <c r="OZG36" s="1144"/>
      <c r="OZH36" s="1144"/>
      <c r="OZI36" s="1144"/>
      <c r="OZJ36" s="1144"/>
      <c r="OZK36" s="1144"/>
      <c r="OZL36" s="1144"/>
      <c r="OZM36" s="1144"/>
      <c r="OZN36" s="1144"/>
      <c r="OZO36" s="1144"/>
      <c r="OZP36" s="1144"/>
      <c r="OZQ36" s="1144"/>
      <c r="OZR36" s="1144"/>
      <c r="OZS36" s="1144"/>
      <c r="OZT36" s="1144"/>
      <c r="OZU36" s="1144"/>
      <c r="OZV36" s="1144"/>
      <c r="OZW36" s="1144"/>
      <c r="OZX36" s="1144"/>
      <c r="OZY36" s="1144"/>
      <c r="OZZ36" s="1144"/>
      <c r="PAA36" s="1144"/>
      <c r="PAB36" s="1144"/>
      <c r="PAC36" s="1144"/>
      <c r="PAD36" s="1144"/>
      <c r="PAE36" s="1144"/>
      <c r="PAF36" s="1144"/>
      <c r="PAG36" s="1144"/>
      <c r="PAH36" s="1144"/>
      <c r="PAI36" s="1144"/>
      <c r="PAJ36" s="1144"/>
      <c r="PAK36" s="1144"/>
      <c r="PAL36" s="1144"/>
      <c r="PAM36" s="1144"/>
      <c r="PAN36" s="1144"/>
      <c r="PAO36" s="1144"/>
      <c r="PAP36" s="1144"/>
      <c r="PAQ36" s="1144"/>
      <c r="PAR36" s="1144"/>
      <c r="PAS36" s="1144"/>
      <c r="PAT36" s="1144"/>
      <c r="PAU36" s="1144"/>
      <c r="PAV36" s="1144"/>
      <c r="PAW36" s="1144"/>
      <c r="PAX36" s="1144"/>
      <c r="PAY36" s="1144"/>
      <c r="PAZ36" s="1144"/>
      <c r="PBA36" s="1144"/>
      <c r="PBB36" s="1144"/>
      <c r="PBC36" s="1144"/>
      <c r="PBD36" s="1144"/>
      <c r="PBE36" s="1144"/>
      <c r="PBF36" s="1144"/>
      <c r="PBG36" s="1144"/>
      <c r="PBH36" s="1144"/>
      <c r="PBI36" s="1144"/>
      <c r="PBJ36" s="1144"/>
      <c r="PBK36" s="1144"/>
      <c r="PBL36" s="1144"/>
      <c r="PBM36" s="1144"/>
      <c r="PBN36" s="1144"/>
      <c r="PBO36" s="1144"/>
      <c r="PBP36" s="1144"/>
      <c r="PBQ36" s="1144"/>
      <c r="PBR36" s="1144"/>
      <c r="PBS36" s="1144"/>
      <c r="PBT36" s="1144"/>
      <c r="PBU36" s="1144"/>
      <c r="PBV36" s="1144"/>
      <c r="PBW36" s="1144"/>
      <c r="PBX36" s="1144"/>
      <c r="PBY36" s="1144"/>
      <c r="PBZ36" s="1144"/>
      <c r="PCA36" s="1144"/>
      <c r="PCB36" s="1144"/>
      <c r="PCC36" s="1144"/>
      <c r="PCD36" s="1144"/>
      <c r="PCE36" s="1144"/>
      <c r="PCF36" s="1144"/>
      <c r="PCG36" s="1144"/>
      <c r="PCH36" s="1144"/>
      <c r="PCI36" s="1144"/>
      <c r="PCJ36" s="1144"/>
      <c r="PCK36" s="1144"/>
      <c r="PCL36" s="1144"/>
      <c r="PCM36" s="1144"/>
      <c r="PCN36" s="1144"/>
      <c r="PCO36" s="1144"/>
      <c r="PCP36" s="1144"/>
      <c r="PCQ36" s="1144"/>
      <c r="PCR36" s="1144"/>
      <c r="PCS36" s="1144"/>
      <c r="PCT36" s="1144"/>
      <c r="PCU36" s="1144"/>
      <c r="PCV36" s="1144"/>
      <c r="PCW36" s="1144"/>
      <c r="PCX36" s="1144"/>
      <c r="PCY36" s="1144"/>
      <c r="PCZ36" s="1144"/>
      <c r="PDA36" s="1144"/>
      <c r="PDB36" s="1144"/>
      <c r="PDC36" s="1144"/>
      <c r="PDD36" s="1144"/>
      <c r="PDE36" s="1144"/>
      <c r="PDF36" s="1144"/>
      <c r="PDG36" s="1144"/>
      <c r="PDH36" s="1144"/>
      <c r="PDI36" s="1144"/>
      <c r="PDJ36" s="1144"/>
      <c r="PDK36" s="1144"/>
      <c r="PDL36" s="1144"/>
      <c r="PDM36" s="1144"/>
      <c r="PDN36" s="1144"/>
      <c r="PDO36" s="1144"/>
      <c r="PDP36" s="1144"/>
      <c r="PDQ36" s="1144"/>
      <c r="PDR36" s="1144"/>
      <c r="PDS36" s="1144"/>
      <c r="PDT36" s="1144"/>
      <c r="PDU36" s="1144"/>
      <c r="PDV36" s="1144"/>
      <c r="PDW36" s="1144"/>
      <c r="PDX36" s="1144"/>
      <c r="PDY36" s="1144"/>
      <c r="PDZ36" s="1144"/>
      <c r="PEA36" s="1144"/>
      <c r="PEB36" s="1144"/>
      <c r="PEC36" s="1144"/>
      <c r="PED36" s="1144"/>
      <c r="PEE36" s="1144"/>
      <c r="PEF36" s="1144"/>
      <c r="PEG36" s="1144"/>
      <c r="PEH36" s="1144"/>
      <c r="PEI36" s="1144"/>
      <c r="PEJ36" s="1144"/>
      <c r="PEK36" s="1144"/>
      <c r="PEL36" s="1144"/>
      <c r="PEM36" s="1144"/>
      <c r="PEN36" s="1144"/>
      <c r="PEO36" s="1144"/>
      <c r="PEP36" s="1144"/>
      <c r="PEQ36" s="1144"/>
      <c r="PER36" s="1144"/>
      <c r="PES36" s="1144"/>
      <c r="PET36" s="1144"/>
      <c r="PEU36" s="1144"/>
      <c r="PEV36" s="1144"/>
      <c r="PEW36" s="1144"/>
      <c r="PEX36" s="1144"/>
      <c r="PEY36" s="1144"/>
      <c r="PEZ36" s="1144"/>
      <c r="PFA36" s="1144"/>
      <c r="PFB36" s="1144"/>
      <c r="PFC36" s="1144"/>
      <c r="PFD36" s="1144"/>
      <c r="PFE36" s="1144"/>
      <c r="PFF36" s="1144"/>
      <c r="PFG36" s="1144"/>
      <c r="PFH36" s="1144"/>
      <c r="PFI36" s="1144"/>
      <c r="PFJ36" s="1144"/>
      <c r="PFK36" s="1144"/>
      <c r="PFL36" s="1144"/>
      <c r="PFM36" s="1144"/>
      <c r="PFN36" s="1144"/>
      <c r="PFO36" s="1144"/>
      <c r="PFP36" s="1144"/>
      <c r="PFQ36" s="1144"/>
      <c r="PFR36" s="1144"/>
      <c r="PFS36" s="1144"/>
      <c r="PFT36" s="1144"/>
      <c r="PFU36" s="1144"/>
      <c r="PFV36" s="1144"/>
      <c r="PFW36" s="1144"/>
      <c r="PFX36" s="1144"/>
      <c r="PFY36" s="1144"/>
      <c r="PFZ36" s="1144"/>
      <c r="PGA36" s="1144"/>
      <c r="PGB36" s="1144"/>
      <c r="PGC36" s="1144"/>
      <c r="PGD36" s="1144"/>
      <c r="PGE36" s="1144"/>
      <c r="PGF36" s="1144"/>
      <c r="PGG36" s="1144"/>
      <c r="PGH36" s="1144"/>
      <c r="PGI36" s="1144"/>
      <c r="PGJ36" s="1144"/>
      <c r="PGK36" s="1144"/>
      <c r="PGL36" s="1144"/>
      <c r="PGM36" s="1144"/>
      <c r="PGN36" s="1144"/>
      <c r="PGO36" s="1144"/>
      <c r="PGP36" s="1144"/>
      <c r="PGQ36" s="1144"/>
      <c r="PGR36" s="1144"/>
      <c r="PGS36" s="1144"/>
      <c r="PGT36" s="1144"/>
      <c r="PGU36" s="1144"/>
      <c r="PGV36" s="1144"/>
      <c r="PGW36" s="1144"/>
      <c r="PGX36" s="1144"/>
      <c r="PGY36" s="1144"/>
      <c r="PGZ36" s="1144"/>
      <c r="PHA36" s="1144"/>
      <c r="PHB36" s="1144"/>
      <c r="PHC36" s="1144"/>
      <c r="PHD36" s="1144"/>
      <c r="PHE36" s="1144"/>
      <c r="PHF36" s="1144"/>
      <c r="PHG36" s="1144"/>
      <c r="PHH36" s="1144"/>
      <c r="PHI36" s="1144"/>
      <c r="PHJ36" s="1144"/>
      <c r="PHK36" s="1144"/>
      <c r="PHL36" s="1144"/>
      <c r="PHM36" s="1144"/>
      <c r="PHN36" s="1144"/>
      <c r="PHO36" s="1144"/>
      <c r="PHP36" s="1144"/>
      <c r="PHQ36" s="1144"/>
      <c r="PHR36" s="1144"/>
      <c r="PHS36" s="1144"/>
      <c r="PHT36" s="1144"/>
      <c r="PHU36" s="1144"/>
      <c r="PHV36" s="1144"/>
      <c r="PHW36" s="1144"/>
      <c r="PHX36" s="1144"/>
      <c r="PHY36" s="1144"/>
      <c r="PHZ36" s="1144"/>
      <c r="PIA36" s="1144"/>
      <c r="PIB36" s="1144"/>
      <c r="PIC36" s="1144"/>
      <c r="PID36" s="1144"/>
      <c r="PIE36" s="1144"/>
      <c r="PIF36" s="1144"/>
      <c r="PIG36" s="1144"/>
      <c r="PIH36" s="1144"/>
      <c r="PII36" s="1144"/>
      <c r="PIJ36" s="1144"/>
      <c r="PIK36" s="1144"/>
      <c r="PIL36" s="1144"/>
      <c r="PIM36" s="1144"/>
      <c r="PIN36" s="1144"/>
      <c r="PIO36" s="1144"/>
      <c r="PIP36" s="1144"/>
      <c r="PIQ36" s="1144"/>
      <c r="PIR36" s="1144"/>
      <c r="PIS36" s="1144"/>
      <c r="PIT36" s="1144"/>
      <c r="PIU36" s="1144"/>
      <c r="PIV36" s="1144"/>
      <c r="PIW36" s="1144"/>
      <c r="PIX36" s="1144"/>
      <c r="PIY36" s="1144"/>
      <c r="PIZ36" s="1144"/>
      <c r="PJA36" s="1144"/>
      <c r="PJB36" s="1144"/>
      <c r="PJC36" s="1144"/>
      <c r="PJD36" s="1144"/>
      <c r="PJE36" s="1144"/>
      <c r="PJF36" s="1144"/>
      <c r="PJG36" s="1144"/>
      <c r="PJH36" s="1144"/>
      <c r="PJI36" s="1144"/>
      <c r="PJJ36" s="1144"/>
      <c r="PJK36" s="1144"/>
      <c r="PJL36" s="1144"/>
      <c r="PJM36" s="1144"/>
      <c r="PJN36" s="1144"/>
      <c r="PJO36" s="1144"/>
      <c r="PJP36" s="1144"/>
      <c r="PJQ36" s="1144"/>
      <c r="PJR36" s="1144"/>
      <c r="PJS36" s="1144"/>
      <c r="PJT36" s="1144"/>
      <c r="PJU36" s="1144"/>
      <c r="PJV36" s="1144"/>
      <c r="PJW36" s="1144"/>
      <c r="PJX36" s="1144"/>
      <c r="PJY36" s="1144"/>
      <c r="PJZ36" s="1144"/>
      <c r="PKA36" s="1144"/>
      <c r="PKB36" s="1144"/>
      <c r="PKC36" s="1144"/>
      <c r="PKD36" s="1144"/>
      <c r="PKE36" s="1144"/>
      <c r="PKF36" s="1144"/>
      <c r="PKG36" s="1144"/>
      <c r="PKH36" s="1144"/>
      <c r="PKI36" s="1144"/>
      <c r="PKJ36" s="1144"/>
      <c r="PKK36" s="1144"/>
      <c r="PKL36" s="1144"/>
      <c r="PKM36" s="1144"/>
      <c r="PKN36" s="1144"/>
      <c r="PKO36" s="1144"/>
      <c r="PKP36" s="1144"/>
      <c r="PKQ36" s="1144"/>
      <c r="PKR36" s="1144"/>
      <c r="PKS36" s="1144"/>
      <c r="PKT36" s="1144"/>
      <c r="PKU36" s="1144"/>
      <c r="PKV36" s="1144"/>
      <c r="PKW36" s="1144"/>
      <c r="PKX36" s="1144"/>
      <c r="PKY36" s="1144"/>
      <c r="PKZ36" s="1144"/>
      <c r="PLA36" s="1144"/>
      <c r="PLB36" s="1144"/>
      <c r="PLC36" s="1144"/>
      <c r="PLD36" s="1144"/>
      <c r="PLE36" s="1144"/>
      <c r="PLF36" s="1144"/>
      <c r="PLG36" s="1144"/>
      <c r="PLH36" s="1144"/>
      <c r="PLI36" s="1144"/>
      <c r="PLJ36" s="1144"/>
      <c r="PLK36" s="1144"/>
      <c r="PLL36" s="1144"/>
      <c r="PLM36" s="1144"/>
      <c r="PLN36" s="1144"/>
      <c r="PLO36" s="1144"/>
      <c r="PLP36" s="1144"/>
      <c r="PLQ36" s="1144"/>
      <c r="PLR36" s="1144"/>
      <c r="PLS36" s="1144"/>
      <c r="PLT36" s="1144"/>
      <c r="PLU36" s="1144"/>
      <c r="PLV36" s="1144"/>
      <c r="PLW36" s="1144"/>
      <c r="PLX36" s="1144"/>
      <c r="PLY36" s="1144"/>
      <c r="PLZ36" s="1144"/>
      <c r="PMA36" s="1144"/>
      <c r="PMB36" s="1144"/>
      <c r="PMC36" s="1144"/>
      <c r="PMD36" s="1144"/>
      <c r="PME36" s="1144"/>
      <c r="PMF36" s="1144"/>
      <c r="PMG36" s="1144"/>
      <c r="PMH36" s="1144"/>
      <c r="PMI36" s="1144"/>
      <c r="PMJ36" s="1144"/>
      <c r="PMK36" s="1144"/>
      <c r="PML36" s="1144"/>
      <c r="PMM36" s="1144"/>
      <c r="PMN36" s="1144"/>
      <c r="PMO36" s="1144"/>
      <c r="PMP36" s="1144"/>
      <c r="PMQ36" s="1144"/>
      <c r="PMR36" s="1144"/>
      <c r="PMS36" s="1144"/>
      <c r="PMT36" s="1144"/>
      <c r="PMU36" s="1144"/>
      <c r="PMV36" s="1144"/>
      <c r="PMW36" s="1144"/>
      <c r="PMX36" s="1144"/>
      <c r="PMY36" s="1144"/>
      <c r="PMZ36" s="1144"/>
      <c r="PNA36" s="1144"/>
      <c r="PNB36" s="1144"/>
      <c r="PNC36" s="1144"/>
      <c r="PND36" s="1144"/>
      <c r="PNE36" s="1144"/>
      <c r="PNF36" s="1144"/>
      <c r="PNG36" s="1144"/>
      <c r="PNH36" s="1144"/>
      <c r="PNI36" s="1144"/>
      <c r="PNJ36" s="1144"/>
      <c r="PNK36" s="1144"/>
      <c r="PNL36" s="1144"/>
      <c r="PNM36" s="1144"/>
      <c r="PNN36" s="1144"/>
      <c r="PNO36" s="1144"/>
      <c r="PNP36" s="1144"/>
      <c r="PNQ36" s="1144"/>
      <c r="PNR36" s="1144"/>
      <c r="PNS36" s="1144"/>
      <c r="PNT36" s="1144"/>
      <c r="PNU36" s="1144"/>
      <c r="PNV36" s="1144"/>
      <c r="PNW36" s="1144"/>
      <c r="PNX36" s="1144"/>
      <c r="PNY36" s="1144"/>
      <c r="PNZ36" s="1144"/>
      <c r="POA36" s="1144"/>
      <c r="POB36" s="1144"/>
      <c r="POC36" s="1144"/>
      <c r="POD36" s="1144"/>
      <c r="POE36" s="1144"/>
      <c r="POF36" s="1144"/>
      <c r="POG36" s="1144"/>
      <c r="POH36" s="1144"/>
      <c r="POI36" s="1144"/>
      <c r="POJ36" s="1144"/>
      <c r="POK36" s="1144"/>
      <c r="POL36" s="1144"/>
      <c r="POM36" s="1144"/>
      <c r="PON36" s="1144"/>
      <c r="POO36" s="1144"/>
      <c r="POP36" s="1144"/>
      <c r="POQ36" s="1144"/>
      <c r="POR36" s="1144"/>
      <c r="POS36" s="1144"/>
      <c r="POT36" s="1144"/>
      <c r="POU36" s="1144"/>
      <c r="POV36" s="1144"/>
      <c r="POW36" s="1144"/>
      <c r="POX36" s="1144"/>
      <c r="POY36" s="1144"/>
      <c r="POZ36" s="1144"/>
      <c r="PPA36" s="1144"/>
      <c r="PPB36" s="1144"/>
      <c r="PPC36" s="1144"/>
      <c r="PPD36" s="1144"/>
      <c r="PPE36" s="1144"/>
      <c r="PPF36" s="1144"/>
      <c r="PPG36" s="1144"/>
      <c r="PPH36" s="1144"/>
      <c r="PPI36" s="1144"/>
      <c r="PPJ36" s="1144"/>
      <c r="PPK36" s="1144"/>
      <c r="PPL36" s="1144"/>
      <c r="PPM36" s="1144"/>
      <c r="PPN36" s="1144"/>
      <c r="PPO36" s="1144"/>
      <c r="PPP36" s="1144"/>
      <c r="PPQ36" s="1144"/>
      <c r="PPR36" s="1144"/>
      <c r="PPS36" s="1144"/>
      <c r="PPT36" s="1144"/>
      <c r="PPU36" s="1144"/>
      <c r="PPV36" s="1144"/>
      <c r="PPW36" s="1144"/>
      <c r="PPX36" s="1144"/>
      <c r="PPY36" s="1144"/>
      <c r="PPZ36" s="1144"/>
      <c r="PQA36" s="1144"/>
      <c r="PQB36" s="1144"/>
      <c r="PQC36" s="1144"/>
      <c r="PQD36" s="1144"/>
      <c r="PQE36" s="1144"/>
      <c r="PQF36" s="1144"/>
      <c r="PQG36" s="1144"/>
      <c r="PQH36" s="1144"/>
      <c r="PQI36" s="1144"/>
      <c r="PQJ36" s="1144"/>
      <c r="PQK36" s="1144"/>
      <c r="PQL36" s="1144"/>
      <c r="PQM36" s="1144"/>
      <c r="PQN36" s="1144"/>
      <c r="PQO36" s="1144"/>
      <c r="PQP36" s="1144"/>
      <c r="PQQ36" s="1144"/>
      <c r="PQR36" s="1144"/>
      <c r="PQS36" s="1144"/>
      <c r="PQT36" s="1144"/>
      <c r="PQU36" s="1144"/>
      <c r="PQV36" s="1144"/>
      <c r="PQW36" s="1144"/>
      <c r="PQX36" s="1144"/>
      <c r="PQY36" s="1144"/>
      <c r="PQZ36" s="1144"/>
      <c r="PRA36" s="1144"/>
      <c r="PRB36" s="1144"/>
      <c r="PRC36" s="1144"/>
      <c r="PRD36" s="1144"/>
      <c r="PRE36" s="1144"/>
      <c r="PRF36" s="1144"/>
      <c r="PRG36" s="1144"/>
      <c r="PRH36" s="1144"/>
      <c r="PRI36" s="1144"/>
      <c r="PRJ36" s="1144"/>
      <c r="PRK36" s="1144"/>
      <c r="PRL36" s="1144"/>
      <c r="PRM36" s="1144"/>
      <c r="PRN36" s="1144"/>
      <c r="PRO36" s="1144"/>
      <c r="PRP36" s="1144"/>
      <c r="PRQ36" s="1144"/>
      <c r="PRR36" s="1144"/>
      <c r="PRS36" s="1144"/>
      <c r="PRT36" s="1144"/>
      <c r="PRU36" s="1144"/>
      <c r="PRV36" s="1144"/>
      <c r="PRW36" s="1144"/>
      <c r="PRX36" s="1144"/>
      <c r="PRY36" s="1144"/>
      <c r="PRZ36" s="1144"/>
      <c r="PSA36" s="1144"/>
      <c r="PSB36" s="1144"/>
      <c r="PSC36" s="1144"/>
      <c r="PSD36" s="1144"/>
      <c r="PSE36" s="1144"/>
      <c r="PSF36" s="1144"/>
      <c r="PSG36" s="1144"/>
      <c r="PSH36" s="1144"/>
      <c r="PSI36" s="1144"/>
      <c r="PSJ36" s="1144"/>
      <c r="PSK36" s="1144"/>
      <c r="PSL36" s="1144"/>
      <c r="PSM36" s="1144"/>
      <c r="PSN36" s="1144"/>
      <c r="PSO36" s="1144"/>
      <c r="PSP36" s="1144"/>
      <c r="PSQ36" s="1144"/>
      <c r="PSR36" s="1144"/>
      <c r="PSS36" s="1144"/>
      <c r="PST36" s="1144"/>
      <c r="PSU36" s="1144"/>
      <c r="PSV36" s="1144"/>
      <c r="PSW36" s="1144"/>
      <c r="PSX36" s="1144"/>
      <c r="PSY36" s="1144"/>
      <c r="PSZ36" s="1144"/>
      <c r="PTA36" s="1144"/>
      <c r="PTB36" s="1144"/>
      <c r="PTC36" s="1144"/>
      <c r="PTD36" s="1144"/>
      <c r="PTE36" s="1144"/>
      <c r="PTF36" s="1144"/>
      <c r="PTG36" s="1144"/>
      <c r="PTH36" s="1144"/>
      <c r="PTI36" s="1144"/>
      <c r="PTJ36" s="1144"/>
      <c r="PTK36" s="1144"/>
      <c r="PTL36" s="1144"/>
      <c r="PTM36" s="1144"/>
      <c r="PTN36" s="1144"/>
      <c r="PTO36" s="1144"/>
      <c r="PTP36" s="1144"/>
      <c r="PTQ36" s="1144"/>
      <c r="PTR36" s="1144"/>
      <c r="PTS36" s="1144"/>
      <c r="PTT36" s="1144"/>
      <c r="PTU36" s="1144"/>
      <c r="PTV36" s="1144"/>
      <c r="PTW36" s="1144"/>
      <c r="PTX36" s="1144"/>
      <c r="PTY36" s="1144"/>
      <c r="PTZ36" s="1144"/>
      <c r="PUA36" s="1144"/>
      <c r="PUB36" s="1144"/>
      <c r="PUC36" s="1144"/>
      <c r="PUD36" s="1144"/>
      <c r="PUE36" s="1144"/>
      <c r="PUF36" s="1144"/>
      <c r="PUG36" s="1144"/>
      <c r="PUH36" s="1144"/>
      <c r="PUI36" s="1144"/>
      <c r="PUJ36" s="1144"/>
      <c r="PUK36" s="1144"/>
      <c r="PUL36" s="1144"/>
      <c r="PUM36" s="1144"/>
      <c r="PUN36" s="1144"/>
      <c r="PUO36" s="1144"/>
      <c r="PUP36" s="1144"/>
      <c r="PUQ36" s="1144"/>
      <c r="PUR36" s="1144"/>
      <c r="PUS36" s="1144"/>
      <c r="PUT36" s="1144"/>
      <c r="PUU36" s="1144"/>
      <c r="PUV36" s="1144"/>
      <c r="PUW36" s="1144"/>
      <c r="PUX36" s="1144"/>
      <c r="PUY36" s="1144"/>
      <c r="PUZ36" s="1144"/>
      <c r="PVA36" s="1144"/>
      <c r="PVB36" s="1144"/>
      <c r="PVC36" s="1144"/>
      <c r="PVD36" s="1144"/>
      <c r="PVE36" s="1144"/>
      <c r="PVF36" s="1144"/>
      <c r="PVG36" s="1144"/>
      <c r="PVH36" s="1144"/>
      <c r="PVI36" s="1144"/>
      <c r="PVJ36" s="1144"/>
      <c r="PVK36" s="1144"/>
      <c r="PVL36" s="1144"/>
      <c r="PVM36" s="1144"/>
      <c r="PVN36" s="1144"/>
      <c r="PVO36" s="1144"/>
      <c r="PVP36" s="1144"/>
      <c r="PVQ36" s="1144"/>
      <c r="PVR36" s="1144"/>
      <c r="PVS36" s="1144"/>
      <c r="PVT36" s="1144"/>
      <c r="PVU36" s="1144"/>
      <c r="PVV36" s="1144"/>
      <c r="PVW36" s="1144"/>
      <c r="PVX36" s="1144"/>
      <c r="PVY36" s="1144"/>
      <c r="PVZ36" s="1144"/>
      <c r="PWA36" s="1144"/>
      <c r="PWB36" s="1144"/>
      <c r="PWC36" s="1144"/>
      <c r="PWD36" s="1144"/>
      <c r="PWE36" s="1144"/>
      <c r="PWF36" s="1144"/>
      <c r="PWG36" s="1144"/>
      <c r="PWH36" s="1144"/>
      <c r="PWI36" s="1144"/>
      <c r="PWJ36" s="1144"/>
      <c r="PWK36" s="1144"/>
      <c r="PWL36" s="1144"/>
      <c r="PWM36" s="1144"/>
      <c r="PWN36" s="1144"/>
      <c r="PWO36" s="1144"/>
      <c r="PWP36" s="1144"/>
      <c r="PWQ36" s="1144"/>
      <c r="PWR36" s="1144"/>
      <c r="PWS36" s="1144"/>
      <c r="PWT36" s="1144"/>
      <c r="PWU36" s="1144"/>
      <c r="PWV36" s="1144"/>
      <c r="PWW36" s="1144"/>
      <c r="PWX36" s="1144"/>
      <c r="PWY36" s="1144"/>
      <c r="PWZ36" s="1144"/>
      <c r="PXA36" s="1144"/>
      <c r="PXB36" s="1144"/>
      <c r="PXC36" s="1144"/>
      <c r="PXD36" s="1144"/>
      <c r="PXE36" s="1144"/>
      <c r="PXF36" s="1144"/>
      <c r="PXG36" s="1144"/>
      <c r="PXH36" s="1144"/>
      <c r="PXI36" s="1144"/>
      <c r="PXJ36" s="1144"/>
      <c r="PXK36" s="1144"/>
      <c r="PXL36" s="1144"/>
      <c r="PXM36" s="1144"/>
      <c r="PXN36" s="1144"/>
      <c r="PXO36" s="1144"/>
      <c r="PXP36" s="1144"/>
      <c r="PXQ36" s="1144"/>
      <c r="PXR36" s="1144"/>
      <c r="PXS36" s="1144"/>
      <c r="PXT36" s="1144"/>
      <c r="PXU36" s="1144"/>
      <c r="PXV36" s="1144"/>
      <c r="PXW36" s="1144"/>
      <c r="PXX36" s="1144"/>
      <c r="PXY36" s="1144"/>
      <c r="PXZ36" s="1144"/>
      <c r="PYA36" s="1144"/>
      <c r="PYB36" s="1144"/>
      <c r="PYC36" s="1144"/>
      <c r="PYD36" s="1144"/>
      <c r="PYE36" s="1144"/>
      <c r="PYF36" s="1144"/>
      <c r="PYG36" s="1144"/>
      <c r="PYH36" s="1144"/>
      <c r="PYI36" s="1144"/>
      <c r="PYJ36" s="1144"/>
      <c r="PYK36" s="1144"/>
      <c r="PYL36" s="1144"/>
      <c r="PYM36" s="1144"/>
      <c r="PYN36" s="1144"/>
      <c r="PYO36" s="1144"/>
      <c r="PYP36" s="1144"/>
      <c r="PYQ36" s="1144"/>
      <c r="PYR36" s="1144"/>
      <c r="PYS36" s="1144"/>
      <c r="PYT36" s="1144"/>
      <c r="PYU36" s="1144"/>
      <c r="PYV36" s="1144"/>
      <c r="PYW36" s="1144"/>
      <c r="PYX36" s="1144"/>
      <c r="PYY36" s="1144"/>
      <c r="PYZ36" s="1144"/>
      <c r="PZA36" s="1144"/>
      <c r="PZB36" s="1144"/>
      <c r="PZC36" s="1144"/>
      <c r="PZD36" s="1144"/>
      <c r="PZE36" s="1144"/>
      <c r="PZF36" s="1144"/>
      <c r="PZG36" s="1144"/>
      <c r="PZH36" s="1144"/>
      <c r="PZI36" s="1144"/>
      <c r="PZJ36" s="1144"/>
      <c r="PZK36" s="1144"/>
      <c r="PZL36" s="1144"/>
      <c r="PZM36" s="1144"/>
      <c r="PZN36" s="1144"/>
      <c r="PZO36" s="1144"/>
      <c r="PZP36" s="1144"/>
      <c r="PZQ36" s="1144"/>
      <c r="PZR36" s="1144"/>
      <c r="PZS36" s="1144"/>
      <c r="PZT36" s="1144"/>
      <c r="PZU36" s="1144"/>
      <c r="PZV36" s="1144"/>
      <c r="PZW36" s="1144"/>
      <c r="PZX36" s="1144"/>
      <c r="PZY36" s="1144"/>
      <c r="PZZ36" s="1144"/>
      <c r="QAA36" s="1144"/>
      <c r="QAB36" s="1144"/>
      <c r="QAC36" s="1144"/>
      <c r="QAD36" s="1144"/>
      <c r="QAE36" s="1144"/>
      <c r="QAF36" s="1144"/>
      <c r="QAG36" s="1144"/>
      <c r="QAH36" s="1144"/>
      <c r="QAI36" s="1144"/>
      <c r="QAJ36" s="1144"/>
      <c r="QAK36" s="1144"/>
      <c r="QAL36" s="1144"/>
      <c r="QAM36" s="1144"/>
      <c r="QAN36" s="1144"/>
      <c r="QAO36" s="1144"/>
      <c r="QAP36" s="1144"/>
      <c r="QAQ36" s="1144"/>
      <c r="QAR36" s="1144"/>
      <c r="QAS36" s="1144"/>
      <c r="QAT36" s="1144"/>
      <c r="QAU36" s="1144"/>
      <c r="QAV36" s="1144"/>
      <c r="QAW36" s="1144"/>
      <c r="QAX36" s="1144"/>
      <c r="QAY36" s="1144"/>
      <c r="QAZ36" s="1144"/>
      <c r="QBA36" s="1144"/>
      <c r="QBB36" s="1144"/>
      <c r="QBC36" s="1144"/>
      <c r="QBD36" s="1144"/>
      <c r="QBE36" s="1144"/>
      <c r="QBF36" s="1144"/>
      <c r="QBG36" s="1144"/>
      <c r="QBH36" s="1144"/>
      <c r="QBI36" s="1144"/>
      <c r="QBJ36" s="1144"/>
      <c r="QBK36" s="1144"/>
      <c r="QBL36" s="1144"/>
      <c r="QBM36" s="1144"/>
      <c r="QBN36" s="1144"/>
      <c r="QBO36" s="1144"/>
      <c r="QBP36" s="1144"/>
      <c r="QBQ36" s="1144"/>
      <c r="QBR36" s="1144"/>
      <c r="QBS36" s="1144"/>
      <c r="QBT36" s="1144"/>
      <c r="QBU36" s="1144"/>
      <c r="QBV36" s="1144"/>
      <c r="QBW36" s="1144"/>
      <c r="QBX36" s="1144"/>
      <c r="QBY36" s="1144"/>
      <c r="QBZ36" s="1144"/>
      <c r="QCA36" s="1144"/>
      <c r="QCB36" s="1144"/>
      <c r="QCC36" s="1144"/>
      <c r="QCD36" s="1144"/>
      <c r="QCE36" s="1144"/>
      <c r="QCF36" s="1144"/>
      <c r="QCG36" s="1144"/>
      <c r="QCH36" s="1144"/>
      <c r="QCI36" s="1144"/>
      <c r="QCJ36" s="1144"/>
      <c r="QCK36" s="1144"/>
      <c r="QCL36" s="1144"/>
      <c r="QCM36" s="1144"/>
      <c r="QCN36" s="1144"/>
      <c r="QCO36" s="1144"/>
      <c r="QCP36" s="1144"/>
      <c r="QCQ36" s="1144"/>
      <c r="QCR36" s="1144"/>
      <c r="QCS36" s="1144"/>
      <c r="QCT36" s="1144"/>
      <c r="QCU36" s="1144"/>
      <c r="QCV36" s="1144"/>
      <c r="QCW36" s="1144"/>
      <c r="QCX36" s="1144"/>
      <c r="QCY36" s="1144"/>
      <c r="QCZ36" s="1144"/>
      <c r="QDA36" s="1144"/>
      <c r="QDB36" s="1144"/>
      <c r="QDC36" s="1144"/>
      <c r="QDD36" s="1144"/>
      <c r="QDE36" s="1144"/>
      <c r="QDF36" s="1144"/>
      <c r="QDG36" s="1144"/>
      <c r="QDH36" s="1144"/>
      <c r="QDI36" s="1144"/>
      <c r="QDJ36" s="1144"/>
      <c r="QDK36" s="1144"/>
      <c r="QDL36" s="1144"/>
      <c r="QDM36" s="1144"/>
      <c r="QDN36" s="1144"/>
      <c r="QDO36" s="1144"/>
      <c r="QDP36" s="1144"/>
      <c r="QDQ36" s="1144"/>
      <c r="QDR36" s="1144"/>
      <c r="QDS36" s="1144"/>
      <c r="QDT36" s="1144"/>
      <c r="QDU36" s="1144"/>
      <c r="QDV36" s="1144"/>
      <c r="QDW36" s="1144"/>
      <c r="QDX36" s="1144"/>
      <c r="QDY36" s="1144"/>
      <c r="QDZ36" s="1144"/>
      <c r="QEA36" s="1144"/>
      <c r="QEB36" s="1144"/>
      <c r="QEC36" s="1144"/>
      <c r="QED36" s="1144"/>
      <c r="QEE36" s="1144"/>
      <c r="QEF36" s="1144"/>
      <c r="QEG36" s="1144"/>
      <c r="QEH36" s="1144"/>
      <c r="QEI36" s="1144"/>
      <c r="QEJ36" s="1144"/>
      <c r="QEK36" s="1144"/>
      <c r="QEL36" s="1144"/>
      <c r="QEM36" s="1144"/>
      <c r="QEN36" s="1144"/>
      <c r="QEO36" s="1144"/>
      <c r="QEP36" s="1144"/>
      <c r="QEQ36" s="1144"/>
      <c r="QER36" s="1144"/>
      <c r="QES36" s="1144"/>
      <c r="QET36" s="1144"/>
      <c r="QEU36" s="1144"/>
      <c r="QEV36" s="1144"/>
      <c r="QEW36" s="1144"/>
      <c r="QEX36" s="1144"/>
      <c r="QEY36" s="1144"/>
      <c r="QEZ36" s="1144"/>
      <c r="QFA36" s="1144"/>
      <c r="QFB36" s="1144"/>
      <c r="QFC36" s="1144"/>
      <c r="QFD36" s="1144"/>
      <c r="QFE36" s="1144"/>
      <c r="QFF36" s="1144"/>
      <c r="QFG36" s="1144"/>
      <c r="QFH36" s="1144"/>
      <c r="QFI36" s="1144"/>
      <c r="QFJ36" s="1144"/>
      <c r="QFK36" s="1144"/>
      <c r="QFL36" s="1144"/>
      <c r="QFM36" s="1144"/>
      <c r="QFN36" s="1144"/>
      <c r="QFO36" s="1144"/>
      <c r="QFP36" s="1144"/>
      <c r="QFQ36" s="1144"/>
      <c r="QFR36" s="1144"/>
      <c r="QFS36" s="1144"/>
      <c r="QFT36" s="1144"/>
      <c r="QFU36" s="1144"/>
      <c r="QFV36" s="1144"/>
      <c r="QFW36" s="1144"/>
      <c r="QFX36" s="1144"/>
      <c r="QFY36" s="1144"/>
      <c r="QFZ36" s="1144"/>
      <c r="QGA36" s="1144"/>
      <c r="QGB36" s="1144"/>
      <c r="QGC36" s="1144"/>
      <c r="QGD36" s="1144"/>
      <c r="QGE36" s="1144"/>
      <c r="QGF36" s="1144"/>
      <c r="QGG36" s="1144"/>
      <c r="QGH36" s="1144"/>
      <c r="QGI36" s="1144"/>
      <c r="QGJ36" s="1144"/>
      <c r="QGK36" s="1144"/>
      <c r="QGL36" s="1144"/>
      <c r="QGM36" s="1144"/>
      <c r="QGN36" s="1144"/>
      <c r="QGO36" s="1144"/>
      <c r="QGP36" s="1144"/>
      <c r="QGQ36" s="1144"/>
      <c r="QGR36" s="1144"/>
      <c r="QGS36" s="1144"/>
      <c r="QGT36" s="1144"/>
      <c r="QGU36" s="1144"/>
      <c r="QGV36" s="1144"/>
      <c r="QGW36" s="1144"/>
      <c r="QGX36" s="1144"/>
      <c r="QGY36" s="1144"/>
      <c r="QGZ36" s="1144"/>
      <c r="QHA36" s="1144"/>
      <c r="QHB36" s="1144"/>
      <c r="QHC36" s="1144"/>
      <c r="QHD36" s="1144"/>
      <c r="QHE36" s="1144"/>
      <c r="QHF36" s="1144"/>
      <c r="QHG36" s="1144"/>
      <c r="QHH36" s="1144"/>
      <c r="QHI36" s="1144"/>
      <c r="QHJ36" s="1144"/>
      <c r="QHK36" s="1144"/>
      <c r="QHL36" s="1144"/>
      <c r="QHM36" s="1144"/>
      <c r="QHN36" s="1144"/>
      <c r="QHO36" s="1144"/>
      <c r="QHP36" s="1144"/>
      <c r="QHQ36" s="1144"/>
      <c r="QHR36" s="1144"/>
      <c r="QHS36" s="1144"/>
      <c r="QHT36" s="1144"/>
      <c r="QHU36" s="1144"/>
      <c r="QHV36" s="1144"/>
      <c r="QHW36" s="1144"/>
      <c r="QHX36" s="1144"/>
      <c r="QHY36" s="1144"/>
      <c r="QHZ36" s="1144"/>
      <c r="QIA36" s="1144"/>
      <c r="QIB36" s="1144"/>
      <c r="QIC36" s="1144"/>
      <c r="QID36" s="1144"/>
      <c r="QIE36" s="1144"/>
      <c r="QIF36" s="1144"/>
      <c r="QIG36" s="1144"/>
      <c r="QIH36" s="1144"/>
      <c r="QII36" s="1144"/>
      <c r="QIJ36" s="1144"/>
      <c r="QIK36" s="1144"/>
      <c r="QIL36" s="1144"/>
      <c r="QIM36" s="1144"/>
      <c r="QIN36" s="1144"/>
      <c r="QIO36" s="1144"/>
      <c r="QIP36" s="1144"/>
      <c r="QIQ36" s="1144"/>
      <c r="QIR36" s="1144"/>
      <c r="QIS36" s="1144"/>
      <c r="QIT36" s="1144"/>
      <c r="QIU36" s="1144"/>
      <c r="QIV36" s="1144"/>
      <c r="QIW36" s="1144"/>
      <c r="QIX36" s="1144"/>
      <c r="QIY36" s="1144"/>
      <c r="QIZ36" s="1144"/>
      <c r="QJA36" s="1144"/>
      <c r="QJB36" s="1144"/>
      <c r="QJC36" s="1144"/>
      <c r="QJD36" s="1144"/>
      <c r="QJE36" s="1144"/>
      <c r="QJF36" s="1144"/>
      <c r="QJG36" s="1144"/>
      <c r="QJH36" s="1144"/>
      <c r="QJI36" s="1144"/>
      <c r="QJJ36" s="1144"/>
      <c r="QJK36" s="1144"/>
      <c r="QJL36" s="1144"/>
      <c r="QJM36" s="1144"/>
      <c r="QJN36" s="1144"/>
      <c r="QJO36" s="1144"/>
      <c r="QJP36" s="1144"/>
      <c r="QJQ36" s="1144"/>
      <c r="QJR36" s="1144"/>
      <c r="QJS36" s="1144"/>
      <c r="QJT36" s="1144"/>
      <c r="QJU36" s="1144"/>
      <c r="QJV36" s="1144"/>
      <c r="QJW36" s="1144"/>
      <c r="QJX36" s="1144"/>
      <c r="QJY36" s="1144"/>
      <c r="QJZ36" s="1144"/>
      <c r="QKA36" s="1144"/>
      <c r="QKB36" s="1144"/>
      <c r="QKC36" s="1144"/>
      <c r="QKD36" s="1144"/>
      <c r="QKE36" s="1144"/>
      <c r="QKF36" s="1144"/>
      <c r="QKG36" s="1144"/>
      <c r="QKH36" s="1144"/>
      <c r="QKI36" s="1144"/>
      <c r="QKJ36" s="1144"/>
      <c r="QKK36" s="1144"/>
      <c r="QKL36" s="1144"/>
      <c r="QKM36" s="1144"/>
      <c r="QKN36" s="1144"/>
      <c r="QKO36" s="1144"/>
      <c r="QKP36" s="1144"/>
      <c r="QKQ36" s="1144"/>
      <c r="QKR36" s="1144"/>
      <c r="QKS36" s="1144"/>
      <c r="QKT36" s="1144"/>
      <c r="QKU36" s="1144"/>
      <c r="QKV36" s="1144"/>
      <c r="QKW36" s="1144"/>
      <c r="QKX36" s="1144"/>
      <c r="QKY36" s="1144"/>
      <c r="QKZ36" s="1144"/>
      <c r="QLA36" s="1144"/>
      <c r="QLB36" s="1144"/>
      <c r="QLC36" s="1144"/>
      <c r="QLD36" s="1144"/>
      <c r="QLE36" s="1144"/>
      <c r="QLF36" s="1144"/>
      <c r="QLG36" s="1144"/>
      <c r="QLH36" s="1144"/>
      <c r="QLI36" s="1144"/>
      <c r="QLJ36" s="1144"/>
      <c r="QLK36" s="1144"/>
      <c r="QLL36" s="1144"/>
      <c r="QLM36" s="1144"/>
      <c r="QLN36" s="1144"/>
      <c r="QLO36" s="1144"/>
      <c r="QLP36" s="1144"/>
      <c r="QLQ36" s="1144"/>
      <c r="QLR36" s="1144"/>
      <c r="QLS36" s="1144"/>
      <c r="QLT36" s="1144"/>
      <c r="QLU36" s="1144"/>
      <c r="QLV36" s="1144"/>
      <c r="QLW36" s="1144"/>
      <c r="QLX36" s="1144"/>
      <c r="QLY36" s="1144"/>
      <c r="QLZ36" s="1144"/>
      <c r="QMA36" s="1144"/>
      <c r="QMB36" s="1144"/>
      <c r="QMC36" s="1144"/>
      <c r="QMD36" s="1144"/>
      <c r="QME36" s="1144"/>
      <c r="QMF36" s="1144"/>
      <c r="QMG36" s="1144"/>
      <c r="QMH36" s="1144"/>
      <c r="QMI36" s="1144"/>
      <c r="QMJ36" s="1144"/>
      <c r="QMK36" s="1144"/>
      <c r="QML36" s="1144"/>
      <c r="QMM36" s="1144"/>
      <c r="QMN36" s="1144"/>
      <c r="QMO36" s="1144"/>
      <c r="QMP36" s="1144"/>
      <c r="QMQ36" s="1144"/>
      <c r="QMR36" s="1144"/>
      <c r="QMS36" s="1144"/>
      <c r="QMT36" s="1144"/>
      <c r="QMU36" s="1144"/>
      <c r="QMV36" s="1144"/>
      <c r="QMW36" s="1144"/>
      <c r="QMX36" s="1144"/>
      <c r="QMY36" s="1144"/>
      <c r="QMZ36" s="1144"/>
      <c r="QNA36" s="1144"/>
      <c r="QNB36" s="1144"/>
      <c r="QNC36" s="1144"/>
      <c r="QND36" s="1144"/>
      <c r="QNE36" s="1144"/>
      <c r="QNF36" s="1144"/>
      <c r="QNG36" s="1144"/>
      <c r="QNH36" s="1144"/>
      <c r="QNI36" s="1144"/>
      <c r="QNJ36" s="1144"/>
      <c r="QNK36" s="1144"/>
      <c r="QNL36" s="1144"/>
      <c r="QNM36" s="1144"/>
      <c r="QNN36" s="1144"/>
      <c r="QNO36" s="1144"/>
      <c r="QNP36" s="1144"/>
      <c r="QNQ36" s="1144"/>
      <c r="QNR36" s="1144"/>
      <c r="QNS36" s="1144"/>
      <c r="QNT36" s="1144"/>
      <c r="QNU36" s="1144"/>
      <c r="QNV36" s="1144"/>
      <c r="QNW36" s="1144"/>
      <c r="QNX36" s="1144"/>
      <c r="QNY36" s="1144"/>
      <c r="QNZ36" s="1144"/>
      <c r="QOA36" s="1144"/>
      <c r="QOB36" s="1144"/>
      <c r="QOC36" s="1144"/>
      <c r="QOD36" s="1144"/>
      <c r="QOE36" s="1144"/>
      <c r="QOF36" s="1144"/>
      <c r="QOG36" s="1144"/>
      <c r="QOH36" s="1144"/>
      <c r="QOI36" s="1144"/>
      <c r="QOJ36" s="1144"/>
      <c r="QOK36" s="1144"/>
      <c r="QOL36" s="1144"/>
      <c r="QOM36" s="1144"/>
      <c r="QON36" s="1144"/>
      <c r="QOO36" s="1144"/>
      <c r="QOP36" s="1144"/>
      <c r="QOQ36" s="1144"/>
      <c r="QOR36" s="1144"/>
      <c r="QOS36" s="1144"/>
      <c r="QOT36" s="1144"/>
      <c r="QOU36" s="1144"/>
      <c r="QOV36" s="1144"/>
      <c r="QOW36" s="1144"/>
      <c r="QOX36" s="1144"/>
      <c r="QOY36" s="1144"/>
      <c r="QOZ36" s="1144"/>
      <c r="QPA36" s="1144"/>
      <c r="QPB36" s="1144"/>
      <c r="QPC36" s="1144"/>
      <c r="QPD36" s="1144"/>
      <c r="QPE36" s="1144"/>
      <c r="QPF36" s="1144"/>
      <c r="QPG36" s="1144"/>
      <c r="QPH36" s="1144"/>
      <c r="QPI36" s="1144"/>
      <c r="QPJ36" s="1144"/>
      <c r="QPK36" s="1144"/>
      <c r="QPL36" s="1144"/>
      <c r="QPM36" s="1144"/>
      <c r="QPN36" s="1144"/>
      <c r="QPO36" s="1144"/>
      <c r="QPP36" s="1144"/>
      <c r="QPQ36" s="1144"/>
      <c r="QPR36" s="1144"/>
      <c r="QPS36" s="1144"/>
      <c r="QPT36" s="1144"/>
      <c r="QPU36" s="1144"/>
      <c r="QPV36" s="1144"/>
      <c r="QPW36" s="1144"/>
      <c r="QPX36" s="1144"/>
      <c r="QPY36" s="1144"/>
      <c r="QPZ36" s="1144"/>
      <c r="QQA36" s="1144"/>
      <c r="QQB36" s="1144"/>
      <c r="QQC36" s="1144"/>
      <c r="QQD36" s="1144"/>
      <c r="QQE36" s="1144"/>
      <c r="QQF36" s="1144"/>
      <c r="QQG36" s="1144"/>
      <c r="QQH36" s="1144"/>
      <c r="QQI36" s="1144"/>
      <c r="QQJ36" s="1144"/>
      <c r="QQK36" s="1144"/>
      <c r="QQL36" s="1144"/>
      <c r="QQM36" s="1144"/>
      <c r="QQN36" s="1144"/>
      <c r="QQO36" s="1144"/>
      <c r="QQP36" s="1144"/>
      <c r="QQQ36" s="1144"/>
      <c r="QQR36" s="1144"/>
      <c r="QQS36" s="1144"/>
      <c r="QQT36" s="1144"/>
      <c r="QQU36" s="1144"/>
      <c r="QQV36" s="1144"/>
      <c r="QQW36" s="1144"/>
      <c r="QQX36" s="1144"/>
      <c r="QQY36" s="1144"/>
      <c r="QQZ36" s="1144"/>
      <c r="QRA36" s="1144"/>
      <c r="QRB36" s="1144"/>
      <c r="QRC36" s="1144"/>
      <c r="QRD36" s="1144"/>
      <c r="QRE36" s="1144"/>
      <c r="QRF36" s="1144"/>
      <c r="QRG36" s="1144"/>
      <c r="QRH36" s="1144"/>
      <c r="QRI36" s="1144"/>
      <c r="QRJ36" s="1144"/>
      <c r="QRK36" s="1144"/>
      <c r="QRL36" s="1144"/>
      <c r="QRM36" s="1144"/>
      <c r="QRN36" s="1144"/>
      <c r="QRO36" s="1144"/>
      <c r="QRP36" s="1144"/>
      <c r="QRQ36" s="1144"/>
      <c r="QRR36" s="1144"/>
      <c r="QRS36" s="1144"/>
      <c r="QRT36" s="1144"/>
      <c r="QRU36" s="1144"/>
      <c r="QRV36" s="1144"/>
      <c r="QRW36" s="1144"/>
      <c r="QRX36" s="1144"/>
      <c r="QRY36" s="1144"/>
      <c r="QRZ36" s="1144"/>
      <c r="QSA36" s="1144"/>
      <c r="QSB36" s="1144"/>
      <c r="QSC36" s="1144"/>
      <c r="QSD36" s="1144"/>
      <c r="QSE36" s="1144"/>
      <c r="QSF36" s="1144"/>
      <c r="QSG36" s="1144"/>
      <c r="QSH36" s="1144"/>
      <c r="QSI36" s="1144"/>
      <c r="QSJ36" s="1144"/>
      <c r="QSK36" s="1144"/>
      <c r="QSL36" s="1144"/>
      <c r="QSM36" s="1144"/>
      <c r="QSN36" s="1144"/>
      <c r="QSO36" s="1144"/>
      <c r="QSP36" s="1144"/>
      <c r="QSQ36" s="1144"/>
      <c r="QSR36" s="1144"/>
      <c r="QSS36" s="1144"/>
      <c r="QST36" s="1144"/>
      <c r="QSU36" s="1144"/>
      <c r="QSV36" s="1144"/>
      <c r="QSW36" s="1144"/>
      <c r="QSX36" s="1144"/>
      <c r="QSY36" s="1144"/>
      <c r="QSZ36" s="1144"/>
      <c r="QTA36" s="1144"/>
      <c r="QTB36" s="1144"/>
      <c r="QTC36" s="1144"/>
      <c r="QTD36" s="1144"/>
      <c r="QTE36" s="1144"/>
      <c r="QTF36" s="1144"/>
      <c r="QTG36" s="1144"/>
      <c r="QTH36" s="1144"/>
      <c r="QTI36" s="1144"/>
      <c r="QTJ36" s="1144"/>
      <c r="QTK36" s="1144"/>
      <c r="QTL36" s="1144"/>
      <c r="QTM36" s="1144"/>
      <c r="QTN36" s="1144"/>
      <c r="QTO36" s="1144"/>
      <c r="QTP36" s="1144"/>
      <c r="QTQ36" s="1144"/>
      <c r="QTR36" s="1144"/>
      <c r="QTS36" s="1144"/>
      <c r="QTT36" s="1144"/>
      <c r="QTU36" s="1144"/>
      <c r="QTV36" s="1144"/>
      <c r="QTW36" s="1144"/>
      <c r="QTX36" s="1144"/>
      <c r="QTY36" s="1144"/>
      <c r="QTZ36" s="1144"/>
      <c r="QUA36" s="1144"/>
      <c r="QUB36" s="1144"/>
      <c r="QUC36" s="1144"/>
      <c r="QUD36" s="1144"/>
      <c r="QUE36" s="1144"/>
      <c r="QUF36" s="1144"/>
      <c r="QUG36" s="1144"/>
      <c r="QUH36" s="1144"/>
      <c r="QUI36" s="1144"/>
      <c r="QUJ36" s="1144"/>
      <c r="QUK36" s="1144"/>
      <c r="QUL36" s="1144"/>
      <c r="QUM36" s="1144"/>
      <c r="QUN36" s="1144"/>
      <c r="QUO36" s="1144"/>
      <c r="QUP36" s="1144"/>
      <c r="QUQ36" s="1144"/>
      <c r="QUR36" s="1144"/>
      <c r="QUS36" s="1144"/>
      <c r="QUT36" s="1144"/>
      <c r="QUU36" s="1144"/>
      <c r="QUV36" s="1144"/>
      <c r="QUW36" s="1144"/>
      <c r="QUX36" s="1144"/>
      <c r="QUY36" s="1144"/>
      <c r="QUZ36" s="1144"/>
      <c r="QVA36" s="1144"/>
      <c r="QVB36" s="1144"/>
      <c r="QVC36" s="1144"/>
      <c r="QVD36" s="1144"/>
      <c r="QVE36" s="1144"/>
      <c r="QVF36" s="1144"/>
      <c r="QVG36" s="1144"/>
      <c r="QVH36" s="1144"/>
      <c r="QVI36" s="1144"/>
      <c r="QVJ36" s="1144"/>
      <c r="QVK36" s="1144"/>
      <c r="QVL36" s="1144"/>
      <c r="QVM36" s="1144"/>
      <c r="QVN36" s="1144"/>
      <c r="QVO36" s="1144"/>
      <c r="QVP36" s="1144"/>
      <c r="QVQ36" s="1144"/>
      <c r="QVR36" s="1144"/>
      <c r="QVS36" s="1144"/>
      <c r="QVT36" s="1144"/>
      <c r="QVU36" s="1144"/>
      <c r="QVV36" s="1144"/>
      <c r="QVW36" s="1144"/>
      <c r="QVX36" s="1144"/>
      <c r="QVY36" s="1144"/>
      <c r="QVZ36" s="1144"/>
      <c r="QWA36" s="1144"/>
      <c r="QWB36" s="1144"/>
      <c r="QWC36" s="1144"/>
      <c r="QWD36" s="1144"/>
      <c r="QWE36" s="1144"/>
      <c r="QWF36" s="1144"/>
      <c r="QWG36" s="1144"/>
      <c r="QWH36" s="1144"/>
      <c r="QWI36" s="1144"/>
      <c r="QWJ36" s="1144"/>
      <c r="QWK36" s="1144"/>
      <c r="QWL36" s="1144"/>
      <c r="QWM36" s="1144"/>
      <c r="QWN36" s="1144"/>
      <c r="QWO36" s="1144"/>
      <c r="QWP36" s="1144"/>
      <c r="QWQ36" s="1144"/>
      <c r="QWR36" s="1144"/>
      <c r="QWS36" s="1144"/>
      <c r="QWT36" s="1144"/>
      <c r="QWU36" s="1144"/>
      <c r="QWV36" s="1144"/>
      <c r="QWW36" s="1144"/>
      <c r="QWX36" s="1144"/>
      <c r="QWY36" s="1144"/>
      <c r="QWZ36" s="1144"/>
      <c r="QXA36" s="1144"/>
      <c r="QXB36" s="1144"/>
      <c r="QXC36" s="1144"/>
      <c r="QXD36" s="1144"/>
      <c r="QXE36" s="1144"/>
      <c r="QXF36" s="1144"/>
      <c r="QXG36" s="1144"/>
      <c r="QXH36" s="1144"/>
      <c r="QXI36" s="1144"/>
      <c r="QXJ36" s="1144"/>
      <c r="QXK36" s="1144"/>
      <c r="QXL36" s="1144"/>
      <c r="QXM36" s="1144"/>
      <c r="QXN36" s="1144"/>
      <c r="QXO36" s="1144"/>
      <c r="QXP36" s="1144"/>
      <c r="QXQ36" s="1144"/>
      <c r="QXR36" s="1144"/>
      <c r="QXS36" s="1144"/>
      <c r="QXT36" s="1144"/>
      <c r="QXU36" s="1144"/>
      <c r="QXV36" s="1144"/>
      <c r="QXW36" s="1144"/>
      <c r="QXX36" s="1144"/>
      <c r="QXY36" s="1144"/>
      <c r="QXZ36" s="1144"/>
      <c r="QYA36" s="1144"/>
      <c r="QYB36" s="1144"/>
      <c r="QYC36" s="1144"/>
      <c r="QYD36" s="1144"/>
      <c r="QYE36" s="1144"/>
      <c r="QYF36" s="1144"/>
      <c r="QYG36" s="1144"/>
      <c r="QYH36" s="1144"/>
      <c r="QYI36" s="1144"/>
      <c r="QYJ36" s="1144"/>
      <c r="QYK36" s="1144"/>
      <c r="QYL36" s="1144"/>
      <c r="QYM36" s="1144"/>
      <c r="QYN36" s="1144"/>
      <c r="QYO36" s="1144"/>
      <c r="QYP36" s="1144"/>
      <c r="QYQ36" s="1144"/>
      <c r="QYR36" s="1144"/>
      <c r="QYS36" s="1144"/>
      <c r="QYT36" s="1144"/>
      <c r="QYU36" s="1144"/>
      <c r="QYV36" s="1144"/>
      <c r="QYW36" s="1144"/>
      <c r="QYX36" s="1144"/>
      <c r="QYY36" s="1144"/>
      <c r="QYZ36" s="1144"/>
      <c r="QZA36" s="1144"/>
      <c r="QZB36" s="1144"/>
      <c r="QZC36" s="1144"/>
      <c r="QZD36" s="1144"/>
      <c r="QZE36" s="1144"/>
      <c r="QZF36" s="1144"/>
      <c r="QZG36" s="1144"/>
      <c r="QZH36" s="1144"/>
      <c r="QZI36" s="1144"/>
      <c r="QZJ36" s="1144"/>
      <c r="QZK36" s="1144"/>
      <c r="QZL36" s="1144"/>
      <c r="QZM36" s="1144"/>
      <c r="QZN36" s="1144"/>
      <c r="QZO36" s="1144"/>
      <c r="QZP36" s="1144"/>
      <c r="QZQ36" s="1144"/>
      <c r="QZR36" s="1144"/>
      <c r="QZS36" s="1144"/>
      <c r="QZT36" s="1144"/>
      <c r="QZU36" s="1144"/>
      <c r="QZV36" s="1144"/>
      <c r="QZW36" s="1144"/>
      <c r="QZX36" s="1144"/>
      <c r="QZY36" s="1144"/>
      <c r="QZZ36" s="1144"/>
      <c r="RAA36" s="1144"/>
      <c r="RAB36" s="1144"/>
      <c r="RAC36" s="1144"/>
      <c r="RAD36" s="1144"/>
      <c r="RAE36" s="1144"/>
      <c r="RAF36" s="1144"/>
      <c r="RAG36" s="1144"/>
      <c r="RAH36" s="1144"/>
      <c r="RAI36" s="1144"/>
      <c r="RAJ36" s="1144"/>
      <c r="RAK36" s="1144"/>
      <c r="RAL36" s="1144"/>
      <c r="RAM36" s="1144"/>
      <c r="RAN36" s="1144"/>
      <c r="RAO36" s="1144"/>
      <c r="RAP36" s="1144"/>
      <c r="RAQ36" s="1144"/>
      <c r="RAR36" s="1144"/>
      <c r="RAS36" s="1144"/>
      <c r="RAT36" s="1144"/>
      <c r="RAU36" s="1144"/>
      <c r="RAV36" s="1144"/>
      <c r="RAW36" s="1144"/>
      <c r="RAX36" s="1144"/>
      <c r="RAY36" s="1144"/>
      <c r="RAZ36" s="1144"/>
      <c r="RBA36" s="1144"/>
      <c r="RBB36" s="1144"/>
      <c r="RBC36" s="1144"/>
      <c r="RBD36" s="1144"/>
      <c r="RBE36" s="1144"/>
      <c r="RBF36" s="1144"/>
      <c r="RBG36" s="1144"/>
      <c r="RBH36" s="1144"/>
      <c r="RBI36" s="1144"/>
      <c r="RBJ36" s="1144"/>
      <c r="RBK36" s="1144"/>
      <c r="RBL36" s="1144"/>
      <c r="RBM36" s="1144"/>
      <c r="RBN36" s="1144"/>
      <c r="RBO36" s="1144"/>
      <c r="RBP36" s="1144"/>
      <c r="RBQ36" s="1144"/>
      <c r="RBR36" s="1144"/>
      <c r="RBS36" s="1144"/>
      <c r="RBT36" s="1144"/>
      <c r="RBU36" s="1144"/>
      <c r="RBV36" s="1144"/>
      <c r="RBW36" s="1144"/>
      <c r="RBX36" s="1144"/>
      <c r="RBY36" s="1144"/>
      <c r="RBZ36" s="1144"/>
      <c r="RCA36" s="1144"/>
      <c r="RCB36" s="1144"/>
      <c r="RCC36" s="1144"/>
      <c r="RCD36" s="1144"/>
      <c r="RCE36" s="1144"/>
      <c r="RCF36" s="1144"/>
      <c r="RCG36" s="1144"/>
      <c r="RCH36" s="1144"/>
      <c r="RCI36" s="1144"/>
      <c r="RCJ36" s="1144"/>
      <c r="RCK36" s="1144"/>
      <c r="RCL36" s="1144"/>
      <c r="RCM36" s="1144"/>
      <c r="RCN36" s="1144"/>
      <c r="RCO36" s="1144"/>
      <c r="RCP36" s="1144"/>
      <c r="RCQ36" s="1144"/>
      <c r="RCR36" s="1144"/>
      <c r="RCS36" s="1144"/>
      <c r="RCT36" s="1144"/>
      <c r="RCU36" s="1144"/>
      <c r="RCV36" s="1144"/>
      <c r="RCW36" s="1144"/>
      <c r="RCX36" s="1144"/>
      <c r="RCY36" s="1144"/>
      <c r="RCZ36" s="1144"/>
      <c r="RDA36" s="1144"/>
      <c r="RDB36" s="1144"/>
      <c r="RDC36" s="1144"/>
      <c r="RDD36" s="1144"/>
      <c r="RDE36" s="1144"/>
      <c r="RDF36" s="1144"/>
      <c r="RDG36" s="1144"/>
      <c r="RDH36" s="1144"/>
      <c r="RDI36" s="1144"/>
      <c r="RDJ36" s="1144"/>
      <c r="RDK36" s="1144"/>
      <c r="RDL36" s="1144"/>
      <c r="RDM36" s="1144"/>
      <c r="RDN36" s="1144"/>
      <c r="RDO36" s="1144"/>
      <c r="RDP36" s="1144"/>
      <c r="RDQ36" s="1144"/>
      <c r="RDR36" s="1144"/>
      <c r="RDS36" s="1144"/>
      <c r="RDT36" s="1144"/>
      <c r="RDU36" s="1144"/>
      <c r="RDV36" s="1144"/>
      <c r="RDW36" s="1144"/>
      <c r="RDX36" s="1144"/>
      <c r="RDY36" s="1144"/>
      <c r="RDZ36" s="1144"/>
      <c r="REA36" s="1144"/>
      <c r="REB36" s="1144"/>
      <c r="REC36" s="1144"/>
      <c r="RED36" s="1144"/>
      <c r="REE36" s="1144"/>
      <c r="REF36" s="1144"/>
      <c r="REG36" s="1144"/>
      <c r="REH36" s="1144"/>
      <c r="REI36" s="1144"/>
      <c r="REJ36" s="1144"/>
      <c r="REK36" s="1144"/>
      <c r="REL36" s="1144"/>
      <c r="REM36" s="1144"/>
      <c r="REN36" s="1144"/>
      <c r="REO36" s="1144"/>
      <c r="REP36" s="1144"/>
      <c r="REQ36" s="1144"/>
      <c r="RER36" s="1144"/>
      <c r="RES36" s="1144"/>
      <c r="RET36" s="1144"/>
      <c r="REU36" s="1144"/>
      <c r="REV36" s="1144"/>
      <c r="REW36" s="1144"/>
      <c r="REX36" s="1144"/>
      <c r="REY36" s="1144"/>
      <c r="REZ36" s="1144"/>
      <c r="RFA36" s="1144"/>
      <c r="RFB36" s="1144"/>
      <c r="RFC36" s="1144"/>
      <c r="RFD36" s="1144"/>
      <c r="RFE36" s="1144"/>
      <c r="RFF36" s="1144"/>
      <c r="RFG36" s="1144"/>
      <c r="RFH36" s="1144"/>
      <c r="RFI36" s="1144"/>
      <c r="RFJ36" s="1144"/>
      <c r="RFK36" s="1144"/>
      <c r="RFL36" s="1144"/>
      <c r="RFM36" s="1144"/>
      <c r="RFN36" s="1144"/>
      <c r="RFO36" s="1144"/>
      <c r="RFP36" s="1144"/>
      <c r="RFQ36" s="1144"/>
      <c r="RFR36" s="1144"/>
      <c r="RFS36" s="1144"/>
      <c r="RFT36" s="1144"/>
      <c r="RFU36" s="1144"/>
      <c r="RFV36" s="1144"/>
      <c r="RFW36" s="1144"/>
      <c r="RFX36" s="1144"/>
      <c r="RFY36" s="1144"/>
      <c r="RFZ36" s="1144"/>
      <c r="RGA36" s="1144"/>
      <c r="RGB36" s="1144"/>
      <c r="RGC36" s="1144"/>
      <c r="RGD36" s="1144"/>
      <c r="RGE36" s="1144"/>
      <c r="RGF36" s="1144"/>
      <c r="RGG36" s="1144"/>
      <c r="RGH36" s="1144"/>
      <c r="RGI36" s="1144"/>
      <c r="RGJ36" s="1144"/>
      <c r="RGK36" s="1144"/>
      <c r="RGL36" s="1144"/>
      <c r="RGM36" s="1144"/>
      <c r="RGN36" s="1144"/>
      <c r="RGO36" s="1144"/>
      <c r="RGP36" s="1144"/>
      <c r="RGQ36" s="1144"/>
      <c r="RGR36" s="1144"/>
      <c r="RGS36" s="1144"/>
      <c r="RGT36" s="1144"/>
      <c r="RGU36" s="1144"/>
      <c r="RGV36" s="1144"/>
      <c r="RGW36" s="1144"/>
      <c r="RGX36" s="1144"/>
      <c r="RGY36" s="1144"/>
      <c r="RGZ36" s="1144"/>
      <c r="RHA36" s="1144"/>
      <c r="RHB36" s="1144"/>
      <c r="RHC36" s="1144"/>
      <c r="RHD36" s="1144"/>
      <c r="RHE36" s="1144"/>
      <c r="RHF36" s="1144"/>
      <c r="RHG36" s="1144"/>
      <c r="RHH36" s="1144"/>
      <c r="RHI36" s="1144"/>
      <c r="RHJ36" s="1144"/>
      <c r="RHK36" s="1144"/>
      <c r="RHL36" s="1144"/>
      <c r="RHM36" s="1144"/>
      <c r="RHN36" s="1144"/>
      <c r="RHO36" s="1144"/>
      <c r="RHP36" s="1144"/>
      <c r="RHQ36" s="1144"/>
      <c r="RHR36" s="1144"/>
      <c r="RHS36" s="1144"/>
      <c r="RHT36" s="1144"/>
      <c r="RHU36" s="1144"/>
      <c r="RHV36" s="1144"/>
      <c r="RHW36" s="1144"/>
      <c r="RHX36" s="1144"/>
      <c r="RHY36" s="1144"/>
      <c r="RHZ36" s="1144"/>
      <c r="RIA36" s="1144"/>
      <c r="RIB36" s="1144"/>
      <c r="RIC36" s="1144"/>
      <c r="RID36" s="1144"/>
      <c r="RIE36" s="1144"/>
      <c r="RIF36" s="1144"/>
      <c r="RIG36" s="1144"/>
      <c r="RIH36" s="1144"/>
      <c r="RII36" s="1144"/>
      <c r="RIJ36" s="1144"/>
      <c r="RIK36" s="1144"/>
      <c r="RIL36" s="1144"/>
      <c r="RIM36" s="1144"/>
      <c r="RIN36" s="1144"/>
      <c r="RIO36" s="1144"/>
      <c r="RIP36" s="1144"/>
      <c r="RIQ36" s="1144"/>
      <c r="RIR36" s="1144"/>
      <c r="RIS36" s="1144"/>
      <c r="RIT36" s="1144"/>
      <c r="RIU36" s="1144"/>
      <c r="RIV36" s="1144"/>
      <c r="RIW36" s="1144"/>
      <c r="RIX36" s="1144"/>
      <c r="RIY36" s="1144"/>
      <c r="RIZ36" s="1144"/>
      <c r="RJA36" s="1144"/>
      <c r="RJB36" s="1144"/>
      <c r="RJC36" s="1144"/>
      <c r="RJD36" s="1144"/>
      <c r="RJE36" s="1144"/>
      <c r="RJF36" s="1144"/>
      <c r="RJG36" s="1144"/>
      <c r="RJH36" s="1144"/>
      <c r="RJI36" s="1144"/>
      <c r="RJJ36" s="1144"/>
      <c r="RJK36" s="1144"/>
      <c r="RJL36" s="1144"/>
      <c r="RJM36" s="1144"/>
      <c r="RJN36" s="1144"/>
      <c r="RJO36" s="1144"/>
      <c r="RJP36" s="1144"/>
      <c r="RJQ36" s="1144"/>
      <c r="RJR36" s="1144"/>
      <c r="RJS36" s="1144"/>
      <c r="RJT36" s="1144"/>
      <c r="RJU36" s="1144"/>
      <c r="RJV36" s="1144"/>
      <c r="RJW36" s="1144"/>
      <c r="RJX36" s="1144"/>
      <c r="RJY36" s="1144"/>
      <c r="RJZ36" s="1144"/>
      <c r="RKA36" s="1144"/>
      <c r="RKB36" s="1144"/>
      <c r="RKC36" s="1144"/>
      <c r="RKD36" s="1144"/>
      <c r="RKE36" s="1144"/>
      <c r="RKF36" s="1144"/>
      <c r="RKG36" s="1144"/>
      <c r="RKH36" s="1144"/>
      <c r="RKI36" s="1144"/>
      <c r="RKJ36" s="1144"/>
      <c r="RKK36" s="1144"/>
      <c r="RKL36" s="1144"/>
      <c r="RKM36" s="1144"/>
      <c r="RKN36" s="1144"/>
      <c r="RKO36" s="1144"/>
      <c r="RKP36" s="1144"/>
      <c r="RKQ36" s="1144"/>
      <c r="RKR36" s="1144"/>
      <c r="RKS36" s="1144"/>
      <c r="RKT36" s="1144"/>
      <c r="RKU36" s="1144"/>
      <c r="RKV36" s="1144"/>
      <c r="RKW36" s="1144"/>
      <c r="RKX36" s="1144"/>
      <c r="RKY36" s="1144"/>
      <c r="RKZ36" s="1144"/>
      <c r="RLA36" s="1144"/>
      <c r="RLB36" s="1144"/>
      <c r="RLC36" s="1144"/>
      <c r="RLD36" s="1144"/>
      <c r="RLE36" s="1144"/>
      <c r="RLF36" s="1144"/>
      <c r="RLG36" s="1144"/>
      <c r="RLH36" s="1144"/>
      <c r="RLI36" s="1144"/>
      <c r="RLJ36" s="1144"/>
      <c r="RLK36" s="1144"/>
      <c r="RLL36" s="1144"/>
      <c r="RLM36" s="1144"/>
      <c r="RLN36" s="1144"/>
      <c r="RLO36" s="1144"/>
      <c r="RLP36" s="1144"/>
      <c r="RLQ36" s="1144"/>
      <c r="RLR36" s="1144"/>
      <c r="RLS36" s="1144"/>
      <c r="RLT36" s="1144"/>
      <c r="RLU36" s="1144"/>
      <c r="RLV36" s="1144"/>
      <c r="RLW36" s="1144"/>
      <c r="RLX36" s="1144"/>
      <c r="RLY36" s="1144"/>
      <c r="RLZ36" s="1144"/>
      <c r="RMA36" s="1144"/>
      <c r="RMB36" s="1144"/>
      <c r="RMC36" s="1144"/>
      <c r="RMD36" s="1144"/>
      <c r="RME36" s="1144"/>
      <c r="RMF36" s="1144"/>
      <c r="RMG36" s="1144"/>
      <c r="RMH36" s="1144"/>
      <c r="RMI36" s="1144"/>
      <c r="RMJ36" s="1144"/>
      <c r="RMK36" s="1144"/>
      <c r="RML36" s="1144"/>
      <c r="RMM36" s="1144"/>
      <c r="RMN36" s="1144"/>
      <c r="RMO36" s="1144"/>
      <c r="RMP36" s="1144"/>
      <c r="RMQ36" s="1144"/>
      <c r="RMR36" s="1144"/>
      <c r="RMS36" s="1144"/>
      <c r="RMT36" s="1144"/>
      <c r="RMU36" s="1144"/>
      <c r="RMV36" s="1144"/>
      <c r="RMW36" s="1144"/>
      <c r="RMX36" s="1144"/>
      <c r="RMY36" s="1144"/>
      <c r="RMZ36" s="1144"/>
      <c r="RNA36" s="1144"/>
      <c r="RNB36" s="1144"/>
      <c r="RNC36" s="1144"/>
      <c r="RND36" s="1144"/>
      <c r="RNE36" s="1144"/>
      <c r="RNF36" s="1144"/>
      <c r="RNG36" s="1144"/>
      <c r="RNH36" s="1144"/>
      <c r="RNI36" s="1144"/>
      <c r="RNJ36" s="1144"/>
      <c r="RNK36" s="1144"/>
      <c r="RNL36" s="1144"/>
      <c r="RNM36" s="1144"/>
      <c r="RNN36" s="1144"/>
      <c r="RNO36" s="1144"/>
      <c r="RNP36" s="1144"/>
      <c r="RNQ36" s="1144"/>
      <c r="RNR36" s="1144"/>
      <c r="RNS36" s="1144"/>
      <c r="RNT36" s="1144"/>
      <c r="RNU36" s="1144"/>
      <c r="RNV36" s="1144"/>
      <c r="RNW36" s="1144"/>
      <c r="RNX36" s="1144"/>
      <c r="RNY36" s="1144"/>
      <c r="RNZ36" s="1144"/>
      <c r="ROA36" s="1144"/>
      <c r="ROB36" s="1144"/>
      <c r="ROC36" s="1144"/>
      <c r="ROD36" s="1144"/>
      <c r="ROE36" s="1144"/>
      <c r="ROF36" s="1144"/>
      <c r="ROG36" s="1144"/>
      <c r="ROH36" s="1144"/>
      <c r="ROI36" s="1144"/>
      <c r="ROJ36" s="1144"/>
      <c r="ROK36" s="1144"/>
      <c r="ROL36" s="1144"/>
      <c r="ROM36" s="1144"/>
      <c r="RON36" s="1144"/>
      <c r="ROO36" s="1144"/>
      <c r="ROP36" s="1144"/>
      <c r="ROQ36" s="1144"/>
      <c r="ROR36" s="1144"/>
      <c r="ROS36" s="1144"/>
      <c r="ROT36" s="1144"/>
      <c r="ROU36" s="1144"/>
      <c r="ROV36" s="1144"/>
      <c r="ROW36" s="1144"/>
      <c r="ROX36" s="1144"/>
      <c r="ROY36" s="1144"/>
      <c r="ROZ36" s="1144"/>
      <c r="RPA36" s="1144"/>
      <c r="RPB36" s="1144"/>
      <c r="RPC36" s="1144"/>
      <c r="RPD36" s="1144"/>
      <c r="RPE36" s="1144"/>
      <c r="RPF36" s="1144"/>
      <c r="RPG36" s="1144"/>
      <c r="RPH36" s="1144"/>
      <c r="RPI36" s="1144"/>
      <c r="RPJ36" s="1144"/>
      <c r="RPK36" s="1144"/>
      <c r="RPL36" s="1144"/>
      <c r="RPM36" s="1144"/>
      <c r="RPN36" s="1144"/>
      <c r="RPO36" s="1144"/>
      <c r="RPP36" s="1144"/>
      <c r="RPQ36" s="1144"/>
      <c r="RPR36" s="1144"/>
      <c r="RPS36" s="1144"/>
      <c r="RPT36" s="1144"/>
      <c r="RPU36" s="1144"/>
      <c r="RPV36" s="1144"/>
      <c r="RPW36" s="1144"/>
      <c r="RPX36" s="1144"/>
      <c r="RPY36" s="1144"/>
      <c r="RPZ36" s="1144"/>
      <c r="RQA36" s="1144"/>
      <c r="RQB36" s="1144"/>
      <c r="RQC36" s="1144"/>
      <c r="RQD36" s="1144"/>
      <c r="RQE36" s="1144"/>
      <c r="RQF36" s="1144"/>
      <c r="RQG36" s="1144"/>
      <c r="RQH36" s="1144"/>
      <c r="RQI36" s="1144"/>
      <c r="RQJ36" s="1144"/>
      <c r="RQK36" s="1144"/>
      <c r="RQL36" s="1144"/>
      <c r="RQM36" s="1144"/>
      <c r="RQN36" s="1144"/>
      <c r="RQO36" s="1144"/>
      <c r="RQP36" s="1144"/>
      <c r="RQQ36" s="1144"/>
      <c r="RQR36" s="1144"/>
      <c r="RQS36" s="1144"/>
      <c r="RQT36" s="1144"/>
      <c r="RQU36" s="1144"/>
      <c r="RQV36" s="1144"/>
      <c r="RQW36" s="1144"/>
      <c r="RQX36" s="1144"/>
      <c r="RQY36" s="1144"/>
      <c r="RQZ36" s="1144"/>
      <c r="RRA36" s="1144"/>
      <c r="RRB36" s="1144"/>
      <c r="RRC36" s="1144"/>
      <c r="RRD36" s="1144"/>
      <c r="RRE36" s="1144"/>
      <c r="RRF36" s="1144"/>
      <c r="RRG36" s="1144"/>
      <c r="RRH36" s="1144"/>
      <c r="RRI36" s="1144"/>
      <c r="RRJ36" s="1144"/>
      <c r="RRK36" s="1144"/>
      <c r="RRL36" s="1144"/>
      <c r="RRM36" s="1144"/>
      <c r="RRN36" s="1144"/>
      <c r="RRO36" s="1144"/>
      <c r="RRP36" s="1144"/>
      <c r="RRQ36" s="1144"/>
      <c r="RRR36" s="1144"/>
      <c r="RRS36" s="1144"/>
      <c r="RRT36" s="1144"/>
      <c r="RRU36" s="1144"/>
      <c r="RRV36" s="1144"/>
      <c r="RRW36" s="1144"/>
      <c r="RRX36" s="1144"/>
      <c r="RRY36" s="1144"/>
      <c r="RRZ36" s="1144"/>
      <c r="RSA36" s="1144"/>
      <c r="RSB36" s="1144"/>
      <c r="RSC36" s="1144"/>
      <c r="RSD36" s="1144"/>
      <c r="RSE36" s="1144"/>
      <c r="RSF36" s="1144"/>
      <c r="RSG36" s="1144"/>
      <c r="RSH36" s="1144"/>
      <c r="RSI36" s="1144"/>
      <c r="RSJ36" s="1144"/>
      <c r="RSK36" s="1144"/>
      <c r="RSL36" s="1144"/>
      <c r="RSM36" s="1144"/>
      <c r="RSN36" s="1144"/>
      <c r="RSO36" s="1144"/>
      <c r="RSP36" s="1144"/>
      <c r="RSQ36" s="1144"/>
      <c r="RSR36" s="1144"/>
      <c r="RSS36" s="1144"/>
      <c r="RST36" s="1144"/>
      <c r="RSU36" s="1144"/>
      <c r="RSV36" s="1144"/>
      <c r="RSW36" s="1144"/>
      <c r="RSX36" s="1144"/>
      <c r="RSY36" s="1144"/>
      <c r="RSZ36" s="1144"/>
      <c r="RTA36" s="1144"/>
      <c r="RTB36" s="1144"/>
      <c r="RTC36" s="1144"/>
      <c r="RTD36" s="1144"/>
      <c r="RTE36" s="1144"/>
      <c r="RTF36" s="1144"/>
      <c r="RTG36" s="1144"/>
      <c r="RTH36" s="1144"/>
      <c r="RTI36" s="1144"/>
      <c r="RTJ36" s="1144"/>
      <c r="RTK36" s="1144"/>
      <c r="RTL36" s="1144"/>
      <c r="RTM36" s="1144"/>
      <c r="RTN36" s="1144"/>
      <c r="RTO36" s="1144"/>
      <c r="RTP36" s="1144"/>
      <c r="RTQ36" s="1144"/>
      <c r="RTR36" s="1144"/>
      <c r="RTS36" s="1144"/>
      <c r="RTT36" s="1144"/>
      <c r="RTU36" s="1144"/>
      <c r="RTV36" s="1144"/>
      <c r="RTW36" s="1144"/>
      <c r="RTX36" s="1144"/>
      <c r="RTY36" s="1144"/>
      <c r="RTZ36" s="1144"/>
      <c r="RUA36" s="1144"/>
      <c r="RUB36" s="1144"/>
      <c r="RUC36" s="1144"/>
      <c r="RUD36" s="1144"/>
      <c r="RUE36" s="1144"/>
      <c r="RUF36" s="1144"/>
      <c r="RUG36" s="1144"/>
      <c r="RUH36" s="1144"/>
      <c r="RUI36" s="1144"/>
      <c r="RUJ36" s="1144"/>
      <c r="RUK36" s="1144"/>
      <c r="RUL36" s="1144"/>
      <c r="RUM36" s="1144"/>
      <c r="RUN36" s="1144"/>
      <c r="RUO36" s="1144"/>
      <c r="RUP36" s="1144"/>
      <c r="RUQ36" s="1144"/>
      <c r="RUR36" s="1144"/>
      <c r="RUS36" s="1144"/>
      <c r="RUT36" s="1144"/>
      <c r="RUU36" s="1144"/>
      <c r="RUV36" s="1144"/>
      <c r="RUW36" s="1144"/>
      <c r="RUX36" s="1144"/>
      <c r="RUY36" s="1144"/>
      <c r="RUZ36" s="1144"/>
      <c r="RVA36" s="1144"/>
      <c r="RVB36" s="1144"/>
      <c r="RVC36" s="1144"/>
      <c r="RVD36" s="1144"/>
      <c r="RVE36" s="1144"/>
      <c r="RVF36" s="1144"/>
      <c r="RVG36" s="1144"/>
      <c r="RVH36" s="1144"/>
      <c r="RVI36" s="1144"/>
      <c r="RVJ36" s="1144"/>
      <c r="RVK36" s="1144"/>
      <c r="RVL36" s="1144"/>
      <c r="RVM36" s="1144"/>
      <c r="RVN36" s="1144"/>
      <c r="RVO36" s="1144"/>
      <c r="RVP36" s="1144"/>
      <c r="RVQ36" s="1144"/>
      <c r="RVR36" s="1144"/>
      <c r="RVS36" s="1144"/>
      <c r="RVT36" s="1144"/>
      <c r="RVU36" s="1144"/>
      <c r="RVV36" s="1144"/>
      <c r="RVW36" s="1144"/>
      <c r="RVX36" s="1144"/>
      <c r="RVY36" s="1144"/>
      <c r="RVZ36" s="1144"/>
      <c r="RWA36" s="1144"/>
      <c r="RWB36" s="1144"/>
      <c r="RWC36" s="1144"/>
      <c r="RWD36" s="1144"/>
      <c r="RWE36" s="1144"/>
      <c r="RWF36" s="1144"/>
      <c r="RWG36" s="1144"/>
      <c r="RWH36" s="1144"/>
      <c r="RWI36" s="1144"/>
      <c r="RWJ36" s="1144"/>
      <c r="RWK36" s="1144"/>
      <c r="RWL36" s="1144"/>
      <c r="RWM36" s="1144"/>
      <c r="RWN36" s="1144"/>
      <c r="RWO36" s="1144"/>
      <c r="RWP36" s="1144"/>
      <c r="RWQ36" s="1144"/>
      <c r="RWR36" s="1144"/>
      <c r="RWS36" s="1144"/>
      <c r="RWT36" s="1144"/>
      <c r="RWU36" s="1144"/>
      <c r="RWV36" s="1144"/>
      <c r="RWW36" s="1144"/>
      <c r="RWX36" s="1144"/>
      <c r="RWY36" s="1144"/>
      <c r="RWZ36" s="1144"/>
      <c r="RXA36" s="1144"/>
      <c r="RXB36" s="1144"/>
      <c r="RXC36" s="1144"/>
      <c r="RXD36" s="1144"/>
      <c r="RXE36" s="1144"/>
      <c r="RXF36" s="1144"/>
      <c r="RXG36" s="1144"/>
      <c r="RXH36" s="1144"/>
      <c r="RXI36" s="1144"/>
      <c r="RXJ36" s="1144"/>
      <c r="RXK36" s="1144"/>
      <c r="RXL36" s="1144"/>
      <c r="RXM36" s="1144"/>
      <c r="RXN36" s="1144"/>
      <c r="RXO36" s="1144"/>
      <c r="RXP36" s="1144"/>
      <c r="RXQ36" s="1144"/>
      <c r="RXR36" s="1144"/>
      <c r="RXS36" s="1144"/>
      <c r="RXT36" s="1144"/>
      <c r="RXU36" s="1144"/>
      <c r="RXV36" s="1144"/>
      <c r="RXW36" s="1144"/>
      <c r="RXX36" s="1144"/>
      <c r="RXY36" s="1144"/>
      <c r="RXZ36" s="1144"/>
      <c r="RYA36" s="1144"/>
      <c r="RYB36" s="1144"/>
      <c r="RYC36" s="1144"/>
      <c r="RYD36" s="1144"/>
      <c r="RYE36" s="1144"/>
      <c r="RYF36" s="1144"/>
      <c r="RYG36" s="1144"/>
      <c r="RYH36" s="1144"/>
      <c r="RYI36" s="1144"/>
      <c r="RYJ36" s="1144"/>
      <c r="RYK36" s="1144"/>
      <c r="RYL36" s="1144"/>
      <c r="RYM36" s="1144"/>
      <c r="RYN36" s="1144"/>
      <c r="RYO36" s="1144"/>
      <c r="RYP36" s="1144"/>
      <c r="RYQ36" s="1144"/>
      <c r="RYR36" s="1144"/>
      <c r="RYS36" s="1144"/>
      <c r="RYT36" s="1144"/>
      <c r="RYU36" s="1144"/>
      <c r="RYV36" s="1144"/>
      <c r="RYW36" s="1144"/>
      <c r="RYX36" s="1144"/>
      <c r="RYY36" s="1144"/>
      <c r="RYZ36" s="1144"/>
      <c r="RZA36" s="1144"/>
      <c r="RZB36" s="1144"/>
      <c r="RZC36" s="1144"/>
      <c r="RZD36" s="1144"/>
      <c r="RZE36" s="1144"/>
      <c r="RZF36" s="1144"/>
      <c r="RZG36" s="1144"/>
      <c r="RZH36" s="1144"/>
      <c r="RZI36" s="1144"/>
      <c r="RZJ36" s="1144"/>
      <c r="RZK36" s="1144"/>
      <c r="RZL36" s="1144"/>
      <c r="RZM36" s="1144"/>
      <c r="RZN36" s="1144"/>
      <c r="RZO36" s="1144"/>
      <c r="RZP36" s="1144"/>
      <c r="RZQ36" s="1144"/>
      <c r="RZR36" s="1144"/>
      <c r="RZS36" s="1144"/>
      <c r="RZT36" s="1144"/>
      <c r="RZU36" s="1144"/>
      <c r="RZV36" s="1144"/>
      <c r="RZW36" s="1144"/>
      <c r="RZX36" s="1144"/>
      <c r="RZY36" s="1144"/>
      <c r="RZZ36" s="1144"/>
      <c r="SAA36" s="1144"/>
      <c r="SAB36" s="1144"/>
      <c r="SAC36" s="1144"/>
      <c r="SAD36" s="1144"/>
      <c r="SAE36" s="1144"/>
      <c r="SAF36" s="1144"/>
      <c r="SAG36" s="1144"/>
      <c r="SAH36" s="1144"/>
      <c r="SAI36" s="1144"/>
      <c r="SAJ36" s="1144"/>
      <c r="SAK36" s="1144"/>
      <c r="SAL36" s="1144"/>
      <c r="SAM36" s="1144"/>
      <c r="SAN36" s="1144"/>
      <c r="SAO36" s="1144"/>
      <c r="SAP36" s="1144"/>
      <c r="SAQ36" s="1144"/>
      <c r="SAR36" s="1144"/>
      <c r="SAS36" s="1144"/>
      <c r="SAT36" s="1144"/>
      <c r="SAU36" s="1144"/>
      <c r="SAV36" s="1144"/>
      <c r="SAW36" s="1144"/>
      <c r="SAX36" s="1144"/>
      <c r="SAY36" s="1144"/>
      <c r="SAZ36" s="1144"/>
      <c r="SBA36" s="1144"/>
      <c r="SBB36" s="1144"/>
      <c r="SBC36" s="1144"/>
      <c r="SBD36" s="1144"/>
      <c r="SBE36" s="1144"/>
      <c r="SBF36" s="1144"/>
      <c r="SBG36" s="1144"/>
      <c r="SBH36" s="1144"/>
      <c r="SBI36" s="1144"/>
      <c r="SBJ36" s="1144"/>
      <c r="SBK36" s="1144"/>
      <c r="SBL36" s="1144"/>
      <c r="SBM36" s="1144"/>
      <c r="SBN36" s="1144"/>
      <c r="SBO36" s="1144"/>
      <c r="SBP36" s="1144"/>
      <c r="SBQ36" s="1144"/>
      <c r="SBR36" s="1144"/>
      <c r="SBS36" s="1144"/>
      <c r="SBT36" s="1144"/>
      <c r="SBU36" s="1144"/>
      <c r="SBV36" s="1144"/>
      <c r="SBW36" s="1144"/>
      <c r="SBX36" s="1144"/>
      <c r="SBY36" s="1144"/>
      <c r="SBZ36" s="1144"/>
      <c r="SCA36" s="1144"/>
      <c r="SCB36" s="1144"/>
      <c r="SCC36" s="1144"/>
      <c r="SCD36" s="1144"/>
      <c r="SCE36" s="1144"/>
      <c r="SCF36" s="1144"/>
      <c r="SCG36" s="1144"/>
      <c r="SCH36" s="1144"/>
      <c r="SCI36" s="1144"/>
      <c r="SCJ36" s="1144"/>
      <c r="SCK36" s="1144"/>
      <c r="SCL36" s="1144"/>
      <c r="SCM36" s="1144"/>
      <c r="SCN36" s="1144"/>
      <c r="SCO36" s="1144"/>
      <c r="SCP36" s="1144"/>
      <c r="SCQ36" s="1144"/>
      <c r="SCR36" s="1144"/>
      <c r="SCS36" s="1144"/>
      <c r="SCT36" s="1144"/>
      <c r="SCU36" s="1144"/>
      <c r="SCV36" s="1144"/>
      <c r="SCW36" s="1144"/>
      <c r="SCX36" s="1144"/>
      <c r="SCY36" s="1144"/>
      <c r="SCZ36" s="1144"/>
      <c r="SDA36" s="1144"/>
      <c r="SDB36" s="1144"/>
      <c r="SDC36" s="1144"/>
      <c r="SDD36" s="1144"/>
      <c r="SDE36" s="1144"/>
      <c r="SDF36" s="1144"/>
      <c r="SDG36" s="1144"/>
      <c r="SDH36" s="1144"/>
      <c r="SDI36" s="1144"/>
      <c r="SDJ36" s="1144"/>
      <c r="SDK36" s="1144"/>
      <c r="SDL36" s="1144"/>
      <c r="SDM36" s="1144"/>
      <c r="SDN36" s="1144"/>
      <c r="SDO36" s="1144"/>
      <c r="SDP36" s="1144"/>
      <c r="SDQ36" s="1144"/>
      <c r="SDR36" s="1144"/>
      <c r="SDS36" s="1144"/>
      <c r="SDT36" s="1144"/>
      <c r="SDU36" s="1144"/>
      <c r="SDV36" s="1144"/>
      <c r="SDW36" s="1144"/>
      <c r="SDX36" s="1144"/>
      <c r="SDY36" s="1144"/>
      <c r="SDZ36" s="1144"/>
      <c r="SEA36" s="1144"/>
      <c r="SEB36" s="1144"/>
      <c r="SEC36" s="1144"/>
      <c r="SED36" s="1144"/>
      <c r="SEE36" s="1144"/>
      <c r="SEF36" s="1144"/>
      <c r="SEG36" s="1144"/>
      <c r="SEH36" s="1144"/>
      <c r="SEI36" s="1144"/>
      <c r="SEJ36" s="1144"/>
      <c r="SEK36" s="1144"/>
      <c r="SEL36" s="1144"/>
      <c r="SEM36" s="1144"/>
      <c r="SEN36" s="1144"/>
      <c r="SEO36" s="1144"/>
      <c r="SEP36" s="1144"/>
      <c r="SEQ36" s="1144"/>
      <c r="SER36" s="1144"/>
      <c r="SES36" s="1144"/>
      <c r="SET36" s="1144"/>
      <c r="SEU36" s="1144"/>
      <c r="SEV36" s="1144"/>
      <c r="SEW36" s="1144"/>
      <c r="SEX36" s="1144"/>
      <c r="SEY36" s="1144"/>
      <c r="SEZ36" s="1144"/>
      <c r="SFA36" s="1144"/>
      <c r="SFB36" s="1144"/>
      <c r="SFC36" s="1144"/>
      <c r="SFD36" s="1144"/>
      <c r="SFE36" s="1144"/>
      <c r="SFF36" s="1144"/>
      <c r="SFG36" s="1144"/>
      <c r="SFH36" s="1144"/>
      <c r="SFI36" s="1144"/>
      <c r="SFJ36" s="1144"/>
      <c r="SFK36" s="1144"/>
      <c r="SFL36" s="1144"/>
      <c r="SFM36" s="1144"/>
      <c r="SFN36" s="1144"/>
      <c r="SFO36" s="1144"/>
      <c r="SFP36" s="1144"/>
      <c r="SFQ36" s="1144"/>
      <c r="SFR36" s="1144"/>
      <c r="SFS36" s="1144"/>
      <c r="SFT36" s="1144"/>
      <c r="SFU36" s="1144"/>
      <c r="SFV36" s="1144"/>
      <c r="SFW36" s="1144"/>
      <c r="SFX36" s="1144"/>
      <c r="SFY36" s="1144"/>
      <c r="SFZ36" s="1144"/>
      <c r="SGA36" s="1144"/>
      <c r="SGB36" s="1144"/>
      <c r="SGC36" s="1144"/>
      <c r="SGD36" s="1144"/>
      <c r="SGE36" s="1144"/>
      <c r="SGF36" s="1144"/>
      <c r="SGG36" s="1144"/>
      <c r="SGH36" s="1144"/>
      <c r="SGI36" s="1144"/>
      <c r="SGJ36" s="1144"/>
      <c r="SGK36" s="1144"/>
      <c r="SGL36" s="1144"/>
      <c r="SGM36" s="1144"/>
      <c r="SGN36" s="1144"/>
      <c r="SGO36" s="1144"/>
      <c r="SGP36" s="1144"/>
      <c r="SGQ36" s="1144"/>
      <c r="SGR36" s="1144"/>
      <c r="SGS36" s="1144"/>
      <c r="SGT36" s="1144"/>
      <c r="SGU36" s="1144"/>
      <c r="SGV36" s="1144"/>
      <c r="SGW36" s="1144"/>
      <c r="SGX36" s="1144"/>
      <c r="SGY36" s="1144"/>
      <c r="SGZ36" s="1144"/>
      <c r="SHA36" s="1144"/>
      <c r="SHB36" s="1144"/>
      <c r="SHC36" s="1144"/>
      <c r="SHD36" s="1144"/>
      <c r="SHE36" s="1144"/>
      <c r="SHF36" s="1144"/>
      <c r="SHG36" s="1144"/>
      <c r="SHH36" s="1144"/>
      <c r="SHI36" s="1144"/>
      <c r="SHJ36" s="1144"/>
      <c r="SHK36" s="1144"/>
      <c r="SHL36" s="1144"/>
      <c r="SHM36" s="1144"/>
      <c r="SHN36" s="1144"/>
      <c r="SHO36" s="1144"/>
      <c r="SHP36" s="1144"/>
      <c r="SHQ36" s="1144"/>
      <c r="SHR36" s="1144"/>
      <c r="SHS36" s="1144"/>
      <c r="SHT36" s="1144"/>
      <c r="SHU36" s="1144"/>
      <c r="SHV36" s="1144"/>
      <c r="SHW36" s="1144"/>
      <c r="SHX36" s="1144"/>
      <c r="SHY36" s="1144"/>
      <c r="SHZ36" s="1144"/>
      <c r="SIA36" s="1144"/>
      <c r="SIB36" s="1144"/>
      <c r="SIC36" s="1144"/>
      <c r="SID36" s="1144"/>
      <c r="SIE36" s="1144"/>
      <c r="SIF36" s="1144"/>
      <c r="SIG36" s="1144"/>
      <c r="SIH36" s="1144"/>
      <c r="SII36" s="1144"/>
      <c r="SIJ36" s="1144"/>
      <c r="SIK36" s="1144"/>
      <c r="SIL36" s="1144"/>
      <c r="SIM36" s="1144"/>
      <c r="SIN36" s="1144"/>
      <c r="SIO36" s="1144"/>
      <c r="SIP36" s="1144"/>
      <c r="SIQ36" s="1144"/>
      <c r="SIR36" s="1144"/>
      <c r="SIS36" s="1144"/>
      <c r="SIT36" s="1144"/>
      <c r="SIU36" s="1144"/>
      <c r="SIV36" s="1144"/>
      <c r="SIW36" s="1144"/>
      <c r="SIX36" s="1144"/>
      <c r="SIY36" s="1144"/>
      <c r="SIZ36" s="1144"/>
      <c r="SJA36" s="1144"/>
      <c r="SJB36" s="1144"/>
      <c r="SJC36" s="1144"/>
      <c r="SJD36" s="1144"/>
      <c r="SJE36" s="1144"/>
      <c r="SJF36" s="1144"/>
      <c r="SJG36" s="1144"/>
      <c r="SJH36" s="1144"/>
      <c r="SJI36" s="1144"/>
      <c r="SJJ36" s="1144"/>
      <c r="SJK36" s="1144"/>
      <c r="SJL36" s="1144"/>
      <c r="SJM36" s="1144"/>
      <c r="SJN36" s="1144"/>
      <c r="SJO36" s="1144"/>
      <c r="SJP36" s="1144"/>
      <c r="SJQ36" s="1144"/>
      <c r="SJR36" s="1144"/>
      <c r="SJS36" s="1144"/>
      <c r="SJT36" s="1144"/>
      <c r="SJU36" s="1144"/>
      <c r="SJV36" s="1144"/>
      <c r="SJW36" s="1144"/>
      <c r="SJX36" s="1144"/>
      <c r="SJY36" s="1144"/>
      <c r="SJZ36" s="1144"/>
      <c r="SKA36" s="1144"/>
      <c r="SKB36" s="1144"/>
      <c r="SKC36" s="1144"/>
      <c r="SKD36" s="1144"/>
      <c r="SKE36" s="1144"/>
      <c r="SKF36" s="1144"/>
      <c r="SKG36" s="1144"/>
      <c r="SKH36" s="1144"/>
      <c r="SKI36" s="1144"/>
      <c r="SKJ36" s="1144"/>
      <c r="SKK36" s="1144"/>
      <c r="SKL36" s="1144"/>
      <c r="SKM36" s="1144"/>
      <c r="SKN36" s="1144"/>
      <c r="SKO36" s="1144"/>
      <c r="SKP36" s="1144"/>
      <c r="SKQ36" s="1144"/>
      <c r="SKR36" s="1144"/>
      <c r="SKS36" s="1144"/>
      <c r="SKT36" s="1144"/>
      <c r="SKU36" s="1144"/>
      <c r="SKV36" s="1144"/>
      <c r="SKW36" s="1144"/>
      <c r="SKX36" s="1144"/>
      <c r="SKY36" s="1144"/>
      <c r="SKZ36" s="1144"/>
      <c r="SLA36" s="1144"/>
      <c r="SLB36" s="1144"/>
      <c r="SLC36" s="1144"/>
      <c r="SLD36" s="1144"/>
      <c r="SLE36" s="1144"/>
      <c r="SLF36" s="1144"/>
      <c r="SLG36" s="1144"/>
      <c r="SLH36" s="1144"/>
      <c r="SLI36" s="1144"/>
      <c r="SLJ36" s="1144"/>
      <c r="SLK36" s="1144"/>
      <c r="SLL36" s="1144"/>
      <c r="SLM36" s="1144"/>
      <c r="SLN36" s="1144"/>
      <c r="SLO36" s="1144"/>
      <c r="SLP36" s="1144"/>
      <c r="SLQ36" s="1144"/>
      <c r="SLR36" s="1144"/>
      <c r="SLS36" s="1144"/>
      <c r="SLT36" s="1144"/>
      <c r="SLU36" s="1144"/>
      <c r="SLV36" s="1144"/>
      <c r="SLW36" s="1144"/>
      <c r="SLX36" s="1144"/>
      <c r="SLY36" s="1144"/>
      <c r="SLZ36" s="1144"/>
      <c r="SMA36" s="1144"/>
      <c r="SMB36" s="1144"/>
      <c r="SMC36" s="1144"/>
      <c r="SMD36" s="1144"/>
      <c r="SME36" s="1144"/>
      <c r="SMF36" s="1144"/>
      <c r="SMG36" s="1144"/>
      <c r="SMH36" s="1144"/>
      <c r="SMI36" s="1144"/>
      <c r="SMJ36" s="1144"/>
      <c r="SMK36" s="1144"/>
      <c r="SML36" s="1144"/>
      <c r="SMM36" s="1144"/>
      <c r="SMN36" s="1144"/>
      <c r="SMO36" s="1144"/>
      <c r="SMP36" s="1144"/>
      <c r="SMQ36" s="1144"/>
      <c r="SMR36" s="1144"/>
      <c r="SMS36" s="1144"/>
      <c r="SMT36" s="1144"/>
      <c r="SMU36" s="1144"/>
      <c r="SMV36" s="1144"/>
      <c r="SMW36" s="1144"/>
      <c r="SMX36" s="1144"/>
      <c r="SMY36" s="1144"/>
      <c r="SMZ36" s="1144"/>
      <c r="SNA36" s="1144"/>
      <c r="SNB36" s="1144"/>
      <c r="SNC36" s="1144"/>
      <c r="SND36" s="1144"/>
      <c r="SNE36" s="1144"/>
      <c r="SNF36" s="1144"/>
      <c r="SNG36" s="1144"/>
      <c r="SNH36" s="1144"/>
      <c r="SNI36" s="1144"/>
      <c r="SNJ36" s="1144"/>
      <c r="SNK36" s="1144"/>
      <c r="SNL36" s="1144"/>
      <c r="SNM36" s="1144"/>
      <c r="SNN36" s="1144"/>
      <c r="SNO36" s="1144"/>
      <c r="SNP36" s="1144"/>
      <c r="SNQ36" s="1144"/>
      <c r="SNR36" s="1144"/>
      <c r="SNS36" s="1144"/>
      <c r="SNT36" s="1144"/>
      <c r="SNU36" s="1144"/>
      <c r="SNV36" s="1144"/>
      <c r="SNW36" s="1144"/>
      <c r="SNX36" s="1144"/>
      <c r="SNY36" s="1144"/>
      <c r="SNZ36" s="1144"/>
      <c r="SOA36" s="1144"/>
      <c r="SOB36" s="1144"/>
      <c r="SOC36" s="1144"/>
      <c r="SOD36" s="1144"/>
      <c r="SOE36" s="1144"/>
      <c r="SOF36" s="1144"/>
      <c r="SOG36" s="1144"/>
      <c r="SOH36" s="1144"/>
      <c r="SOI36" s="1144"/>
      <c r="SOJ36" s="1144"/>
      <c r="SOK36" s="1144"/>
      <c r="SOL36" s="1144"/>
      <c r="SOM36" s="1144"/>
      <c r="SON36" s="1144"/>
      <c r="SOO36" s="1144"/>
      <c r="SOP36" s="1144"/>
      <c r="SOQ36" s="1144"/>
      <c r="SOR36" s="1144"/>
      <c r="SOS36" s="1144"/>
      <c r="SOT36" s="1144"/>
      <c r="SOU36" s="1144"/>
      <c r="SOV36" s="1144"/>
      <c r="SOW36" s="1144"/>
      <c r="SOX36" s="1144"/>
      <c r="SOY36" s="1144"/>
      <c r="SOZ36" s="1144"/>
      <c r="SPA36" s="1144"/>
      <c r="SPB36" s="1144"/>
      <c r="SPC36" s="1144"/>
      <c r="SPD36" s="1144"/>
      <c r="SPE36" s="1144"/>
      <c r="SPF36" s="1144"/>
      <c r="SPG36" s="1144"/>
      <c r="SPH36" s="1144"/>
      <c r="SPI36" s="1144"/>
      <c r="SPJ36" s="1144"/>
      <c r="SPK36" s="1144"/>
      <c r="SPL36" s="1144"/>
      <c r="SPM36" s="1144"/>
      <c r="SPN36" s="1144"/>
      <c r="SPO36" s="1144"/>
      <c r="SPP36" s="1144"/>
      <c r="SPQ36" s="1144"/>
      <c r="SPR36" s="1144"/>
      <c r="SPS36" s="1144"/>
      <c r="SPT36" s="1144"/>
      <c r="SPU36" s="1144"/>
      <c r="SPV36" s="1144"/>
      <c r="SPW36" s="1144"/>
      <c r="SPX36" s="1144"/>
      <c r="SPY36" s="1144"/>
      <c r="SPZ36" s="1144"/>
      <c r="SQA36" s="1144"/>
      <c r="SQB36" s="1144"/>
      <c r="SQC36" s="1144"/>
      <c r="SQD36" s="1144"/>
      <c r="SQE36" s="1144"/>
      <c r="SQF36" s="1144"/>
      <c r="SQG36" s="1144"/>
      <c r="SQH36" s="1144"/>
      <c r="SQI36" s="1144"/>
      <c r="SQJ36" s="1144"/>
      <c r="SQK36" s="1144"/>
      <c r="SQL36" s="1144"/>
      <c r="SQM36" s="1144"/>
      <c r="SQN36" s="1144"/>
      <c r="SQO36" s="1144"/>
      <c r="SQP36" s="1144"/>
      <c r="SQQ36" s="1144"/>
      <c r="SQR36" s="1144"/>
      <c r="SQS36" s="1144"/>
      <c r="SQT36" s="1144"/>
      <c r="SQU36" s="1144"/>
      <c r="SQV36" s="1144"/>
      <c r="SQW36" s="1144"/>
      <c r="SQX36" s="1144"/>
      <c r="SQY36" s="1144"/>
      <c r="SQZ36" s="1144"/>
      <c r="SRA36" s="1144"/>
      <c r="SRB36" s="1144"/>
      <c r="SRC36" s="1144"/>
      <c r="SRD36" s="1144"/>
      <c r="SRE36" s="1144"/>
      <c r="SRF36" s="1144"/>
      <c r="SRG36" s="1144"/>
      <c r="SRH36" s="1144"/>
      <c r="SRI36" s="1144"/>
      <c r="SRJ36" s="1144"/>
      <c r="SRK36" s="1144"/>
      <c r="SRL36" s="1144"/>
      <c r="SRM36" s="1144"/>
      <c r="SRN36" s="1144"/>
      <c r="SRO36" s="1144"/>
      <c r="SRP36" s="1144"/>
      <c r="SRQ36" s="1144"/>
      <c r="SRR36" s="1144"/>
      <c r="SRS36" s="1144"/>
      <c r="SRT36" s="1144"/>
      <c r="SRU36" s="1144"/>
      <c r="SRV36" s="1144"/>
      <c r="SRW36" s="1144"/>
      <c r="SRX36" s="1144"/>
      <c r="SRY36" s="1144"/>
      <c r="SRZ36" s="1144"/>
      <c r="SSA36" s="1144"/>
      <c r="SSB36" s="1144"/>
      <c r="SSC36" s="1144"/>
      <c r="SSD36" s="1144"/>
      <c r="SSE36" s="1144"/>
      <c r="SSF36" s="1144"/>
      <c r="SSG36" s="1144"/>
      <c r="SSH36" s="1144"/>
      <c r="SSI36" s="1144"/>
      <c r="SSJ36" s="1144"/>
      <c r="SSK36" s="1144"/>
      <c r="SSL36" s="1144"/>
      <c r="SSM36" s="1144"/>
      <c r="SSN36" s="1144"/>
      <c r="SSO36" s="1144"/>
      <c r="SSP36" s="1144"/>
      <c r="SSQ36" s="1144"/>
      <c r="SSR36" s="1144"/>
      <c r="SSS36" s="1144"/>
      <c r="SST36" s="1144"/>
      <c r="SSU36" s="1144"/>
      <c r="SSV36" s="1144"/>
      <c r="SSW36" s="1144"/>
      <c r="SSX36" s="1144"/>
      <c r="SSY36" s="1144"/>
      <c r="SSZ36" s="1144"/>
      <c r="STA36" s="1144"/>
      <c r="STB36" s="1144"/>
      <c r="STC36" s="1144"/>
      <c r="STD36" s="1144"/>
      <c r="STE36" s="1144"/>
      <c r="STF36" s="1144"/>
      <c r="STG36" s="1144"/>
      <c r="STH36" s="1144"/>
      <c r="STI36" s="1144"/>
      <c r="STJ36" s="1144"/>
      <c r="STK36" s="1144"/>
      <c r="STL36" s="1144"/>
      <c r="STM36" s="1144"/>
      <c r="STN36" s="1144"/>
      <c r="STO36" s="1144"/>
      <c r="STP36" s="1144"/>
      <c r="STQ36" s="1144"/>
      <c r="STR36" s="1144"/>
      <c r="STS36" s="1144"/>
      <c r="STT36" s="1144"/>
      <c r="STU36" s="1144"/>
      <c r="STV36" s="1144"/>
      <c r="STW36" s="1144"/>
      <c r="STX36" s="1144"/>
      <c r="STY36" s="1144"/>
      <c r="STZ36" s="1144"/>
      <c r="SUA36" s="1144"/>
      <c r="SUB36" s="1144"/>
      <c r="SUC36" s="1144"/>
      <c r="SUD36" s="1144"/>
      <c r="SUE36" s="1144"/>
      <c r="SUF36" s="1144"/>
      <c r="SUG36" s="1144"/>
      <c r="SUH36" s="1144"/>
      <c r="SUI36" s="1144"/>
      <c r="SUJ36" s="1144"/>
      <c r="SUK36" s="1144"/>
      <c r="SUL36" s="1144"/>
      <c r="SUM36" s="1144"/>
      <c r="SUN36" s="1144"/>
      <c r="SUO36" s="1144"/>
      <c r="SUP36" s="1144"/>
      <c r="SUQ36" s="1144"/>
      <c r="SUR36" s="1144"/>
      <c r="SUS36" s="1144"/>
      <c r="SUT36" s="1144"/>
      <c r="SUU36" s="1144"/>
      <c r="SUV36" s="1144"/>
      <c r="SUW36" s="1144"/>
      <c r="SUX36" s="1144"/>
      <c r="SUY36" s="1144"/>
      <c r="SUZ36" s="1144"/>
      <c r="SVA36" s="1144"/>
      <c r="SVB36" s="1144"/>
      <c r="SVC36" s="1144"/>
      <c r="SVD36" s="1144"/>
      <c r="SVE36" s="1144"/>
      <c r="SVF36" s="1144"/>
      <c r="SVG36" s="1144"/>
      <c r="SVH36" s="1144"/>
      <c r="SVI36" s="1144"/>
      <c r="SVJ36" s="1144"/>
      <c r="SVK36" s="1144"/>
      <c r="SVL36" s="1144"/>
      <c r="SVM36" s="1144"/>
      <c r="SVN36" s="1144"/>
      <c r="SVO36" s="1144"/>
      <c r="SVP36" s="1144"/>
      <c r="SVQ36" s="1144"/>
      <c r="SVR36" s="1144"/>
      <c r="SVS36" s="1144"/>
      <c r="SVT36" s="1144"/>
      <c r="SVU36" s="1144"/>
      <c r="SVV36" s="1144"/>
      <c r="SVW36" s="1144"/>
      <c r="SVX36" s="1144"/>
      <c r="SVY36" s="1144"/>
      <c r="SVZ36" s="1144"/>
      <c r="SWA36" s="1144"/>
      <c r="SWB36" s="1144"/>
      <c r="SWC36" s="1144"/>
      <c r="SWD36" s="1144"/>
      <c r="SWE36" s="1144"/>
      <c r="SWF36" s="1144"/>
      <c r="SWG36" s="1144"/>
      <c r="SWH36" s="1144"/>
      <c r="SWI36" s="1144"/>
      <c r="SWJ36" s="1144"/>
      <c r="SWK36" s="1144"/>
      <c r="SWL36" s="1144"/>
      <c r="SWM36" s="1144"/>
      <c r="SWN36" s="1144"/>
      <c r="SWO36" s="1144"/>
      <c r="SWP36" s="1144"/>
      <c r="SWQ36" s="1144"/>
      <c r="SWR36" s="1144"/>
      <c r="SWS36" s="1144"/>
      <c r="SWT36" s="1144"/>
      <c r="SWU36" s="1144"/>
      <c r="SWV36" s="1144"/>
      <c r="SWW36" s="1144"/>
      <c r="SWX36" s="1144"/>
      <c r="SWY36" s="1144"/>
      <c r="SWZ36" s="1144"/>
      <c r="SXA36" s="1144"/>
      <c r="SXB36" s="1144"/>
      <c r="SXC36" s="1144"/>
      <c r="SXD36" s="1144"/>
      <c r="SXE36" s="1144"/>
      <c r="SXF36" s="1144"/>
      <c r="SXG36" s="1144"/>
      <c r="SXH36" s="1144"/>
      <c r="SXI36" s="1144"/>
      <c r="SXJ36" s="1144"/>
      <c r="SXK36" s="1144"/>
      <c r="SXL36" s="1144"/>
      <c r="SXM36" s="1144"/>
      <c r="SXN36" s="1144"/>
      <c r="SXO36" s="1144"/>
      <c r="SXP36" s="1144"/>
      <c r="SXQ36" s="1144"/>
      <c r="SXR36" s="1144"/>
      <c r="SXS36" s="1144"/>
      <c r="SXT36" s="1144"/>
      <c r="SXU36" s="1144"/>
      <c r="SXV36" s="1144"/>
      <c r="SXW36" s="1144"/>
      <c r="SXX36" s="1144"/>
      <c r="SXY36" s="1144"/>
      <c r="SXZ36" s="1144"/>
      <c r="SYA36" s="1144"/>
      <c r="SYB36" s="1144"/>
      <c r="SYC36" s="1144"/>
      <c r="SYD36" s="1144"/>
      <c r="SYE36" s="1144"/>
      <c r="SYF36" s="1144"/>
      <c r="SYG36" s="1144"/>
      <c r="SYH36" s="1144"/>
      <c r="SYI36" s="1144"/>
      <c r="SYJ36" s="1144"/>
      <c r="SYK36" s="1144"/>
      <c r="SYL36" s="1144"/>
      <c r="SYM36" s="1144"/>
      <c r="SYN36" s="1144"/>
      <c r="SYO36" s="1144"/>
      <c r="SYP36" s="1144"/>
      <c r="SYQ36" s="1144"/>
      <c r="SYR36" s="1144"/>
      <c r="SYS36" s="1144"/>
      <c r="SYT36" s="1144"/>
      <c r="SYU36" s="1144"/>
      <c r="SYV36" s="1144"/>
      <c r="SYW36" s="1144"/>
      <c r="SYX36" s="1144"/>
      <c r="SYY36" s="1144"/>
      <c r="SYZ36" s="1144"/>
      <c r="SZA36" s="1144"/>
      <c r="SZB36" s="1144"/>
      <c r="SZC36" s="1144"/>
      <c r="SZD36" s="1144"/>
      <c r="SZE36" s="1144"/>
      <c r="SZF36" s="1144"/>
      <c r="SZG36" s="1144"/>
      <c r="SZH36" s="1144"/>
      <c r="SZI36" s="1144"/>
      <c r="SZJ36" s="1144"/>
      <c r="SZK36" s="1144"/>
      <c r="SZL36" s="1144"/>
      <c r="SZM36" s="1144"/>
      <c r="SZN36" s="1144"/>
      <c r="SZO36" s="1144"/>
      <c r="SZP36" s="1144"/>
      <c r="SZQ36" s="1144"/>
      <c r="SZR36" s="1144"/>
      <c r="SZS36" s="1144"/>
      <c r="SZT36" s="1144"/>
      <c r="SZU36" s="1144"/>
      <c r="SZV36" s="1144"/>
      <c r="SZW36" s="1144"/>
      <c r="SZX36" s="1144"/>
      <c r="SZY36" s="1144"/>
      <c r="SZZ36" s="1144"/>
      <c r="TAA36" s="1144"/>
      <c r="TAB36" s="1144"/>
      <c r="TAC36" s="1144"/>
      <c r="TAD36" s="1144"/>
      <c r="TAE36" s="1144"/>
      <c r="TAF36" s="1144"/>
      <c r="TAG36" s="1144"/>
      <c r="TAH36" s="1144"/>
      <c r="TAI36" s="1144"/>
      <c r="TAJ36" s="1144"/>
      <c r="TAK36" s="1144"/>
      <c r="TAL36" s="1144"/>
      <c r="TAM36" s="1144"/>
      <c r="TAN36" s="1144"/>
      <c r="TAO36" s="1144"/>
      <c r="TAP36" s="1144"/>
      <c r="TAQ36" s="1144"/>
      <c r="TAR36" s="1144"/>
      <c r="TAS36" s="1144"/>
      <c r="TAT36" s="1144"/>
      <c r="TAU36" s="1144"/>
      <c r="TAV36" s="1144"/>
      <c r="TAW36" s="1144"/>
      <c r="TAX36" s="1144"/>
      <c r="TAY36" s="1144"/>
      <c r="TAZ36" s="1144"/>
      <c r="TBA36" s="1144"/>
      <c r="TBB36" s="1144"/>
      <c r="TBC36" s="1144"/>
      <c r="TBD36" s="1144"/>
      <c r="TBE36" s="1144"/>
      <c r="TBF36" s="1144"/>
      <c r="TBG36" s="1144"/>
      <c r="TBH36" s="1144"/>
      <c r="TBI36" s="1144"/>
      <c r="TBJ36" s="1144"/>
      <c r="TBK36" s="1144"/>
      <c r="TBL36" s="1144"/>
      <c r="TBM36" s="1144"/>
      <c r="TBN36" s="1144"/>
      <c r="TBO36" s="1144"/>
      <c r="TBP36" s="1144"/>
      <c r="TBQ36" s="1144"/>
      <c r="TBR36" s="1144"/>
      <c r="TBS36" s="1144"/>
      <c r="TBT36" s="1144"/>
      <c r="TBU36" s="1144"/>
      <c r="TBV36" s="1144"/>
      <c r="TBW36" s="1144"/>
      <c r="TBX36" s="1144"/>
      <c r="TBY36" s="1144"/>
      <c r="TBZ36" s="1144"/>
      <c r="TCA36" s="1144"/>
      <c r="TCB36" s="1144"/>
      <c r="TCC36" s="1144"/>
      <c r="TCD36" s="1144"/>
      <c r="TCE36" s="1144"/>
      <c r="TCF36" s="1144"/>
      <c r="TCG36" s="1144"/>
      <c r="TCH36" s="1144"/>
      <c r="TCI36" s="1144"/>
      <c r="TCJ36" s="1144"/>
      <c r="TCK36" s="1144"/>
      <c r="TCL36" s="1144"/>
      <c r="TCM36" s="1144"/>
      <c r="TCN36" s="1144"/>
      <c r="TCO36" s="1144"/>
      <c r="TCP36" s="1144"/>
      <c r="TCQ36" s="1144"/>
      <c r="TCR36" s="1144"/>
      <c r="TCS36" s="1144"/>
      <c r="TCT36" s="1144"/>
      <c r="TCU36" s="1144"/>
      <c r="TCV36" s="1144"/>
      <c r="TCW36" s="1144"/>
      <c r="TCX36" s="1144"/>
      <c r="TCY36" s="1144"/>
      <c r="TCZ36" s="1144"/>
      <c r="TDA36" s="1144"/>
      <c r="TDB36" s="1144"/>
      <c r="TDC36" s="1144"/>
      <c r="TDD36" s="1144"/>
      <c r="TDE36" s="1144"/>
      <c r="TDF36" s="1144"/>
      <c r="TDG36" s="1144"/>
      <c r="TDH36" s="1144"/>
      <c r="TDI36" s="1144"/>
      <c r="TDJ36" s="1144"/>
      <c r="TDK36" s="1144"/>
      <c r="TDL36" s="1144"/>
      <c r="TDM36" s="1144"/>
      <c r="TDN36" s="1144"/>
      <c r="TDO36" s="1144"/>
      <c r="TDP36" s="1144"/>
      <c r="TDQ36" s="1144"/>
      <c r="TDR36" s="1144"/>
      <c r="TDS36" s="1144"/>
      <c r="TDT36" s="1144"/>
      <c r="TDU36" s="1144"/>
      <c r="TDV36" s="1144"/>
      <c r="TDW36" s="1144"/>
      <c r="TDX36" s="1144"/>
      <c r="TDY36" s="1144"/>
      <c r="TDZ36" s="1144"/>
      <c r="TEA36" s="1144"/>
      <c r="TEB36" s="1144"/>
      <c r="TEC36" s="1144"/>
      <c r="TED36" s="1144"/>
      <c r="TEE36" s="1144"/>
      <c r="TEF36" s="1144"/>
      <c r="TEG36" s="1144"/>
      <c r="TEH36" s="1144"/>
      <c r="TEI36" s="1144"/>
      <c r="TEJ36" s="1144"/>
      <c r="TEK36" s="1144"/>
      <c r="TEL36" s="1144"/>
      <c r="TEM36" s="1144"/>
      <c r="TEN36" s="1144"/>
      <c r="TEO36" s="1144"/>
      <c r="TEP36" s="1144"/>
      <c r="TEQ36" s="1144"/>
      <c r="TER36" s="1144"/>
      <c r="TES36" s="1144"/>
      <c r="TET36" s="1144"/>
      <c r="TEU36" s="1144"/>
      <c r="TEV36" s="1144"/>
      <c r="TEW36" s="1144"/>
      <c r="TEX36" s="1144"/>
      <c r="TEY36" s="1144"/>
      <c r="TEZ36" s="1144"/>
      <c r="TFA36" s="1144"/>
      <c r="TFB36" s="1144"/>
      <c r="TFC36" s="1144"/>
      <c r="TFD36" s="1144"/>
      <c r="TFE36" s="1144"/>
      <c r="TFF36" s="1144"/>
      <c r="TFG36" s="1144"/>
      <c r="TFH36" s="1144"/>
      <c r="TFI36" s="1144"/>
      <c r="TFJ36" s="1144"/>
      <c r="TFK36" s="1144"/>
      <c r="TFL36" s="1144"/>
      <c r="TFM36" s="1144"/>
      <c r="TFN36" s="1144"/>
      <c r="TFO36" s="1144"/>
      <c r="TFP36" s="1144"/>
      <c r="TFQ36" s="1144"/>
      <c r="TFR36" s="1144"/>
      <c r="TFS36" s="1144"/>
      <c r="TFT36" s="1144"/>
      <c r="TFU36" s="1144"/>
      <c r="TFV36" s="1144"/>
      <c r="TFW36" s="1144"/>
      <c r="TFX36" s="1144"/>
      <c r="TFY36" s="1144"/>
      <c r="TFZ36" s="1144"/>
      <c r="TGA36" s="1144"/>
      <c r="TGB36" s="1144"/>
      <c r="TGC36" s="1144"/>
      <c r="TGD36" s="1144"/>
      <c r="TGE36" s="1144"/>
      <c r="TGF36" s="1144"/>
      <c r="TGG36" s="1144"/>
      <c r="TGH36" s="1144"/>
      <c r="TGI36" s="1144"/>
      <c r="TGJ36" s="1144"/>
      <c r="TGK36" s="1144"/>
      <c r="TGL36" s="1144"/>
      <c r="TGM36" s="1144"/>
      <c r="TGN36" s="1144"/>
      <c r="TGO36" s="1144"/>
      <c r="TGP36" s="1144"/>
      <c r="TGQ36" s="1144"/>
      <c r="TGR36" s="1144"/>
      <c r="TGS36" s="1144"/>
      <c r="TGT36" s="1144"/>
      <c r="TGU36" s="1144"/>
      <c r="TGV36" s="1144"/>
      <c r="TGW36" s="1144"/>
      <c r="TGX36" s="1144"/>
      <c r="TGY36" s="1144"/>
      <c r="TGZ36" s="1144"/>
      <c r="THA36" s="1144"/>
      <c r="THB36" s="1144"/>
      <c r="THC36" s="1144"/>
      <c r="THD36" s="1144"/>
      <c r="THE36" s="1144"/>
      <c r="THF36" s="1144"/>
      <c r="THG36" s="1144"/>
      <c r="THH36" s="1144"/>
      <c r="THI36" s="1144"/>
      <c r="THJ36" s="1144"/>
      <c r="THK36" s="1144"/>
      <c r="THL36" s="1144"/>
      <c r="THM36" s="1144"/>
      <c r="THN36" s="1144"/>
      <c r="THO36" s="1144"/>
      <c r="THP36" s="1144"/>
      <c r="THQ36" s="1144"/>
      <c r="THR36" s="1144"/>
      <c r="THS36" s="1144"/>
      <c r="THT36" s="1144"/>
      <c r="THU36" s="1144"/>
      <c r="THV36" s="1144"/>
      <c r="THW36" s="1144"/>
      <c r="THX36" s="1144"/>
      <c r="THY36" s="1144"/>
      <c r="THZ36" s="1144"/>
      <c r="TIA36" s="1144"/>
      <c r="TIB36" s="1144"/>
      <c r="TIC36" s="1144"/>
      <c r="TID36" s="1144"/>
      <c r="TIE36" s="1144"/>
      <c r="TIF36" s="1144"/>
      <c r="TIG36" s="1144"/>
      <c r="TIH36" s="1144"/>
      <c r="TII36" s="1144"/>
      <c r="TIJ36" s="1144"/>
      <c r="TIK36" s="1144"/>
      <c r="TIL36" s="1144"/>
      <c r="TIM36" s="1144"/>
      <c r="TIN36" s="1144"/>
      <c r="TIO36" s="1144"/>
      <c r="TIP36" s="1144"/>
      <c r="TIQ36" s="1144"/>
      <c r="TIR36" s="1144"/>
      <c r="TIS36" s="1144"/>
      <c r="TIT36" s="1144"/>
      <c r="TIU36" s="1144"/>
      <c r="TIV36" s="1144"/>
      <c r="TIW36" s="1144"/>
      <c r="TIX36" s="1144"/>
      <c r="TIY36" s="1144"/>
      <c r="TIZ36" s="1144"/>
      <c r="TJA36" s="1144"/>
      <c r="TJB36" s="1144"/>
      <c r="TJC36" s="1144"/>
      <c r="TJD36" s="1144"/>
      <c r="TJE36" s="1144"/>
      <c r="TJF36" s="1144"/>
      <c r="TJG36" s="1144"/>
      <c r="TJH36" s="1144"/>
      <c r="TJI36" s="1144"/>
      <c r="TJJ36" s="1144"/>
      <c r="TJK36" s="1144"/>
      <c r="TJL36" s="1144"/>
      <c r="TJM36" s="1144"/>
      <c r="TJN36" s="1144"/>
      <c r="TJO36" s="1144"/>
      <c r="TJP36" s="1144"/>
      <c r="TJQ36" s="1144"/>
      <c r="TJR36" s="1144"/>
      <c r="TJS36" s="1144"/>
      <c r="TJT36" s="1144"/>
      <c r="TJU36" s="1144"/>
      <c r="TJV36" s="1144"/>
      <c r="TJW36" s="1144"/>
      <c r="TJX36" s="1144"/>
      <c r="TJY36" s="1144"/>
      <c r="TJZ36" s="1144"/>
      <c r="TKA36" s="1144"/>
      <c r="TKB36" s="1144"/>
      <c r="TKC36" s="1144"/>
      <c r="TKD36" s="1144"/>
      <c r="TKE36" s="1144"/>
      <c r="TKF36" s="1144"/>
      <c r="TKG36" s="1144"/>
      <c r="TKH36" s="1144"/>
      <c r="TKI36" s="1144"/>
      <c r="TKJ36" s="1144"/>
      <c r="TKK36" s="1144"/>
      <c r="TKL36" s="1144"/>
      <c r="TKM36" s="1144"/>
      <c r="TKN36" s="1144"/>
      <c r="TKO36" s="1144"/>
      <c r="TKP36" s="1144"/>
      <c r="TKQ36" s="1144"/>
      <c r="TKR36" s="1144"/>
      <c r="TKS36" s="1144"/>
      <c r="TKT36" s="1144"/>
      <c r="TKU36" s="1144"/>
      <c r="TKV36" s="1144"/>
      <c r="TKW36" s="1144"/>
      <c r="TKX36" s="1144"/>
      <c r="TKY36" s="1144"/>
      <c r="TKZ36" s="1144"/>
      <c r="TLA36" s="1144"/>
      <c r="TLB36" s="1144"/>
      <c r="TLC36" s="1144"/>
      <c r="TLD36" s="1144"/>
      <c r="TLE36" s="1144"/>
      <c r="TLF36" s="1144"/>
      <c r="TLG36" s="1144"/>
      <c r="TLH36" s="1144"/>
      <c r="TLI36" s="1144"/>
      <c r="TLJ36" s="1144"/>
      <c r="TLK36" s="1144"/>
      <c r="TLL36" s="1144"/>
      <c r="TLM36" s="1144"/>
      <c r="TLN36" s="1144"/>
      <c r="TLO36" s="1144"/>
      <c r="TLP36" s="1144"/>
      <c r="TLQ36" s="1144"/>
      <c r="TLR36" s="1144"/>
      <c r="TLS36" s="1144"/>
      <c r="TLT36" s="1144"/>
      <c r="TLU36" s="1144"/>
      <c r="TLV36" s="1144"/>
      <c r="TLW36" s="1144"/>
      <c r="TLX36" s="1144"/>
      <c r="TLY36" s="1144"/>
      <c r="TLZ36" s="1144"/>
      <c r="TMA36" s="1144"/>
      <c r="TMB36" s="1144"/>
      <c r="TMC36" s="1144"/>
      <c r="TMD36" s="1144"/>
      <c r="TME36" s="1144"/>
      <c r="TMF36" s="1144"/>
      <c r="TMG36" s="1144"/>
      <c r="TMH36" s="1144"/>
      <c r="TMI36" s="1144"/>
      <c r="TMJ36" s="1144"/>
      <c r="TMK36" s="1144"/>
      <c r="TML36" s="1144"/>
      <c r="TMM36" s="1144"/>
      <c r="TMN36" s="1144"/>
      <c r="TMO36" s="1144"/>
      <c r="TMP36" s="1144"/>
      <c r="TMQ36" s="1144"/>
      <c r="TMR36" s="1144"/>
      <c r="TMS36" s="1144"/>
      <c r="TMT36" s="1144"/>
      <c r="TMU36" s="1144"/>
      <c r="TMV36" s="1144"/>
      <c r="TMW36" s="1144"/>
      <c r="TMX36" s="1144"/>
      <c r="TMY36" s="1144"/>
      <c r="TMZ36" s="1144"/>
      <c r="TNA36" s="1144"/>
      <c r="TNB36" s="1144"/>
      <c r="TNC36" s="1144"/>
      <c r="TND36" s="1144"/>
      <c r="TNE36" s="1144"/>
      <c r="TNF36" s="1144"/>
      <c r="TNG36" s="1144"/>
      <c r="TNH36" s="1144"/>
      <c r="TNI36" s="1144"/>
      <c r="TNJ36" s="1144"/>
      <c r="TNK36" s="1144"/>
      <c r="TNL36" s="1144"/>
      <c r="TNM36" s="1144"/>
      <c r="TNN36" s="1144"/>
      <c r="TNO36" s="1144"/>
      <c r="TNP36" s="1144"/>
      <c r="TNQ36" s="1144"/>
      <c r="TNR36" s="1144"/>
      <c r="TNS36" s="1144"/>
      <c r="TNT36" s="1144"/>
      <c r="TNU36" s="1144"/>
      <c r="TNV36" s="1144"/>
      <c r="TNW36" s="1144"/>
      <c r="TNX36" s="1144"/>
      <c r="TNY36" s="1144"/>
      <c r="TNZ36" s="1144"/>
      <c r="TOA36" s="1144"/>
      <c r="TOB36" s="1144"/>
      <c r="TOC36" s="1144"/>
      <c r="TOD36" s="1144"/>
      <c r="TOE36" s="1144"/>
      <c r="TOF36" s="1144"/>
      <c r="TOG36" s="1144"/>
      <c r="TOH36" s="1144"/>
      <c r="TOI36" s="1144"/>
      <c r="TOJ36" s="1144"/>
      <c r="TOK36" s="1144"/>
      <c r="TOL36" s="1144"/>
      <c r="TOM36" s="1144"/>
      <c r="TON36" s="1144"/>
      <c r="TOO36" s="1144"/>
      <c r="TOP36" s="1144"/>
      <c r="TOQ36" s="1144"/>
      <c r="TOR36" s="1144"/>
      <c r="TOS36" s="1144"/>
      <c r="TOT36" s="1144"/>
      <c r="TOU36" s="1144"/>
      <c r="TOV36" s="1144"/>
      <c r="TOW36" s="1144"/>
      <c r="TOX36" s="1144"/>
      <c r="TOY36" s="1144"/>
      <c r="TOZ36" s="1144"/>
      <c r="TPA36" s="1144"/>
      <c r="TPB36" s="1144"/>
      <c r="TPC36" s="1144"/>
      <c r="TPD36" s="1144"/>
      <c r="TPE36" s="1144"/>
      <c r="TPF36" s="1144"/>
      <c r="TPG36" s="1144"/>
      <c r="TPH36" s="1144"/>
      <c r="TPI36" s="1144"/>
      <c r="TPJ36" s="1144"/>
      <c r="TPK36" s="1144"/>
      <c r="TPL36" s="1144"/>
      <c r="TPM36" s="1144"/>
      <c r="TPN36" s="1144"/>
      <c r="TPO36" s="1144"/>
      <c r="TPP36" s="1144"/>
      <c r="TPQ36" s="1144"/>
      <c r="TPR36" s="1144"/>
      <c r="TPS36" s="1144"/>
      <c r="TPT36" s="1144"/>
      <c r="TPU36" s="1144"/>
      <c r="TPV36" s="1144"/>
      <c r="TPW36" s="1144"/>
      <c r="TPX36" s="1144"/>
      <c r="TPY36" s="1144"/>
      <c r="TPZ36" s="1144"/>
      <c r="TQA36" s="1144"/>
      <c r="TQB36" s="1144"/>
      <c r="TQC36" s="1144"/>
      <c r="TQD36" s="1144"/>
      <c r="TQE36" s="1144"/>
      <c r="TQF36" s="1144"/>
      <c r="TQG36" s="1144"/>
      <c r="TQH36" s="1144"/>
      <c r="TQI36" s="1144"/>
      <c r="TQJ36" s="1144"/>
      <c r="TQK36" s="1144"/>
      <c r="TQL36" s="1144"/>
      <c r="TQM36" s="1144"/>
      <c r="TQN36" s="1144"/>
      <c r="TQO36" s="1144"/>
      <c r="TQP36" s="1144"/>
      <c r="TQQ36" s="1144"/>
      <c r="TQR36" s="1144"/>
      <c r="TQS36" s="1144"/>
      <c r="TQT36" s="1144"/>
      <c r="TQU36" s="1144"/>
      <c r="TQV36" s="1144"/>
      <c r="TQW36" s="1144"/>
      <c r="TQX36" s="1144"/>
      <c r="TQY36" s="1144"/>
      <c r="TQZ36" s="1144"/>
      <c r="TRA36" s="1144"/>
      <c r="TRB36" s="1144"/>
      <c r="TRC36" s="1144"/>
      <c r="TRD36" s="1144"/>
      <c r="TRE36" s="1144"/>
      <c r="TRF36" s="1144"/>
      <c r="TRG36" s="1144"/>
      <c r="TRH36" s="1144"/>
      <c r="TRI36" s="1144"/>
      <c r="TRJ36" s="1144"/>
      <c r="TRK36" s="1144"/>
      <c r="TRL36" s="1144"/>
      <c r="TRM36" s="1144"/>
      <c r="TRN36" s="1144"/>
      <c r="TRO36" s="1144"/>
      <c r="TRP36" s="1144"/>
      <c r="TRQ36" s="1144"/>
      <c r="TRR36" s="1144"/>
      <c r="TRS36" s="1144"/>
      <c r="TRT36" s="1144"/>
      <c r="TRU36" s="1144"/>
      <c r="TRV36" s="1144"/>
      <c r="TRW36" s="1144"/>
      <c r="TRX36" s="1144"/>
      <c r="TRY36" s="1144"/>
      <c r="TRZ36" s="1144"/>
      <c r="TSA36" s="1144"/>
      <c r="TSB36" s="1144"/>
      <c r="TSC36" s="1144"/>
      <c r="TSD36" s="1144"/>
      <c r="TSE36" s="1144"/>
      <c r="TSF36" s="1144"/>
      <c r="TSG36" s="1144"/>
      <c r="TSH36" s="1144"/>
      <c r="TSI36" s="1144"/>
      <c r="TSJ36" s="1144"/>
      <c r="TSK36" s="1144"/>
      <c r="TSL36" s="1144"/>
      <c r="TSM36" s="1144"/>
      <c r="TSN36" s="1144"/>
      <c r="TSO36" s="1144"/>
      <c r="TSP36" s="1144"/>
      <c r="TSQ36" s="1144"/>
      <c r="TSR36" s="1144"/>
      <c r="TSS36" s="1144"/>
      <c r="TST36" s="1144"/>
      <c r="TSU36" s="1144"/>
      <c r="TSV36" s="1144"/>
      <c r="TSW36" s="1144"/>
      <c r="TSX36" s="1144"/>
      <c r="TSY36" s="1144"/>
      <c r="TSZ36" s="1144"/>
      <c r="TTA36" s="1144"/>
      <c r="TTB36" s="1144"/>
      <c r="TTC36" s="1144"/>
      <c r="TTD36" s="1144"/>
      <c r="TTE36" s="1144"/>
      <c r="TTF36" s="1144"/>
      <c r="TTG36" s="1144"/>
      <c r="TTH36" s="1144"/>
      <c r="TTI36" s="1144"/>
      <c r="TTJ36" s="1144"/>
      <c r="TTK36" s="1144"/>
      <c r="TTL36" s="1144"/>
      <c r="TTM36" s="1144"/>
      <c r="TTN36" s="1144"/>
      <c r="TTO36" s="1144"/>
      <c r="TTP36" s="1144"/>
      <c r="TTQ36" s="1144"/>
      <c r="TTR36" s="1144"/>
      <c r="TTS36" s="1144"/>
      <c r="TTT36" s="1144"/>
      <c r="TTU36" s="1144"/>
      <c r="TTV36" s="1144"/>
      <c r="TTW36" s="1144"/>
      <c r="TTX36" s="1144"/>
      <c r="TTY36" s="1144"/>
      <c r="TTZ36" s="1144"/>
      <c r="TUA36" s="1144"/>
      <c r="TUB36" s="1144"/>
      <c r="TUC36" s="1144"/>
      <c r="TUD36" s="1144"/>
      <c r="TUE36" s="1144"/>
      <c r="TUF36" s="1144"/>
      <c r="TUG36" s="1144"/>
      <c r="TUH36" s="1144"/>
      <c r="TUI36" s="1144"/>
      <c r="TUJ36" s="1144"/>
      <c r="TUK36" s="1144"/>
      <c r="TUL36" s="1144"/>
      <c r="TUM36" s="1144"/>
      <c r="TUN36" s="1144"/>
      <c r="TUO36" s="1144"/>
      <c r="TUP36" s="1144"/>
      <c r="TUQ36" s="1144"/>
      <c r="TUR36" s="1144"/>
      <c r="TUS36" s="1144"/>
      <c r="TUT36" s="1144"/>
      <c r="TUU36" s="1144"/>
      <c r="TUV36" s="1144"/>
      <c r="TUW36" s="1144"/>
      <c r="TUX36" s="1144"/>
      <c r="TUY36" s="1144"/>
      <c r="TUZ36" s="1144"/>
      <c r="TVA36" s="1144"/>
      <c r="TVB36" s="1144"/>
      <c r="TVC36" s="1144"/>
      <c r="TVD36" s="1144"/>
      <c r="TVE36" s="1144"/>
      <c r="TVF36" s="1144"/>
      <c r="TVG36" s="1144"/>
      <c r="TVH36" s="1144"/>
      <c r="TVI36" s="1144"/>
      <c r="TVJ36" s="1144"/>
      <c r="TVK36" s="1144"/>
      <c r="TVL36" s="1144"/>
      <c r="TVM36" s="1144"/>
      <c r="TVN36" s="1144"/>
      <c r="TVO36" s="1144"/>
      <c r="TVP36" s="1144"/>
      <c r="TVQ36" s="1144"/>
      <c r="TVR36" s="1144"/>
      <c r="TVS36" s="1144"/>
      <c r="TVT36" s="1144"/>
      <c r="TVU36" s="1144"/>
      <c r="TVV36" s="1144"/>
      <c r="TVW36" s="1144"/>
      <c r="TVX36" s="1144"/>
      <c r="TVY36" s="1144"/>
      <c r="TVZ36" s="1144"/>
      <c r="TWA36" s="1144"/>
      <c r="TWB36" s="1144"/>
      <c r="TWC36" s="1144"/>
      <c r="TWD36" s="1144"/>
      <c r="TWE36" s="1144"/>
      <c r="TWF36" s="1144"/>
      <c r="TWG36" s="1144"/>
      <c r="TWH36" s="1144"/>
      <c r="TWI36" s="1144"/>
      <c r="TWJ36" s="1144"/>
      <c r="TWK36" s="1144"/>
      <c r="TWL36" s="1144"/>
      <c r="TWM36" s="1144"/>
      <c r="TWN36" s="1144"/>
      <c r="TWO36" s="1144"/>
      <c r="TWP36" s="1144"/>
      <c r="TWQ36" s="1144"/>
      <c r="TWR36" s="1144"/>
      <c r="TWS36" s="1144"/>
      <c r="TWT36" s="1144"/>
      <c r="TWU36" s="1144"/>
      <c r="TWV36" s="1144"/>
      <c r="TWW36" s="1144"/>
      <c r="TWX36" s="1144"/>
      <c r="TWY36" s="1144"/>
      <c r="TWZ36" s="1144"/>
      <c r="TXA36" s="1144"/>
      <c r="TXB36" s="1144"/>
      <c r="TXC36" s="1144"/>
      <c r="TXD36" s="1144"/>
      <c r="TXE36" s="1144"/>
      <c r="TXF36" s="1144"/>
      <c r="TXG36" s="1144"/>
      <c r="TXH36" s="1144"/>
      <c r="TXI36" s="1144"/>
      <c r="TXJ36" s="1144"/>
      <c r="TXK36" s="1144"/>
      <c r="TXL36" s="1144"/>
      <c r="TXM36" s="1144"/>
      <c r="TXN36" s="1144"/>
      <c r="TXO36" s="1144"/>
      <c r="TXP36" s="1144"/>
      <c r="TXQ36" s="1144"/>
      <c r="TXR36" s="1144"/>
      <c r="TXS36" s="1144"/>
      <c r="TXT36" s="1144"/>
      <c r="TXU36" s="1144"/>
      <c r="TXV36" s="1144"/>
      <c r="TXW36" s="1144"/>
      <c r="TXX36" s="1144"/>
      <c r="TXY36" s="1144"/>
      <c r="TXZ36" s="1144"/>
      <c r="TYA36" s="1144"/>
      <c r="TYB36" s="1144"/>
      <c r="TYC36" s="1144"/>
      <c r="TYD36" s="1144"/>
      <c r="TYE36" s="1144"/>
      <c r="TYF36" s="1144"/>
      <c r="TYG36" s="1144"/>
      <c r="TYH36" s="1144"/>
      <c r="TYI36" s="1144"/>
      <c r="TYJ36" s="1144"/>
      <c r="TYK36" s="1144"/>
      <c r="TYL36" s="1144"/>
      <c r="TYM36" s="1144"/>
      <c r="TYN36" s="1144"/>
      <c r="TYO36" s="1144"/>
      <c r="TYP36" s="1144"/>
      <c r="TYQ36" s="1144"/>
      <c r="TYR36" s="1144"/>
      <c r="TYS36" s="1144"/>
      <c r="TYT36" s="1144"/>
      <c r="TYU36" s="1144"/>
      <c r="TYV36" s="1144"/>
      <c r="TYW36" s="1144"/>
      <c r="TYX36" s="1144"/>
      <c r="TYY36" s="1144"/>
      <c r="TYZ36" s="1144"/>
      <c r="TZA36" s="1144"/>
      <c r="TZB36" s="1144"/>
      <c r="TZC36" s="1144"/>
      <c r="TZD36" s="1144"/>
      <c r="TZE36" s="1144"/>
      <c r="TZF36" s="1144"/>
      <c r="TZG36" s="1144"/>
      <c r="TZH36" s="1144"/>
      <c r="TZI36" s="1144"/>
      <c r="TZJ36" s="1144"/>
      <c r="TZK36" s="1144"/>
      <c r="TZL36" s="1144"/>
      <c r="TZM36" s="1144"/>
      <c r="TZN36" s="1144"/>
      <c r="TZO36" s="1144"/>
      <c r="TZP36" s="1144"/>
      <c r="TZQ36" s="1144"/>
      <c r="TZR36" s="1144"/>
      <c r="TZS36" s="1144"/>
      <c r="TZT36" s="1144"/>
      <c r="TZU36" s="1144"/>
      <c r="TZV36" s="1144"/>
      <c r="TZW36" s="1144"/>
      <c r="TZX36" s="1144"/>
      <c r="TZY36" s="1144"/>
      <c r="TZZ36" s="1144"/>
      <c r="UAA36" s="1144"/>
      <c r="UAB36" s="1144"/>
      <c r="UAC36" s="1144"/>
      <c r="UAD36" s="1144"/>
      <c r="UAE36" s="1144"/>
      <c r="UAF36" s="1144"/>
      <c r="UAG36" s="1144"/>
      <c r="UAH36" s="1144"/>
      <c r="UAI36" s="1144"/>
      <c r="UAJ36" s="1144"/>
      <c r="UAK36" s="1144"/>
      <c r="UAL36" s="1144"/>
      <c r="UAM36" s="1144"/>
      <c r="UAN36" s="1144"/>
      <c r="UAO36" s="1144"/>
      <c r="UAP36" s="1144"/>
      <c r="UAQ36" s="1144"/>
      <c r="UAR36" s="1144"/>
      <c r="UAS36" s="1144"/>
      <c r="UAT36" s="1144"/>
      <c r="UAU36" s="1144"/>
      <c r="UAV36" s="1144"/>
      <c r="UAW36" s="1144"/>
      <c r="UAX36" s="1144"/>
      <c r="UAY36" s="1144"/>
      <c r="UAZ36" s="1144"/>
      <c r="UBA36" s="1144"/>
      <c r="UBB36" s="1144"/>
      <c r="UBC36" s="1144"/>
      <c r="UBD36" s="1144"/>
      <c r="UBE36" s="1144"/>
      <c r="UBF36" s="1144"/>
      <c r="UBG36" s="1144"/>
      <c r="UBH36" s="1144"/>
      <c r="UBI36" s="1144"/>
      <c r="UBJ36" s="1144"/>
      <c r="UBK36" s="1144"/>
      <c r="UBL36" s="1144"/>
      <c r="UBM36" s="1144"/>
      <c r="UBN36" s="1144"/>
      <c r="UBO36" s="1144"/>
      <c r="UBP36" s="1144"/>
      <c r="UBQ36" s="1144"/>
      <c r="UBR36" s="1144"/>
      <c r="UBS36" s="1144"/>
      <c r="UBT36" s="1144"/>
      <c r="UBU36" s="1144"/>
      <c r="UBV36" s="1144"/>
      <c r="UBW36" s="1144"/>
      <c r="UBX36" s="1144"/>
      <c r="UBY36" s="1144"/>
      <c r="UBZ36" s="1144"/>
      <c r="UCA36" s="1144"/>
      <c r="UCB36" s="1144"/>
      <c r="UCC36" s="1144"/>
      <c r="UCD36" s="1144"/>
      <c r="UCE36" s="1144"/>
      <c r="UCF36" s="1144"/>
      <c r="UCG36" s="1144"/>
      <c r="UCH36" s="1144"/>
      <c r="UCI36" s="1144"/>
      <c r="UCJ36" s="1144"/>
      <c r="UCK36" s="1144"/>
      <c r="UCL36" s="1144"/>
      <c r="UCM36" s="1144"/>
      <c r="UCN36" s="1144"/>
      <c r="UCO36" s="1144"/>
      <c r="UCP36" s="1144"/>
      <c r="UCQ36" s="1144"/>
      <c r="UCR36" s="1144"/>
      <c r="UCS36" s="1144"/>
      <c r="UCT36" s="1144"/>
      <c r="UCU36" s="1144"/>
      <c r="UCV36" s="1144"/>
      <c r="UCW36" s="1144"/>
      <c r="UCX36" s="1144"/>
      <c r="UCY36" s="1144"/>
      <c r="UCZ36" s="1144"/>
      <c r="UDA36" s="1144"/>
      <c r="UDB36" s="1144"/>
      <c r="UDC36" s="1144"/>
      <c r="UDD36" s="1144"/>
      <c r="UDE36" s="1144"/>
      <c r="UDF36" s="1144"/>
      <c r="UDG36" s="1144"/>
      <c r="UDH36" s="1144"/>
      <c r="UDI36" s="1144"/>
      <c r="UDJ36" s="1144"/>
      <c r="UDK36" s="1144"/>
      <c r="UDL36" s="1144"/>
      <c r="UDM36" s="1144"/>
      <c r="UDN36" s="1144"/>
      <c r="UDO36" s="1144"/>
      <c r="UDP36" s="1144"/>
      <c r="UDQ36" s="1144"/>
      <c r="UDR36" s="1144"/>
      <c r="UDS36" s="1144"/>
      <c r="UDT36" s="1144"/>
      <c r="UDU36" s="1144"/>
      <c r="UDV36" s="1144"/>
      <c r="UDW36" s="1144"/>
      <c r="UDX36" s="1144"/>
      <c r="UDY36" s="1144"/>
      <c r="UDZ36" s="1144"/>
      <c r="UEA36" s="1144"/>
      <c r="UEB36" s="1144"/>
      <c r="UEC36" s="1144"/>
      <c r="UED36" s="1144"/>
      <c r="UEE36" s="1144"/>
      <c r="UEF36" s="1144"/>
      <c r="UEG36" s="1144"/>
      <c r="UEH36" s="1144"/>
      <c r="UEI36" s="1144"/>
      <c r="UEJ36" s="1144"/>
      <c r="UEK36" s="1144"/>
      <c r="UEL36" s="1144"/>
      <c r="UEM36" s="1144"/>
      <c r="UEN36" s="1144"/>
      <c r="UEO36" s="1144"/>
      <c r="UEP36" s="1144"/>
      <c r="UEQ36" s="1144"/>
      <c r="UER36" s="1144"/>
      <c r="UES36" s="1144"/>
      <c r="UET36" s="1144"/>
      <c r="UEU36" s="1144"/>
      <c r="UEV36" s="1144"/>
      <c r="UEW36" s="1144"/>
      <c r="UEX36" s="1144"/>
      <c r="UEY36" s="1144"/>
      <c r="UEZ36" s="1144"/>
      <c r="UFA36" s="1144"/>
      <c r="UFB36" s="1144"/>
      <c r="UFC36" s="1144"/>
      <c r="UFD36" s="1144"/>
      <c r="UFE36" s="1144"/>
      <c r="UFF36" s="1144"/>
      <c r="UFG36" s="1144"/>
      <c r="UFH36" s="1144"/>
      <c r="UFI36" s="1144"/>
      <c r="UFJ36" s="1144"/>
      <c r="UFK36" s="1144"/>
      <c r="UFL36" s="1144"/>
      <c r="UFM36" s="1144"/>
      <c r="UFN36" s="1144"/>
      <c r="UFO36" s="1144"/>
      <c r="UFP36" s="1144"/>
      <c r="UFQ36" s="1144"/>
      <c r="UFR36" s="1144"/>
      <c r="UFS36" s="1144"/>
      <c r="UFT36" s="1144"/>
      <c r="UFU36" s="1144"/>
      <c r="UFV36" s="1144"/>
      <c r="UFW36" s="1144"/>
      <c r="UFX36" s="1144"/>
      <c r="UFY36" s="1144"/>
      <c r="UFZ36" s="1144"/>
      <c r="UGA36" s="1144"/>
      <c r="UGB36" s="1144"/>
      <c r="UGC36" s="1144"/>
      <c r="UGD36" s="1144"/>
      <c r="UGE36" s="1144"/>
      <c r="UGF36" s="1144"/>
      <c r="UGG36" s="1144"/>
      <c r="UGH36" s="1144"/>
      <c r="UGI36" s="1144"/>
      <c r="UGJ36" s="1144"/>
      <c r="UGK36" s="1144"/>
      <c r="UGL36" s="1144"/>
      <c r="UGM36" s="1144"/>
      <c r="UGN36" s="1144"/>
      <c r="UGO36" s="1144"/>
      <c r="UGP36" s="1144"/>
      <c r="UGQ36" s="1144"/>
      <c r="UGR36" s="1144"/>
      <c r="UGS36" s="1144"/>
      <c r="UGT36" s="1144"/>
      <c r="UGU36" s="1144"/>
      <c r="UGV36" s="1144"/>
      <c r="UGW36" s="1144"/>
      <c r="UGX36" s="1144"/>
      <c r="UGY36" s="1144"/>
      <c r="UGZ36" s="1144"/>
      <c r="UHA36" s="1144"/>
      <c r="UHB36" s="1144"/>
      <c r="UHC36" s="1144"/>
      <c r="UHD36" s="1144"/>
      <c r="UHE36" s="1144"/>
      <c r="UHF36" s="1144"/>
      <c r="UHG36" s="1144"/>
      <c r="UHH36" s="1144"/>
      <c r="UHI36" s="1144"/>
      <c r="UHJ36" s="1144"/>
      <c r="UHK36" s="1144"/>
      <c r="UHL36" s="1144"/>
      <c r="UHM36" s="1144"/>
      <c r="UHN36" s="1144"/>
      <c r="UHO36" s="1144"/>
      <c r="UHP36" s="1144"/>
      <c r="UHQ36" s="1144"/>
      <c r="UHR36" s="1144"/>
      <c r="UHS36" s="1144"/>
      <c r="UHT36" s="1144"/>
      <c r="UHU36" s="1144"/>
      <c r="UHV36" s="1144"/>
      <c r="UHW36" s="1144"/>
      <c r="UHX36" s="1144"/>
      <c r="UHY36" s="1144"/>
      <c r="UHZ36" s="1144"/>
      <c r="UIA36" s="1144"/>
      <c r="UIB36" s="1144"/>
      <c r="UIC36" s="1144"/>
      <c r="UID36" s="1144"/>
      <c r="UIE36" s="1144"/>
      <c r="UIF36" s="1144"/>
      <c r="UIG36" s="1144"/>
      <c r="UIH36" s="1144"/>
      <c r="UII36" s="1144"/>
      <c r="UIJ36" s="1144"/>
      <c r="UIK36" s="1144"/>
      <c r="UIL36" s="1144"/>
      <c r="UIM36" s="1144"/>
      <c r="UIN36" s="1144"/>
      <c r="UIO36" s="1144"/>
      <c r="UIP36" s="1144"/>
      <c r="UIQ36" s="1144"/>
      <c r="UIR36" s="1144"/>
      <c r="UIS36" s="1144"/>
      <c r="UIT36" s="1144"/>
      <c r="UIU36" s="1144"/>
      <c r="UIV36" s="1144"/>
      <c r="UIW36" s="1144"/>
      <c r="UIX36" s="1144"/>
      <c r="UIY36" s="1144"/>
      <c r="UIZ36" s="1144"/>
      <c r="UJA36" s="1144"/>
      <c r="UJB36" s="1144"/>
      <c r="UJC36" s="1144"/>
      <c r="UJD36" s="1144"/>
      <c r="UJE36" s="1144"/>
      <c r="UJF36" s="1144"/>
      <c r="UJG36" s="1144"/>
      <c r="UJH36" s="1144"/>
      <c r="UJI36" s="1144"/>
      <c r="UJJ36" s="1144"/>
      <c r="UJK36" s="1144"/>
      <c r="UJL36" s="1144"/>
      <c r="UJM36" s="1144"/>
      <c r="UJN36" s="1144"/>
      <c r="UJO36" s="1144"/>
      <c r="UJP36" s="1144"/>
      <c r="UJQ36" s="1144"/>
      <c r="UJR36" s="1144"/>
      <c r="UJS36" s="1144"/>
      <c r="UJT36" s="1144"/>
      <c r="UJU36" s="1144"/>
      <c r="UJV36" s="1144"/>
      <c r="UJW36" s="1144"/>
      <c r="UJX36" s="1144"/>
      <c r="UJY36" s="1144"/>
      <c r="UJZ36" s="1144"/>
      <c r="UKA36" s="1144"/>
      <c r="UKB36" s="1144"/>
      <c r="UKC36" s="1144"/>
      <c r="UKD36" s="1144"/>
      <c r="UKE36" s="1144"/>
      <c r="UKF36" s="1144"/>
      <c r="UKG36" s="1144"/>
      <c r="UKH36" s="1144"/>
      <c r="UKI36" s="1144"/>
      <c r="UKJ36" s="1144"/>
      <c r="UKK36" s="1144"/>
      <c r="UKL36" s="1144"/>
      <c r="UKM36" s="1144"/>
      <c r="UKN36" s="1144"/>
      <c r="UKO36" s="1144"/>
      <c r="UKP36" s="1144"/>
      <c r="UKQ36" s="1144"/>
      <c r="UKR36" s="1144"/>
      <c r="UKS36" s="1144"/>
      <c r="UKT36" s="1144"/>
      <c r="UKU36" s="1144"/>
      <c r="UKV36" s="1144"/>
      <c r="UKW36" s="1144"/>
      <c r="UKX36" s="1144"/>
      <c r="UKY36" s="1144"/>
      <c r="UKZ36" s="1144"/>
      <c r="ULA36" s="1144"/>
      <c r="ULB36" s="1144"/>
      <c r="ULC36" s="1144"/>
      <c r="ULD36" s="1144"/>
      <c r="ULE36" s="1144"/>
      <c r="ULF36" s="1144"/>
      <c r="ULG36" s="1144"/>
      <c r="ULH36" s="1144"/>
      <c r="ULI36" s="1144"/>
      <c r="ULJ36" s="1144"/>
      <c r="ULK36" s="1144"/>
      <c r="ULL36" s="1144"/>
      <c r="ULM36" s="1144"/>
      <c r="ULN36" s="1144"/>
      <c r="ULO36" s="1144"/>
      <c r="ULP36" s="1144"/>
      <c r="ULQ36" s="1144"/>
      <c r="ULR36" s="1144"/>
      <c r="ULS36" s="1144"/>
      <c r="ULT36" s="1144"/>
      <c r="ULU36" s="1144"/>
      <c r="ULV36" s="1144"/>
      <c r="ULW36" s="1144"/>
      <c r="ULX36" s="1144"/>
      <c r="ULY36" s="1144"/>
      <c r="ULZ36" s="1144"/>
      <c r="UMA36" s="1144"/>
      <c r="UMB36" s="1144"/>
      <c r="UMC36" s="1144"/>
      <c r="UMD36" s="1144"/>
      <c r="UME36" s="1144"/>
      <c r="UMF36" s="1144"/>
      <c r="UMG36" s="1144"/>
      <c r="UMH36" s="1144"/>
      <c r="UMI36" s="1144"/>
      <c r="UMJ36" s="1144"/>
      <c r="UMK36" s="1144"/>
      <c r="UML36" s="1144"/>
      <c r="UMM36" s="1144"/>
      <c r="UMN36" s="1144"/>
      <c r="UMO36" s="1144"/>
      <c r="UMP36" s="1144"/>
      <c r="UMQ36" s="1144"/>
      <c r="UMR36" s="1144"/>
      <c r="UMS36" s="1144"/>
      <c r="UMT36" s="1144"/>
      <c r="UMU36" s="1144"/>
      <c r="UMV36" s="1144"/>
      <c r="UMW36" s="1144"/>
      <c r="UMX36" s="1144"/>
      <c r="UMY36" s="1144"/>
      <c r="UMZ36" s="1144"/>
      <c r="UNA36" s="1144"/>
      <c r="UNB36" s="1144"/>
      <c r="UNC36" s="1144"/>
      <c r="UND36" s="1144"/>
      <c r="UNE36" s="1144"/>
      <c r="UNF36" s="1144"/>
      <c r="UNG36" s="1144"/>
      <c r="UNH36" s="1144"/>
      <c r="UNI36" s="1144"/>
      <c r="UNJ36" s="1144"/>
      <c r="UNK36" s="1144"/>
      <c r="UNL36" s="1144"/>
      <c r="UNM36" s="1144"/>
      <c r="UNN36" s="1144"/>
      <c r="UNO36" s="1144"/>
      <c r="UNP36" s="1144"/>
      <c r="UNQ36" s="1144"/>
      <c r="UNR36" s="1144"/>
      <c r="UNS36" s="1144"/>
      <c r="UNT36" s="1144"/>
      <c r="UNU36" s="1144"/>
      <c r="UNV36" s="1144"/>
      <c r="UNW36" s="1144"/>
      <c r="UNX36" s="1144"/>
      <c r="UNY36" s="1144"/>
      <c r="UNZ36" s="1144"/>
      <c r="UOA36" s="1144"/>
      <c r="UOB36" s="1144"/>
      <c r="UOC36" s="1144"/>
      <c r="UOD36" s="1144"/>
      <c r="UOE36" s="1144"/>
      <c r="UOF36" s="1144"/>
      <c r="UOG36" s="1144"/>
      <c r="UOH36" s="1144"/>
      <c r="UOI36" s="1144"/>
      <c r="UOJ36" s="1144"/>
      <c r="UOK36" s="1144"/>
      <c r="UOL36" s="1144"/>
      <c r="UOM36" s="1144"/>
      <c r="UON36" s="1144"/>
      <c r="UOO36" s="1144"/>
      <c r="UOP36" s="1144"/>
      <c r="UOQ36" s="1144"/>
      <c r="UOR36" s="1144"/>
      <c r="UOS36" s="1144"/>
      <c r="UOT36" s="1144"/>
      <c r="UOU36" s="1144"/>
      <c r="UOV36" s="1144"/>
      <c r="UOW36" s="1144"/>
      <c r="UOX36" s="1144"/>
      <c r="UOY36" s="1144"/>
      <c r="UOZ36" s="1144"/>
      <c r="UPA36" s="1144"/>
      <c r="UPB36" s="1144"/>
      <c r="UPC36" s="1144"/>
      <c r="UPD36" s="1144"/>
      <c r="UPE36" s="1144"/>
      <c r="UPF36" s="1144"/>
      <c r="UPG36" s="1144"/>
      <c r="UPH36" s="1144"/>
      <c r="UPI36" s="1144"/>
      <c r="UPJ36" s="1144"/>
      <c r="UPK36" s="1144"/>
      <c r="UPL36" s="1144"/>
      <c r="UPM36" s="1144"/>
      <c r="UPN36" s="1144"/>
      <c r="UPO36" s="1144"/>
      <c r="UPP36" s="1144"/>
      <c r="UPQ36" s="1144"/>
      <c r="UPR36" s="1144"/>
      <c r="UPS36" s="1144"/>
      <c r="UPT36" s="1144"/>
      <c r="UPU36" s="1144"/>
      <c r="UPV36" s="1144"/>
      <c r="UPW36" s="1144"/>
      <c r="UPX36" s="1144"/>
      <c r="UPY36" s="1144"/>
      <c r="UPZ36" s="1144"/>
      <c r="UQA36" s="1144"/>
      <c r="UQB36" s="1144"/>
      <c r="UQC36" s="1144"/>
      <c r="UQD36" s="1144"/>
      <c r="UQE36" s="1144"/>
      <c r="UQF36" s="1144"/>
      <c r="UQG36" s="1144"/>
      <c r="UQH36" s="1144"/>
      <c r="UQI36" s="1144"/>
      <c r="UQJ36" s="1144"/>
      <c r="UQK36" s="1144"/>
      <c r="UQL36" s="1144"/>
      <c r="UQM36" s="1144"/>
      <c r="UQN36" s="1144"/>
      <c r="UQO36" s="1144"/>
      <c r="UQP36" s="1144"/>
      <c r="UQQ36" s="1144"/>
      <c r="UQR36" s="1144"/>
      <c r="UQS36" s="1144"/>
      <c r="UQT36" s="1144"/>
      <c r="UQU36" s="1144"/>
      <c r="UQV36" s="1144"/>
      <c r="UQW36" s="1144"/>
      <c r="UQX36" s="1144"/>
      <c r="UQY36" s="1144"/>
      <c r="UQZ36" s="1144"/>
      <c r="URA36" s="1144"/>
      <c r="URB36" s="1144"/>
      <c r="URC36" s="1144"/>
      <c r="URD36" s="1144"/>
      <c r="URE36" s="1144"/>
      <c r="URF36" s="1144"/>
      <c r="URG36" s="1144"/>
      <c r="URH36" s="1144"/>
      <c r="URI36" s="1144"/>
      <c r="URJ36" s="1144"/>
      <c r="URK36" s="1144"/>
      <c r="URL36" s="1144"/>
      <c r="URM36" s="1144"/>
      <c r="URN36" s="1144"/>
      <c r="URO36" s="1144"/>
      <c r="URP36" s="1144"/>
      <c r="URQ36" s="1144"/>
      <c r="URR36" s="1144"/>
      <c r="URS36" s="1144"/>
      <c r="URT36" s="1144"/>
      <c r="URU36" s="1144"/>
      <c r="URV36" s="1144"/>
      <c r="URW36" s="1144"/>
      <c r="URX36" s="1144"/>
      <c r="URY36" s="1144"/>
      <c r="URZ36" s="1144"/>
      <c r="USA36" s="1144"/>
      <c r="USB36" s="1144"/>
      <c r="USC36" s="1144"/>
      <c r="USD36" s="1144"/>
      <c r="USE36" s="1144"/>
      <c r="USF36" s="1144"/>
      <c r="USG36" s="1144"/>
      <c r="USH36" s="1144"/>
      <c r="USI36" s="1144"/>
      <c r="USJ36" s="1144"/>
      <c r="USK36" s="1144"/>
      <c r="USL36" s="1144"/>
      <c r="USM36" s="1144"/>
      <c r="USN36" s="1144"/>
      <c r="USO36" s="1144"/>
      <c r="USP36" s="1144"/>
      <c r="USQ36" s="1144"/>
      <c r="USR36" s="1144"/>
      <c r="USS36" s="1144"/>
      <c r="UST36" s="1144"/>
      <c r="USU36" s="1144"/>
      <c r="USV36" s="1144"/>
      <c r="USW36" s="1144"/>
      <c r="USX36" s="1144"/>
      <c r="USY36" s="1144"/>
      <c r="USZ36" s="1144"/>
      <c r="UTA36" s="1144"/>
      <c r="UTB36" s="1144"/>
      <c r="UTC36" s="1144"/>
      <c r="UTD36" s="1144"/>
      <c r="UTE36" s="1144"/>
      <c r="UTF36" s="1144"/>
      <c r="UTG36" s="1144"/>
      <c r="UTH36" s="1144"/>
      <c r="UTI36" s="1144"/>
      <c r="UTJ36" s="1144"/>
      <c r="UTK36" s="1144"/>
      <c r="UTL36" s="1144"/>
      <c r="UTM36" s="1144"/>
      <c r="UTN36" s="1144"/>
      <c r="UTO36" s="1144"/>
      <c r="UTP36" s="1144"/>
      <c r="UTQ36" s="1144"/>
      <c r="UTR36" s="1144"/>
      <c r="UTS36" s="1144"/>
      <c r="UTT36" s="1144"/>
      <c r="UTU36" s="1144"/>
      <c r="UTV36" s="1144"/>
      <c r="UTW36" s="1144"/>
      <c r="UTX36" s="1144"/>
      <c r="UTY36" s="1144"/>
      <c r="UTZ36" s="1144"/>
      <c r="UUA36" s="1144"/>
      <c r="UUB36" s="1144"/>
      <c r="UUC36" s="1144"/>
      <c r="UUD36" s="1144"/>
      <c r="UUE36" s="1144"/>
      <c r="UUF36" s="1144"/>
      <c r="UUG36" s="1144"/>
      <c r="UUH36" s="1144"/>
      <c r="UUI36" s="1144"/>
      <c r="UUJ36" s="1144"/>
      <c r="UUK36" s="1144"/>
      <c r="UUL36" s="1144"/>
      <c r="UUM36" s="1144"/>
      <c r="UUN36" s="1144"/>
      <c r="UUO36" s="1144"/>
      <c r="UUP36" s="1144"/>
      <c r="UUQ36" s="1144"/>
      <c r="UUR36" s="1144"/>
      <c r="UUS36" s="1144"/>
      <c r="UUT36" s="1144"/>
      <c r="UUU36" s="1144"/>
      <c r="UUV36" s="1144"/>
      <c r="UUW36" s="1144"/>
      <c r="UUX36" s="1144"/>
      <c r="UUY36" s="1144"/>
      <c r="UUZ36" s="1144"/>
      <c r="UVA36" s="1144"/>
      <c r="UVB36" s="1144"/>
      <c r="UVC36" s="1144"/>
      <c r="UVD36" s="1144"/>
      <c r="UVE36" s="1144"/>
      <c r="UVF36" s="1144"/>
      <c r="UVG36" s="1144"/>
      <c r="UVH36" s="1144"/>
      <c r="UVI36" s="1144"/>
      <c r="UVJ36" s="1144"/>
      <c r="UVK36" s="1144"/>
      <c r="UVL36" s="1144"/>
      <c r="UVM36" s="1144"/>
      <c r="UVN36" s="1144"/>
      <c r="UVO36" s="1144"/>
      <c r="UVP36" s="1144"/>
      <c r="UVQ36" s="1144"/>
      <c r="UVR36" s="1144"/>
      <c r="UVS36" s="1144"/>
      <c r="UVT36" s="1144"/>
      <c r="UVU36" s="1144"/>
      <c r="UVV36" s="1144"/>
      <c r="UVW36" s="1144"/>
      <c r="UVX36" s="1144"/>
      <c r="UVY36" s="1144"/>
      <c r="UVZ36" s="1144"/>
      <c r="UWA36" s="1144"/>
      <c r="UWB36" s="1144"/>
      <c r="UWC36" s="1144"/>
      <c r="UWD36" s="1144"/>
      <c r="UWE36" s="1144"/>
      <c r="UWF36" s="1144"/>
      <c r="UWG36" s="1144"/>
      <c r="UWH36" s="1144"/>
      <c r="UWI36" s="1144"/>
      <c r="UWJ36" s="1144"/>
      <c r="UWK36" s="1144"/>
      <c r="UWL36" s="1144"/>
      <c r="UWM36" s="1144"/>
      <c r="UWN36" s="1144"/>
      <c r="UWO36" s="1144"/>
      <c r="UWP36" s="1144"/>
      <c r="UWQ36" s="1144"/>
      <c r="UWR36" s="1144"/>
      <c r="UWS36" s="1144"/>
      <c r="UWT36" s="1144"/>
      <c r="UWU36" s="1144"/>
      <c r="UWV36" s="1144"/>
      <c r="UWW36" s="1144"/>
      <c r="UWX36" s="1144"/>
      <c r="UWY36" s="1144"/>
      <c r="UWZ36" s="1144"/>
      <c r="UXA36" s="1144"/>
      <c r="UXB36" s="1144"/>
      <c r="UXC36" s="1144"/>
      <c r="UXD36" s="1144"/>
      <c r="UXE36" s="1144"/>
      <c r="UXF36" s="1144"/>
      <c r="UXG36" s="1144"/>
      <c r="UXH36" s="1144"/>
      <c r="UXI36" s="1144"/>
      <c r="UXJ36" s="1144"/>
      <c r="UXK36" s="1144"/>
      <c r="UXL36" s="1144"/>
      <c r="UXM36" s="1144"/>
      <c r="UXN36" s="1144"/>
      <c r="UXO36" s="1144"/>
      <c r="UXP36" s="1144"/>
      <c r="UXQ36" s="1144"/>
      <c r="UXR36" s="1144"/>
      <c r="UXS36" s="1144"/>
      <c r="UXT36" s="1144"/>
      <c r="UXU36" s="1144"/>
      <c r="UXV36" s="1144"/>
      <c r="UXW36" s="1144"/>
      <c r="UXX36" s="1144"/>
      <c r="UXY36" s="1144"/>
      <c r="UXZ36" s="1144"/>
      <c r="UYA36" s="1144"/>
      <c r="UYB36" s="1144"/>
      <c r="UYC36" s="1144"/>
      <c r="UYD36" s="1144"/>
      <c r="UYE36" s="1144"/>
      <c r="UYF36" s="1144"/>
      <c r="UYG36" s="1144"/>
      <c r="UYH36" s="1144"/>
      <c r="UYI36" s="1144"/>
      <c r="UYJ36" s="1144"/>
      <c r="UYK36" s="1144"/>
      <c r="UYL36" s="1144"/>
      <c r="UYM36" s="1144"/>
      <c r="UYN36" s="1144"/>
      <c r="UYO36" s="1144"/>
      <c r="UYP36" s="1144"/>
      <c r="UYQ36" s="1144"/>
      <c r="UYR36" s="1144"/>
      <c r="UYS36" s="1144"/>
      <c r="UYT36" s="1144"/>
      <c r="UYU36" s="1144"/>
      <c r="UYV36" s="1144"/>
      <c r="UYW36" s="1144"/>
      <c r="UYX36" s="1144"/>
      <c r="UYY36" s="1144"/>
      <c r="UYZ36" s="1144"/>
      <c r="UZA36" s="1144"/>
      <c r="UZB36" s="1144"/>
      <c r="UZC36" s="1144"/>
      <c r="UZD36" s="1144"/>
      <c r="UZE36" s="1144"/>
      <c r="UZF36" s="1144"/>
      <c r="UZG36" s="1144"/>
      <c r="UZH36" s="1144"/>
      <c r="UZI36" s="1144"/>
      <c r="UZJ36" s="1144"/>
      <c r="UZK36" s="1144"/>
      <c r="UZL36" s="1144"/>
      <c r="UZM36" s="1144"/>
      <c r="UZN36" s="1144"/>
      <c r="UZO36" s="1144"/>
      <c r="UZP36" s="1144"/>
      <c r="UZQ36" s="1144"/>
      <c r="UZR36" s="1144"/>
      <c r="UZS36" s="1144"/>
      <c r="UZT36" s="1144"/>
      <c r="UZU36" s="1144"/>
      <c r="UZV36" s="1144"/>
      <c r="UZW36" s="1144"/>
      <c r="UZX36" s="1144"/>
      <c r="UZY36" s="1144"/>
      <c r="UZZ36" s="1144"/>
      <c r="VAA36" s="1144"/>
      <c r="VAB36" s="1144"/>
      <c r="VAC36" s="1144"/>
      <c r="VAD36" s="1144"/>
      <c r="VAE36" s="1144"/>
      <c r="VAF36" s="1144"/>
      <c r="VAG36" s="1144"/>
      <c r="VAH36" s="1144"/>
      <c r="VAI36" s="1144"/>
      <c r="VAJ36" s="1144"/>
      <c r="VAK36" s="1144"/>
      <c r="VAL36" s="1144"/>
      <c r="VAM36" s="1144"/>
      <c r="VAN36" s="1144"/>
      <c r="VAO36" s="1144"/>
      <c r="VAP36" s="1144"/>
      <c r="VAQ36" s="1144"/>
      <c r="VAR36" s="1144"/>
      <c r="VAS36" s="1144"/>
      <c r="VAT36" s="1144"/>
      <c r="VAU36" s="1144"/>
      <c r="VAV36" s="1144"/>
      <c r="VAW36" s="1144"/>
      <c r="VAX36" s="1144"/>
      <c r="VAY36" s="1144"/>
      <c r="VAZ36" s="1144"/>
      <c r="VBA36" s="1144"/>
      <c r="VBB36" s="1144"/>
      <c r="VBC36" s="1144"/>
      <c r="VBD36" s="1144"/>
      <c r="VBE36" s="1144"/>
      <c r="VBF36" s="1144"/>
      <c r="VBG36" s="1144"/>
      <c r="VBH36" s="1144"/>
      <c r="VBI36" s="1144"/>
      <c r="VBJ36" s="1144"/>
      <c r="VBK36" s="1144"/>
      <c r="VBL36" s="1144"/>
      <c r="VBM36" s="1144"/>
      <c r="VBN36" s="1144"/>
      <c r="VBO36" s="1144"/>
      <c r="VBP36" s="1144"/>
      <c r="VBQ36" s="1144"/>
      <c r="VBR36" s="1144"/>
      <c r="VBS36" s="1144"/>
      <c r="VBT36" s="1144"/>
      <c r="VBU36" s="1144"/>
      <c r="VBV36" s="1144"/>
      <c r="VBW36" s="1144"/>
      <c r="VBX36" s="1144"/>
      <c r="VBY36" s="1144"/>
      <c r="VBZ36" s="1144"/>
      <c r="VCA36" s="1144"/>
      <c r="VCB36" s="1144"/>
      <c r="VCC36" s="1144"/>
      <c r="VCD36" s="1144"/>
      <c r="VCE36" s="1144"/>
      <c r="VCF36" s="1144"/>
      <c r="VCG36" s="1144"/>
      <c r="VCH36" s="1144"/>
      <c r="VCI36" s="1144"/>
      <c r="VCJ36" s="1144"/>
      <c r="VCK36" s="1144"/>
      <c r="VCL36" s="1144"/>
      <c r="VCM36" s="1144"/>
      <c r="VCN36" s="1144"/>
      <c r="VCO36" s="1144"/>
      <c r="VCP36" s="1144"/>
      <c r="VCQ36" s="1144"/>
      <c r="VCR36" s="1144"/>
      <c r="VCS36" s="1144"/>
      <c r="VCT36" s="1144"/>
      <c r="VCU36" s="1144"/>
      <c r="VCV36" s="1144"/>
      <c r="VCW36" s="1144"/>
      <c r="VCX36" s="1144"/>
      <c r="VCY36" s="1144"/>
      <c r="VCZ36" s="1144"/>
      <c r="VDA36" s="1144"/>
      <c r="VDB36" s="1144"/>
      <c r="VDC36" s="1144"/>
      <c r="VDD36" s="1144"/>
      <c r="VDE36" s="1144"/>
      <c r="VDF36" s="1144"/>
      <c r="VDG36" s="1144"/>
      <c r="VDH36" s="1144"/>
      <c r="VDI36" s="1144"/>
      <c r="VDJ36" s="1144"/>
      <c r="VDK36" s="1144"/>
      <c r="VDL36" s="1144"/>
      <c r="VDM36" s="1144"/>
      <c r="VDN36" s="1144"/>
      <c r="VDO36" s="1144"/>
      <c r="VDP36" s="1144"/>
      <c r="VDQ36" s="1144"/>
      <c r="VDR36" s="1144"/>
      <c r="VDS36" s="1144"/>
      <c r="VDT36" s="1144"/>
      <c r="VDU36" s="1144"/>
      <c r="VDV36" s="1144"/>
      <c r="VDW36" s="1144"/>
      <c r="VDX36" s="1144"/>
      <c r="VDY36" s="1144"/>
      <c r="VDZ36" s="1144"/>
      <c r="VEA36" s="1144"/>
      <c r="VEB36" s="1144"/>
      <c r="VEC36" s="1144"/>
      <c r="VED36" s="1144"/>
      <c r="VEE36" s="1144"/>
      <c r="VEF36" s="1144"/>
      <c r="VEG36" s="1144"/>
      <c r="VEH36" s="1144"/>
      <c r="VEI36" s="1144"/>
      <c r="VEJ36" s="1144"/>
      <c r="VEK36" s="1144"/>
      <c r="VEL36" s="1144"/>
      <c r="VEM36" s="1144"/>
      <c r="VEN36" s="1144"/>
      <c r="VEO36" s="1144"/>
      <c r="VEP36" s="1144"/>
      <c r="VEQ36" s="1144"/>
      <c r="VER36" s="1144"/>
      <c r="VES36" s="1144"/>
      <c r="VET36" s="1144"/>
      <c r="VEU36" s="1144"/>
      <c r="VEV36" s="1144"/>
      <c r="VEW36" s="1144"/>
      <c r="VEX36" s="1144"/>
      <c r="VEY36" s="1144"/>
      <c r="VEZ36" s="1144"/>
      <c r="VFA36" s="1144"/>
      <c r="VFB36" s="1144"/>
      <c r="VFC36" s="1144"/>
      <c r="VFD36" s="1144"/>
      <c r="VFE36" s="1144"/>
      <c r="VFF36" s="1144"/>
      <c r="VFG36" s="1144"/>
      <c r="VFH36" s="1144"/>
      <c r="VFI36" s="1144"/>
      <c r="VFJ36" s="1144"/>
      <c r="VFK36" s="1144"/>
      <c r="VFL36" s="1144"/>
      <c r="VFM36" s="1144"/>
      <c r="VFN36" s="1144"/>
      <c r="VFO36" s="1144"/>
      <c r="VFP36" s="1144"/>
      <c r="VFQ36" s="1144"/>
      <c r="VFR36" s="1144"/>
      <c r="VFS36" s="1144"/>
      <c r="VFT36" s="1144"/>
      <c r="VFU36" s="1144"/>
      <c r="VFV36" s="1144"/>
      <c r="VFW36" s="1144"/>
      <c r="VFX36" s="1144"/>
      <c r="VFY36" s="1144"/>
      <c r="VFZ36" s="1144"/>
      <c r="VGA36" s="1144"/>
      <c r="VGB36" s="1144"/>
      <c r="VGC36" s="1144"/>
      <c r="VGD36" s="1144"/>
      <c r="VGE36" s="1144"/>
      <c r="VGF36" s="1144"/>
      <c r="VGG36" s="1144"/>
      <c r="VGH36" s="1144"/>
      <c r="VGI36" s="1144"/>
      <c r="VGJ36" s="1144"/>
      <c r="VGK36" s="1144"/>
      <c r="VGL36" s="1144"/>
      <c r="VGM36" s="1144"/>
      <c r="VGN36" s="1144"/>
      <c r="VGO36" s="1144"/>
      <c r="VGP36" s="1144"/>
      <c r="VGQ36" s="1144"/>
      <c r="VGR36" s="1144"/>
      <c r="VGS36" s="1144"/>
      <c r="VGT36" s="1144"/>
      <c r="VGU36" s="1144"/>
      <c r="VGV36" s="1144"/>
      <c r="VGW36" s="1144"/>
      <c r="VGX36" s="1144"/>
      <c r="VGY36" s="1144"/>
      <c r="VGZ36" s="1144"/>
      <c r="VHA36" s="1144"/>
      <c r="VHB36" s="1144"/>
      <c r="VHC36" s="1144"/>
      <c r="VHD36" s="1144"/>
      <c r="VHE36" s="1144"/>
      <c r="VHF36" s="1144"/>
      <c r="VHG36" s="1144"/>
      <c r="VHH36" s="1144"/>
      <c r="VHI36" s="1144"/>
      <c r="VHJ36" s="1144"/>
      <c r="VHK36" s="1144"/>
      <c r="VHL36" s="1144"/>
      <c r="VHM36" s="1144"/>
      <c r="VHN36" s="1144"/>
      <c r="VHO36" s="1144"/>
      <c r="VHP36" s="1144"/>
      <c r="VHQ36" s="1144"/>
      <c r="VHR36" s="1144"/>
      <c r="VHS36" s="1144"/>
      <c r="VHT36" s="1144"/>
      <c r="VHU36" s="1144"/>
      <c r="VHV36" s="1144"/>
      <c r="VHW36" s="1144"/>
      <c r="VHX36" s="1144"/>
      <c r="VHY36" s="1144"/>
      <c r="VHZ36" s="1144"/>
      <c r="VIA36" s="1144"/>
      <c r="VIB36" s="1144"/>
      <c r="VIC36" s="1144"/>
      <c r="VID36" s="1144"/>
      <c r="VIE36" s="1144"/>
      <c r="VIF36" s="1144"/>
      <c r="VIG36" s="1144"/>
      <c r="VIH36" s="1144"/>
      <c r="VII36" s="1144"/>
      <c r="VIJ36" s="1144"/>
      <c r="VIK36" s="1144"/>
      <c r="VIL36" s="1144"/>
      <c r="VIM36" s="1144"/>
      <c r="VIN36" s="1144"/>
      <c r="VIO36" s="1144"/>
      <c r="VIP36" s="1144"/>
      <c r="VIQ36" s="1144"/>
      <c r="VIR36" s="1144"/>
      <c r="VIS36" s="1144"/>
      <c r="VIT36" s="1144"/>
      <c r="VIU36" s="1144"/>
      <c r="VIV36" s="1144"/>
      <c r="VIW36" s="1144"/>
      <c r="VIX36" s="1144"/>
      <c r="VIY36" s="1144"/>
      <c r="VIZ36" s="1144"/>
      <c r="VJA36" s="1144"/>
      <c r="VJB36" s="1144"/>
      <c r="VJC36" s="1144"/>
      <c r="VJD36" s="1144"/>
      <c r="VJE36" s="1144"/>
      <c r="VJF36" s="1144"/>
      <c r="VJG36" s="1144"/>
      <c r="VJH36" s="1144"/>
      <c r="VJI36" s="1144"/>
      <c r="VJJ36" s="1144"/>
      <c r="VJK36" s="1144"/>
      <c r="VJL36" s="1144"/>
      <c r="VJM36" s="1144"/>
      <c r="VJN36" s="1144"/>
      <c r="VJO36" s="1144"/>
      <c r="VJP36" s="1144"/>
      <c r="VJQ36" s="1144"/>
      <c r="VJR36" s="1144"/>
      <c r="VJS36" s="1144"/>
      <c r="VJT36" s="1144"/>
      <c r="VJU36" s="1144"/>
      <c r="VJV36" s="1144"/>
      <c r="VJW36" s="1144"/>
      <c r="VJX36" s="1144"/>
      <c r="VJY36" s="1144"/>
      <c r="VJZ36" s="1144"/>
      <c r="VKA36" s="1144"/>
      <c r="VKB36" s="1144"/>
      <c r="VKC36" s="1144"/>
      <c r="VKD36" s="1144"/>
      <c r="VKE36" s="1144"/>
      <c r="VKF36" s="1144"/>
      <c r="VKG36" s="1144"/>
      <c r="VKH36" s="1144"/>
      <c r="VKI36" s="1144"/>
      <c r="VKJ36" s="1144"/>
      <c r="VKK36" s="1144"/>
      <c r="VKL36" s="1144"/>
      <c r="VKM36" s="1144"/>
      <c r="VKN36" s="1144"/>
      <c r="VKO36" s="1144"/>
      <c r="VKP36" s="1144"/>
      <c r="VKQ36" s="1144"/>
      <c r="VKR36" s="1144"/>
      <c r="VKS36" s="1144"/>
      <c r="VKT36" s="1144"/>
      <c r="VKU36" s="1144"/>
      <c r="VKV36" s="1144"/>
      <c r="VKW36" s="1144"/>
      <c r="VKX36" s="1144"/>
      <c r="VKY36" s="1144"/>
      <c r="VKZ36" s="1144"/>
      <c r="VLA36" s="1144"/>
      <c r="VLB36" s="1144"/>
      <c r="VLC36" s="1144"/>
      <c r="VLD36" s="1144"/>
      <c r="VLE36" s="1144"/>
      <c r="VLF36" s="1144"/>
      <c r="VLG36" s="1144"/>
      <c r="VLH36" s="1144"/>
      <c r="VLI36" s="1144"/>
      <c r="VLJ36" s="1144"/>
      <c r="VLK36" s="1144"/>
      <c r="VLL36" s="1144"/>
      <c r="VLM36" s="1144"/>
      <c r="VLN36" s="1144"/>
      <c r="VLO36" s="1144"/>
      <c r="VLP36" s="1144"/>
      <c r="VLQ36" s="1144"/>
      <c r="VLR36" s="1144"/>
      <c r="VLS36" s="1144"/>
      <c r="VLT36" s="1144"/>
      <c r="VLU36" s="1144"/>
      <c r="VLV36" s="1144"/>
      <c r="VLW36" s="1144"/>
      <c r="VLX36" s="1144"/>
      <c r="VLY36" s="1144"/>
      <c r="VLZ36" s="1144"/>
      <c r="VMA36" s="1144"/>
      <c r="VMB36" s="1144"/>
      <c r="VMC36" s="1144"/>
      <c r="VMD36" s="1144"/>
      <c r="VME36" s="1144"/>
      <c r="VMF36" s="1144"/>
      <c r="VMG36" s="1144"/>
      <c r="VMH36" s="1144"/>
      <c r="VMI36" s="1144"/>
      <c r="VMJ36" s="1144"/>
      <c r="VMK36" s="1144"/>
      <c r="VML36" s="1144"/>
      <c r="VMM36" s="1144"/>
      <c r="VMN36" s="1144"/>
      <c r="VMO36" s="1144"/>
      <c r="VMP36" s="1144"/>
      <c r="VMQ36" s="1144"/>
      <c r="VMR36" s="1144"/>
      <c r="VMS36" s="1144"/>
      <c r="VMT36" s="1144"/>
      <c r="VMU36" s="1144"/>
      <c r="VMV36" s="1144"/>
      <c r="VMW36" s="1144"/>
      <c r="VMX36" s="1144"/>
      <c r="VMY36" s="1144"/>
      <c r="VMZ36" s="1144"/>
      <c r="VNA36" s="1144"/>
      <c r="VNB36" s="1144"/>
      <c r="VNC36" s="1144"/>
      <c r="VND36" s="1144"/>
      <c r="VNE36" s="1144"/>
      <c r="VNF36" s="1144"/>
      <c r="VNG36" s="1144"/>
      <c r="VNH36" s="1144"/>
      <c r="VNI36" s="1144"/>
      <c r="VNJ36" s="1144"/>
      <c r="VNK36" s="1144"/>
      <c r="VNL36" s="1144"/>
      <c r="VNM36" s="1144"/>
      <c r="VNN36" s="1144"/>
      <c r="VNO36" s="1144"/>
      <c r="VNP36" s="1144"/>
      <c r="VNQ36" s="1144"/>
      <c r="VNR36" s="1144"/>
      <c r="VNS36" s="1144"/>
      <c r="VNT36" s="1144"/>
      <c r="VNU36" s="1144"/>
      <c r="VNV36" s="1144"/>
      <c r="VNW36" s="1144"/>
      <c r="VNX36" s="1144"/>
      <c r="VNY36" s="1144"/>
      <c r="VNZ36" s="1144"/>
      <c r="VOA36" s="1144"/>
      <c r="VOB36" s="1144"/>
      <c r="VOC36" s="1144"/>
      <c r="VOD36" s="1144"/>
      <c r="VOE36" s="1144"/>
      <c r="VOF36" s="1144"/>
      <c r="VOG36" s="1144"/>
      <c r="VOH36" s="1144"/>
      <c r="VOI36" s="1144"/>
      <c r="VOJ36" s="1144"/>
      <c r="VOK36" s="1144"/>
      <c r="VOL36" s="1144"/>
      <c r="VOM36" s="1144"/>
      <c r="VON36" s="1144"/>
      <c r="VOO36" s="1144"/>
      <c r="VOP36" s="1144"/>
      <c r="VOQ36" s="1144"/>
      <c r="VOR36" s="1144"/>
      <c r="VOS36" s="1144"/>
      <c r="VOT36" s="1144"/>
      <c r="VOU36" s="1144"/>
      <c r="VOV36" s="1144"/>
      <c r="VOW36" s="1144"/>
      <c r="VOX36" s="1144"/>
      <c r="VOY36" s="1144"/>
      <c r="VOZ36" s="1144"/>
      <c r="VPA36" s="1144"/>
      <c r="VPB36" s="1144"/>
      <c r="VPC36" s="1144"/>
      <c r="VPD36" s="1144"/>
      <c r="VPE36" s="1144"/>
      <c r="VPF36" s="1144"/>
      <c r="VPG36" s="1144"/>
      <c r="VPH36" s="1144"/>
      <c r="VPI36" s="1144"/>
      <c r="VPJ36" s="1144"/>
      <c r="VPK36" s="1144"/>
      <c r="VPL36" s="1144"/>
      <c r="VPM36" s="1144"/>
      <c r="VPN36" s="1144"/>
      <c r="VPO36" s="1144"/>
      <c r="VPP36" s="1144"/>
      <c r="VPQ36" s="1144"/>
      <c r="VPR36" s="1144"/>
      <c r="VPS36" s="1144"/>
      <c r="VPT36" s="1144"/>
      <c r="VPU36" s="1144"/>
      <c r="VPV36" s="1144"/>
      <c r="VPW36" s="1144"/>
      <c r="VPX36" s="1144"/>
      <c r="VPY36" s="1144"/>
      <c r="VPZ36" s="1144"/>
      <c r="VQA36" s="1144"/>
      <c r="VQB36" s="1144"/>
      <c r="VQC36" s="1144"/>
      <c r="VQD36" s="1144"/>
      <c r="VQE36" s="1144"/>
      <c r="VQF36" s="1144"/>
      <c r="VQG36" s="1144"/>
      <c r="VQH36" s="1144"/>
      <c r="VQI36" s="1144"/>
      <c r="VQJ36" s="1144"/>
      <c r="VQK36" s="1144"/>
      <c r="VQL36" s="1144"/>
      <c r="VQM36" s="1144"/>
      <c r="VQN36" s="1144"/>
      <c r="VQO36" s="1144"/>
      <c r="VQP36" s="1144"/>
      <c r="VQQ36" s="1144"/>
      <c r="VQR36" s="1144"/>
      <c r="VQS36" s="1144"/>
      <c r="VQT36" s="1144"/>
      <c r="VQU36" s="1144"/>
      <c r="VQV36" s="1144"/>
      <c r="VQW36" s="1144"/>
      <c r="VQX36" s="1144"/>
      <c r="VQY36" s="1144"/>
      <c r="VQZ36" s="1144"/>
      <c r="VRA36" s="1144"/>
      <c r="VRB36" s="1144"/>
      <c r="VRC36" s="1144"/>
      <c r="VRD36" s="1144"/>
      <c r="VRE36" s="1144"/>
      <c r="VRF36" s="1144"/>
      <c r="VRG36" s="1144"/>
      <c r="VRH36" s="1144"/>
      <c r="VRI36" s="1144"/>
      <c r="VRJ36" s="1144"/>
      <c r="VRK36" s="1144"/>
      <c r="VRL36" s="1144"/>
      <c r="VRM36" s="1144"/>
      <c r="VRN36" s="1144"/>
      <c r="VRO36" s="1144"/>
      <c r="VRP36" s="1144"/>
      <c r="VRQ36" s="1144"/>
      <c r="VRR36" s="1144"/>
      <c r="VRS36" s="1144"/>
      <c r="VRT36" s="1144"/>
      <c r="VRU36" s="1144"/>
      <c r="VRV36" s="1144"/>
      <c r="VRW36" s="1144"/>
      <c r="VRX36" s="1144"/>
      <c r="VRY36" s="1144"/>
      <c r="VRZ36" s="1144"/>
      <c r="VSA36" s="1144"/>
      <c r="VSB36" s="1144"/>
      <c r="VSC36" s="1144"/>
      <c r="VSD36" s="1144"/>
      <c r="VSE36" s="1144"/>
      <c r="VSF36" s="1144"/>
      <c r="VSG36" s="1144"/>
      <c r="VSH36" s="1144"/>
      <c r="VSI36" s="1144"/>
      <c r="VSJ36" s="1144"/>
      <c r="VSK36" s="1144"/>
      <c r="VSL36" s="1144"/>
      <c r="VSM36" s="1144"/>
      <c r="VSN36" s="1144"/>
      <c r="VSO36" s="1144"/>
      <c r="VSP36" s="1144"/>
      <c r="VSQ36" s="1144"/>
      <c r="VSR36" s="1144"/>
      <c r="VSS36" s="1144"/>
      <c r="VST36" s="1144"/>
      <c r="VSU36" s="1144"/>
      <c r="VSV36" s="1144"/>
      <c r="VSW36" s="1144"/>
      <c r="VSX36" s="1144"/>
      <c r="VSY36" s="1144"/>
      <c r="VSZ36" s="1144"/>
      <c r="VTA36" s="1144"/>
      <c r="VTB36" s="1144"/>
      <c r="VTC36" s="1144"/>
      <c r="VTD36" s="1144"/>
      <c r="VTE36" s="1144"/>
      <c r="VTF36" s="1144"/>
      <c r="VTG36" s="1144"/>
      <c r="VTH36" s="1144"/>
      <c r="VTI36" s="1144"/>
      <c r="VTJ36" s="1144"/>
      <c r="VTK36" s="1144"/>
      <c r="VTL36" s="1144"/>
      <c r="VTM36" s="1144"/>
      <c r="VTN36" s="1144"/>
      <c r="VTO36" s="1144"/>
      <c r="VTP36" s="1144"/>
      <c r="VTQ36" s="1144"/>
      <c r="VTR36" s="1144"/>
      <c r="VTS36" s="1144"/>
      <c r="VTT36" s="1144"/>
      <c r="VTU36" s="1144"/>
      <c r="VTV36" s="1144"/>
      <c r="VTW36" s="1144"/>
      <c r="VTX36" s="1144"/>
      <c r="VTY36" s="1144"/>
      <c r="VTZ36" s="1144"/>
      <c r="VUA36" s="1144"/>
      <c r="VUB36" s="1144"/>
      <c r="VUC36" s="1144"/>
      <c r="VUD36" s="1144"/>
      <c r="VUE36" s="1144"/>
      <c r="VUF36" s="1144"/>
      <c r="VUG36" s="1144"/>
      <c r="VUH36" s="1144"/>
      <c r="VUI36" s="1144"/>
      <c r="VUJ36" s="1144"/>
      <c r="VUK36" s="1144"/>
      <c r="VUL36" s="1144"/>
      <c r="VUM36" s="1144"/>
      <c r="VUN36" s="1144"/>
      <c r="VUO36" s="1144"/>
      <c r="VUP36" s="1144"/>
      <c r="VUQ36" s="1144"/>
      <c r="VUR36" s="1144"/>
      <c r="VUS36" s="1144"/>
      <c r="VUT36" s="1144"/>
      <c r="VUU36" s="1144"/>
      <c r="VUV36" s="1144"/>
      <c r="VUW36" s="1144"/>
      <c r="VUX36" s="1144"/>
      <c r="VUY36" s="1144"/>
      <c r="VUZ36" s="1144"/>
      <c r="VVA36" s="1144"/>
      <c r="VVB36" s="1144"/>
      <c r="VVC36" s="1144"/>
      <c r="VVD36" s="1144"/>
      <c r="VVE36" s="1144"/>
      <c r="VVF36" s="1144"/>
      <c r="VVG36" s="1144"/>
      <c r="VVH36" s="1144"/>
      <c r="VVI36" s="1144"/>
      <c r="VVJ36" s="1144"/>
      <c r="VVK36" s="1144"/>
      <c r="VVL36" s="1144"/>
      <c r="VVM36" s="1144"/>
      <c r="VVN36" s="1144"/>
      <c r="VVO36" s="1144"/>
      <c r="VVP36" s="1144"/>
      <c r="VVQ36" s="1144"/>
      <c r="VVR36" s="1144"/>
      <c r="VVS36" s="1144"/>
      <c r="VVT36" s="1144"/>
      <c r="VVU36" s="1144"/>
      <c r="VVV36" s="1144"/>
      <c r="VVW36" s="1144"/>
      <c r="VVX36" s="1144"/>
      <c r="VVY36" s="1144"/>
      <c r="VVZ36" s="1144"/>
      <c r="VWA36" s="1144"/>
      <c r="VWB36" s="1144"/>
      <c r="VWC36" s="1144"/>
      <c r="VWD36" s="1144"/>
      <c r="VWE36" s="1144"/>
      <c r="VWF36" s="1144"/>
      <c r="VWG36" s="1144"/>
      <c r="VWH36" s="1144"/>
      <c r="VWI36" s="1144"/>
      <c r="VWJ36" s="1144"/>
      <c r="VWK36" s="1144"/>
      <c r="VWL36" s="1144"/>
      <c r="VWM36" s="1144"/>
      <c r="VWN36" s="1144"/>
      <c r="VWO36" s="1144"/>
      <c r="VWP36" s="1144"/>
      <c r="VWQ36" s="1144"/>
      <c r="VWR36" s="1144"/>
      <c r="VWS36" s="1144"/>
      <c r="VWT36" s="1144"/>
      <c r="VWU36" s="1144"/>
      <c r="VWV36" s="1144"/>
      <c r="VWW36" s="1144"/>
      <c r="VWX36" s="1144"/>
      <c r="VWY36" s="1144"/>
      <c r="VWZ36" s="1144"/>
      <c r="VXA36" s="1144"/>
      <c r="VXB36" s="1144"/>
      <c r="VXC36" s="1144"/>
      <c r="VXD36" s="1144"/>
      <c r="VXE36" s="1144"/>
      <c r="VXF36" s="1144"/>
      <c r="VXG36" s="1144"/>
      <c r="VXH36" s="1144"/>
      <c r="VXI36" s="1144"/>
      <c r="VXJ36" s="1144"/>
      <c r="VXK36" s="1144"/>
      <c r="VXL36" s="1144"/>
      <c r="VXM36" s="1144"/>
      <c r="VXN36" s="1144"/>
      <c r="VXO36" s="1144"/>
      <c r="VXP36" s="1144"/>
      <c r="VXQ36" s="1144"/>
      <c r="VXR36" s="1144"/>
      <c r="VXS36" s="1144"/>
      <c r="VXT36" s="1144"/>
      <c r="VXU36" s="1144"/>
      <c r="VXV36" s="1144"/>
      <c r="VXW36" s="1144"/>
      <c r="VXX36" s="1144"/>
      <c r="VXY36" s="1144"/>
      <c r="VXZ36" s="1144"/>
      <c r="VYA36" s="1144"/>
      <c r="VYB36" s="1144"/>
      <c r="VYC36" s="1144"/>
      <c r="VYD36" s="1144"/>
      <c r="VYE36" s="1144"/>
      <c r="VYF36" s="1144"/>
      <c r="VYG36" s="1144"/>
      <c r="VYH36" s="1144"/>
      <c r="VYI36" s="1144"/>
      <c r="VYJ36" s="1144"/>
      <c r="VYK36" s="1144"/>
      <c r="VYL36" s="1144"/>
      <c r="VYM36" s="1144"/>
      <c r="VYN36" s="1144"/>
      <c r="VYO36" s="1144"/>
      <c r="VYP36" s="1144"/>
      <c r="VYQ36" s="1144"/>
      <c r="VYR36" s="1144"/>
      <c r="VYS36" s="1144"/>
      <c r="VYT36" s="1144"/>
      <c r="VYU36" s="1144"/>
      <c r="VYV36" s="1144"/>
      <c r="VYW36" s="1144"/>
      <c r="VYX36" s="1144"/>
      <c r="VYY36" s="1144"/>
      <c r="VYZ36" s="1144"/>
      <c r="VZA36" s="1144"/>
      <c r="VZB36" s="1144"/>
      <c r="VZC36" s="1144"/>
      <c r="VZD36" s="1144"/>
      <c r="VZE36" s="1144"/>
      <c r="VZF36" s="1144"/>
      <c r="VZG36" s="1144"/>
      <c r="VZH36" s="1144"/>
      <c r="VZI36" s="1144"/>
      <c r="VZJ36" s="1144"/>
      <c r="VZK36" s="1144"/>
      <c r="VZL36" s="1144"/>
      <c r="VZM36" s="1144"/>
      <c r="VZN36" s="1144"/>
      <c r="VZO36" s="1144"/>
      <c r="VZP36" s="1144"/>
      <c r="VZQ36" s="1144"/>
      <c r="VZR36" s="1144"/>
      <c r="VZS36" s="1144"/>
      <c r="VZT36" s="1144"/>
      <c r="VZU36" s="1144"/>
      <c r="VZV36" s="1144"/>
      <c r="VZW36" s="1144"/>
      <c r="VZX36" s="1144"/>
      <c r="VZY36" s="1144"/>
      <c r="VZZ36" s="1144"/>
      <c r="WAA36" s="1144"/>
      <c r="WAB36" s="1144"/>
      <c r="WAC36" s="1144"/>
      <c r="WAD36" s="1144"/>
      <c r="WAE36" s="1144"/>
      <c r="WAF36" s="1144"/>
      <c r="WAG36" s="1144"/>
      <c r="WAH36" s="1144"/>
      <c r="WAI36" s="1144"/>
      <c r="WAJ36" s="1144"/>
      <c r="WAK36" s="1144"/>
      <c r="WAL36" s="1144"/>
      <c r="WAM36" s="1144"/>
      <c r="WAN36" s="1144"/>
      <c r="WAO36" s="1144"/>
      <c r="WAP36" s="1144"/>
      <c r="WAQ36" s="1144"/>
      <c r="WAR36" s="1144"/>
      <c r="WAS36" s="1144"/>
      <c r="WAT36" s="1144"/>
      <c r="WAU36" s="1144"/>
      <c r="WAV36" s="1144"/>
      <c r="WAW36" s="1144"/>
      <c r="WAX36" s="1144"/>
      <c r="WAY36" s="1144"/>
      <c r="WAZ36" s="1144"/>
      <c r="WBA36" s="1144"/>
      <c r="WBB36" s="1144"/>
      <c r="WBC36" s="1144"/>
      <c r="WBD36" s="1144"/>
      <c r="WBE36" s="1144"/>
      <c r="WBF36" s="1144"/>
      <c r="WBG36" s="1144"/>
      <c r="WBH36" s="1144"/>
      <c r="WBI36" s="1144"/>
      <c r="WBJ36" s="1144"/>
      <c r="WBK36" s="1144"/>
      <c r="WBL36" s="1144"/>
      <c r="WBM36" s="1144"/>
      <c r="WBN36" s="1144"/>
      <c r="WBO36" s="1144"/>
      <c r="WBP36" s="1144"/>
      <c r="WBQ36" s="1144"/>
      <c r="WBR36" s="1144"/>
      <c r="WBS36" s="1144"/>
      <c r="WBT36" s="1144"/>
      <c r="WBU36" s="1144"/>
      <c r="WBV36" s="1144"/>
      <c r="WBW36" s="1144"/>
      <c r="WBX36" s="1144"/>
      <c r="WBY36" s="1144"/>
      <c r="WBZ36" s="1144"/>
      <c r="WCA36" s="1144"/>
      <c r="WCB36" s="1144"/>
      <c r="WCC36" s="1144"/>
      <c r="WCD36" s="1144"/>
      <c r="WCE36" s="1144"/>
      <c r="WCF36" s="1144"/>
      <c r="WCG36" s="1144"/>
      <c r="WCH36" s="1144"/>
      <c r="WCI36" s="1144"/>
      <c r="WCJ36" s="1144"/>
      <c r="WCK36" s="1144"/>
      <c r="WCL36" s="1144"/>
      <c r="WCM36" s="1144"/>
      <c r="WCN36" s="1144"/>
      <c r="WCO36" s="1144"/>
      <c r="WCP36" s="1144"/>
      <c r="WCQ36" s="1144"/>
      <c r="WCR36" s="1144"/>
      <c r="WCS36" s="1144"/>
      <c r="WCT36" s="1144"/>
      <c r="WCU36" s="1144"/>
      <c r="WCV36" s="1144"/>
      <c r="WCW36" s="1144"/>
      <c r="WCX36" s="1144"/>
      <c r="WCY36" s="1144"/>
      <c r="WCZ36" s="1144"/>
      <c r="WDA36" s="1144"/>
      <c r="WDB36" s="1144"/>
      <c r="WDC36" s="1144"/>
      <c r="WDD36" s="1144"/>
      <c r="WDE36" s="1144"/>
      <c r="WDF36" s="1144"/>
      <c r="WDG36" s="1144"/>
      <c r="WDH36" s="1144"/>
      <c r="WDI36" s="1144"/>
      <c r="WDJ36" s="1144"/>
      <c r="WDK36" s="1144"/>
      <c r="WDL36" s="1144"/>
      <c r="WDM36" s="1144"/>
      <c r="WDN36" s="1144"/>
      <c r="WDO36" s="1144"/>
      <c r="WDP36" s="1144"/>
      <c r="WDQ36" s="1144"/>
      <c r="WDR36" s="1144"/>
      <c r="WDS36" s="1144"/>
      <c r="WDT36" s="1144"/>
      <c r="WDU36" s="1144"/>
      <c r="WDV36" s="1144"/>
      <c r="WDW36" s="1144"/>
      <c r="WDX36" s="1144"/>
      <c r="WDY36" s="1144"/>
      <c r="WDZ36" s="1144"/>
      <c r="WEA36" s="1144"/>
      <c r="WEB36" s="1144"/>
      <c r="WEC36" s="1144"/>
      <c r="WED36" s="1144"/>
      <c r="WEE36" s="1144"/>
      <c r="WEF36" s="1144"/>
      <c r="WEG36" s="1144"/>
      <c r="WEH36" s="1144"/>
      <c r="WEI36" s="1144"/>
      <c r="WEJ36" s="1144"/>
      <c r="WEK36" s="1144"/>
      <c r="WEL36" s="1144"/>
      <c r="WEM36" s="1144"/>
      <c r="WEN36" s="1144"/>
      <c r="WEO36" s="1144"/>
      <c r="WEP36" s="1144"/>
      <c r="WEQ36" s="1144"/>
      <c r="WER36" s="1144"/>
      <c r="WES36" s="1144"/>
      <c r="WET36" s="1144"/>
      <c r="WEU36" s="1144"/>
      <c r="WEV36" s="1144"/>
      <c r="WEW36" s="1144"/>
      <c r="WEX36" s="1144"/>
      <c r="WEY36" s="1144"/>
      <c r="WEZ36" s="1144"/>
      <c r="WFA36" s="1144"/>
      <c r="WFB36" s="1144"/>
      <c r="WFC36" s="1144"/>
      <c r="WFD36" s="1144"/>
      <c r="WFE36" s="1144"/>
      <c r="WFF36" s="1144"/>
      <c r="WFG36" s="1144"/>
      <c r="WFH36" s="1144"/>
      <c r="WFI36" s="1144"/>
      <c r="WFJ36" s="1144"/>
      <c r="WFK36" s="1144"/>
      <c r="WFL36" s="1144"/>
      <c r="WFM36" s="1144"/>
      <c r="WFN36" s="1144"/>
      <c r="WFO36" s="1144"/>
      <c r="WFP36" s="1144"/>
      <c r="WFQ36" s="1144"/>
      <c r="WFR36" s="1144"/>
      <c r="WFS36" s="1144"/>
      <c r="WFT36" s="1144"/>
      <c r="WFU36" s="1144"/>
      <c r="WFV36" s="1144"/>
      <c r="WFW36" s="1144"/>
      <c r="WFX36" s="1144"/>
      <c r="WFY36" s="1144"/>
      <c r="WFZ36" s="1144"/>
      <c r="WGA36" s="1144"/>
      <c r="WGB36" s="1144"/>
      <c r="WGC36" s="1144"/>
      <c r="WGD36" s="1144"/>
      <c r="WGE36" s="1144"/>
      <c r="WGF36" s="1144"/>
      <c r="WGG36" s="1144"/>
      <c r="WGH36" s="1144"/>
      <c r="WGI36" s="1144"/>
      <c r="WGJ36" s="1144"/>
      <c r="WGK36" s="1144"/>
      <c r="WGL36" s="1144"/>
      <c r="WGM36" s="1144"/>
      <c r="WGN36" s="1144"/>
      <c r="WGO36" s="1144"/>
      <c r="WGP36" s="1144"/>
      <c r="WGQ36" s="1144"/>
      <c r="WGR36" s="1144"/>
      <c r="WGS36" s="1144"/>
      <c r="WGT36" s="1144"/>
      <c r="WGU36" s="1144"/>
      <c r="WGV36" s="1144"/>
      <c r="WGW36" s="1144"/>
      <c r="WGX36" s="1144"/>
      <c r="WGY36" s="1144"/>
      <c r="WGZ36" s="1144"/>
      <c r="WHA36" s="1144"/>
      <c r="WHB36" s="1144"/>
      <c r="WHC36" s="1144"/>
      <c r="WHD36" s="1144"/>
      <c r="WHE36" s="1144"/>
      <c r="WHF36" s="1144"/>
      <c r="WHG36" s="1144"/>
      <c r="WHH36" s="1144"/>
      <c r="WHI36" s="1144"/>
      <c r="WHJ36" s="1144"/>
      <c r="WHK36" s="1144"/>
      <c r="WHL36" s="1144"/>
      <c r="WHM36" s="1144"/>
      <c r="WHN36" s="1144"/>
      <c r="WHO36" s="1144"/>
      <c r="WHP36" s="1144"/>
      <c r="WHQ36" s="1144"/>
      <c r="WHR36" s="1144"/>
      <c r="WHS36" s="1144"/>
      <c r="WHT36" s="1144"/>
      <c r="WHU36" s="1144"/>
      <c r="WHV36" s="1144"/>
      <c r="WHW36" s="1144"/>
      <c r="WHX36" s="1144"/>
      <c r="WHY36" s="1144"/>
      <c r="WHZ36" s="1144"/>
      <c r="WIA36" s="1144"/>
      <c r="WIB36" s="1144"/>
      <c r="WIC36" s="1144"/>
      <c r="WID36" s="1144"/>
      <c r="WIE36" s="1144"/>
      <c r="WIF36" s="1144"/>
      <c r="WIG36" s="1144"/>
      <c r="WIH36" s="1144"/>
      <c r="WII36" s="1144"/>
      <c r="WIJ36" s="1144"/>
      <c r="WIK36" s="1144"/>
      <c r="WIL36" s="1144"/>
      <c r="WIM36" s="1144"/>
      <c r="WIN36" s="1144"/>
      <c r="WIO36" s="1144"/>
      <c r="WIP36" s="1144"/>
      <c r="WIQ36" s="1144"/>
      <c r="WIR36" s="1144"/>
      <c r="WIS36" s="1144"/>
      <c r="WIT36" s="1144"/>
      <c r="WIU36" s="1144"/>
      <c r="WIV36" s="1144"/>
      <c r="WIW36" s="1144"/>
      <c r="WIX36" s="1144"/>
      <c r="WIY36" s="1144"/>
      <c r="WIZ36" s="1144"/>
      <c r="WJA36" s="1144"/>
      <c r="WJB36" s="1144"/>
      <c r="WJC36" s="1144"/>
      <c r="WJD36" s="1144"/>
      <c r="WJE36" s="1144"/>
      <c r="WJF36" s="1144"/>
      <c r="WJG36" s="1144"/>
      <c r="WJH36" s="1144"/>
      <c r="WJI36" s="1144"/>
      <c r="WJJ36" s="1144"/>
      <c r="WJK36" s="1144"/>
      <c r="WJL36" s="1144"/>
      <c r="WJM36" s="1144"/>
      <c r="WJN36" s="1144"/>
      <c r="WJO36" s="1144"/>
      <c r="WJP36" s="1144"/>
      <c r="WJQ36" s="1144"/>
      <c r="WJR36" s="1144"/>
      <c r="WJS36" s="1144"/>
      <c r="WJT36" s="1144"/>
      <c r="WJU36" s="1144"/>
      <c r="WJV36" s="1144"/>
      <c r="WJW36" s="1144"/>
      <c r="WJX36" s="1144"/>
      <c r="WJY36" s="1144"/>
      <c r="WJZ36" s="1144"/>
      <c r="WKA36" s="1144"/>
      <c r="WKB36" s="1144"/>
      <c r="WKC36" s="1144"/>
      <c r="WKD36" s="1144"/>
      <c r="WKE36" s="1144"/>
      <c r="WKF36" s="1144"/>
      <c r="WKG36" s="1144"/>
      <c r="WKH36" s="1144"/>
      <c r="WKI36" s="1144"/>
      <c r="WKJ36" s="1144"/>
      <c r="WKK36" s="1144"/>
      <c r="WKL36" s="1144"/>
      <c r="WKM36" s="1144"/>
      <c r="WKN36" s="1144"/>
      <c r="WKO36" s="1144"/>
      <c r="WKP36" s="1144"/>
      <c r="WKQ36" s="1144"/>
      <c r="WKR36" s="1144"/>
      <c r="WKS36" s="1144"/>
      <c r="WKT36" s="1144"/>
      <c r="WKU36" s="1144"/>
      <c r="WKV36" s="1144"/>
      <c r="WKW36" s="1144"/>
      <c r="WKX36" s="1144"/>
      <c r="WKY36" s="1144"/>
      <c r="WKZ36" s="1144"/>
      <c r="WLA36" s="1144"/>
      <c r="WLB36" s="1144"/>
      <c r="WLC36" s="1144"/>
      <c r="WLD36" s="1144"/>
      <c r="WLE36" s="1144"/>
      <c r="WLF36" s="1144"/>
      <c r="WLG36" s="1144"/>
      <c r="WLH36" s="1144"/>
      <c r="WLI36" s="1144"/>
      <c r="WLJ36" s="1144"/>
      <c r="WLK36" s="1144"/>
      <c r="WLL36" s="1144"/>
      <c r="WLM36" s="1144"/>
      <c r="WLN36" s="1144"/>
      <c r="WLO36" s="1144"/>
      <c r="WLP36" s="1144"/>
      <c r="WLQ36" s="1144"/>
      <c r="WLR36" s="1144"/>
      <c r="WLS36" s="1144"/>
      <c r="WLT36" s="1144"/>
      <c r="WLU36" s="1144"/>
      <c r="WLV36" s="1144"/>
      <c r="WLW36" s="1144"/>
      <c r="WLX36" s="1144"/>
      <c r="WLY36" s="1144"/>
      <c r="WLZ36" s="1144"/>
      <c r="WMA36" s="1144"/>
      <c r="WMB36" s="1144"/>
      <c r="WMC36" s="1144"/>
      <c r="WMD36" s="1144"/>
      <c r="WME36" s="1144"/>
      <c r="WMF36" s="1144"/>
      <c r="WMG36" s="1144"/>
      <c r="WMH36" s="1144"/>
      <c r="WMI36" s="1144"/>
      <c r="WMJ36" s="1144"/>
      <c r="WMK36" s="1144"/>
      <c r="WML36" s="1144"/>
      <c r="WMM36" s="1144"/>
      <c r="WMN36" s="1144"/>
      <c r="WMO36" s="1144"/>
      <c r="WMP36" s="1144"/>
      <c r="WMQ36" s="1144"/>
      <c r="WMR36" s="1144"/>
      <c r="WMS36" s="1144"/>
      <c r="WMT36" s="1144"/>
      <c r="WMU36" s="1144"/>
      <c r="WMV36" s="1144"/>
      <c r="WMW36" s="1144"/>
      <c r="WMX36" s="1144"/>
      <c r="WMY36" s="1144"/>
      <c r="WMZ36" s="1144"/>
      <c r="WNA36" s="1144"/>
      <c r="WNB36" s="1144"/>
      <c r="WNC36" s="1144"/>
      <c r="WND36" s="1144"/>
      <c r="WNE36" s="1144"/>
      <c r="WNF36" s="1144"/>
      <c r="WNG36" s="1144"/>
      <c r="WNH36" s="1144"/>
      <c r="WNI36" s="1144"/>
      <c r="WNJ36" s="1144"/>
      <c r="WNK36" s="1144"/>
      <c r="WNL36" s="1144"/>
      <c r="WNM36" s="1144"/>
      <c r="WNN36" s="1144"/>
      <c r="WNO36" s="1144"/>
      <c r="WNP36" s="1144"/>
      <c r="WNQ36" s="1144"/>
      <c r="WNR36" s="1144"/>
      <c r="WNS36" s="1144"/>
      <c r="WNT36" s="1144"/>
      <c r="WNU36" s="1144"/>
      <c r="WNV36" s="1144"/>
      <c r="WNW36" s="1144"/>
      <c r="WNX36" s="1144"/>
      <c r="WNY36" s="1144"/>
      <c r="WNZ36" s="1144"/>
      <c r="WOA36" s="1144"/>
      <c r="WOB36" s="1144"/>
      <c r="WOC36" s="1144"/>
      <c r="WOD36" s="1144"/>
      <c r="WOE36" s="1144"/>
      <c r="WOF36" s="1144"/>
      <c r="WOG36" s="1144"/>
      <c r="WOH36" s="1144"/>
      <c r="WOI36" s="1144"/>
      <c r="WOJ36" s="1144"/>
      <c r="WOK36" s="1144"/>
      <c r="WOL36" s="1144"/>
      <c r="WOM36" s="1144"/>
      <c r="WON36" s="1144"/>
      <c r="WOO36" s="1144"/>
      <c r="WOP36" s="1144"/>
      <c r="WOQ36" s="1144"/>
      <c r="WOR36" s="1144"/>
      <c r="WOS36" s="1144"/>
      <c r="WOT36" s="1144"/>
      <c r="WOU36" s="1144"/>
      <c r="WOV36" s="1144"/>
      <c r="WOW36" s="1144"/>
      <c r="WOX36" s="1144"/>
      <c r="WOY36" s="1144"/>
      <c r="WOZ36" s="1144"/>
      <c r="WPA36" s="1144"/>
      <c r="WPB36" s="1144"/>
      <c r="WPC36" s="1144"/>
      <c r="WPD36" s="1144"/>
      <c r="WPE36" s="1144"/>
      <c r="WPF36" s="1144"/>
      <c r="WPG36" s="1144"/>
      <c r="WPH36" s="1144"/>
      <c r="WPI36" s="1144"/>
      <c r="WPJ36" s="1144"/>
      <c r="WPK36" s="1144"/>
      <c r="WPL36" s="1144"/>
      <c r="WPM36" s="1144"/>
      <c r="WPN36" s="1144"/>
      <c r="WPO36" s="1144"/>
      <c r="WPP36" s="1144"/>
      <c r="WPQ36" s="1144"/>
      <c r="WPR36" s="1144"/>
      <c r="WPS36" s="1144"/>
      <c r="WPT36" s="1144"/>
      <c r="WPU36" s="1144"/>
      <c r="WPV36" s="1144"/>
      <c r="WPW36" s="1144"/>
      <c r="WPX36" s="1144"/>
      <c r="WPY36" s="1144"/>
      <c r="WPZ36" s="1144"/>
      <c r="WQA36" s="1144"/>
      <c r="WQB36" s="1144"/>
      <c r="WQC36" s="1144"/>
      <c r="WQD36" s="1144"/>
      <c r="WQE36" s="1144"/>
      <c r="WQF36" s="1144"/>
      <c r="WQG36" s="1144"/>
      <c r="WQH36" s="1144"/>
      <c r="WQI36" s="1144"/>
      <c r="WQJ36" s="1144"/>
      <c r="WQK36" s="1144"/>
      <c r="WQL36" s="1144"/>
      <c r="WQM36" s="1144"/>
      <c r="WQN36" s="1144"/>
      <c r="WQO36" s="1144"/>
      <c r="WQP36" s="1144"/>
      <c r="WQQ36" s="1144"/>
      <c r="WQR36" s="1144"/>
      <c r="WQS36" s="1144"/>
      <c r="WQT36" s="1144"/>
      <c r="WQU36" s="1144"/>
      <c r="WQV36" s="1144"/>
      <c r="WQW36" s="1144"/>
      <c r="WQX36" s="1144"/>
      <c r="WQY36" s="1144"/>
      <c r="WQZ36" s="1144"/>
      <c r="WRA36" s="1144"/>
      <c r="WRB36" s="1144"/>
      <c r="WRC36" s="1144"/>
      <c r="WRD36" s="1144"/>
      <c r="WRE36" s="1144"/>
      <c r="WRF36" s="1144"/>
      <c r="WRG36" s="1144"/>
      <c r="WRH36" s="1144"/>
      <c r="WRI36" s="1144"/>
      <c r="WRJ36" s="1144"/>
      <c r="WRK36" s="1144"/>
      <c r="WRL36" s="1144"/>
      <c r="WRM36" s="1144"/>
      <c r="WRN36" s="1144"/>
      <c r="WRO36" s="1144"/>
      <c r="WRP36" s="1144"/>
      <c r="WRQ36" s="1144"/>
      <c r="WRR36" s="1144"/>
      <c r="WRS36" s="1144"/>
      <c r="WRT36" s="1144"/>
      <c r="WRU36" s="1144"/>
      <c r="WRV36" s="1144"/>
      <c r="WRW36" s="1144"/>
      <c r="WRX36" s="1144"/>
      <c r="WRY36" s="1144"/>
      <c r="WRZ36" s="1144"/>
      <c r="WSA36" s="1144"/>
      <c r="WSB36" s="1144"/>
      <c r="WSC36" s="1144"/>
      <c r="WSD36" s="1144"/>
      <c r="WSE36" s="1144"/>
      <c r="WSF36" s="1144"/>
      <c r="WSG36" s="1144"/>
      <c r="WSH36" s="1144"/>
      <c r="WSI36" s="1144"/>
      <c r="WSJ36" s="1144"/>
      <c r="WSK36" s="1144"/>
      <c r="WSL36" s="1144"/>
      <c r="WSM36" s="1144"/>
      <c r="WSN36" s="1144"/>
      <c r="WSO36" s="1144"/>
      <c r="WSP36" s="1144"/>
      <c r="WSQ36" s="1144"/>
      <c r="WSR36" s="1144"/>
      <c r="WSS36" s="1144"/>
      <c r="WST36" s="1144"/>
      <c r="WSU36" s="1144"/>
      <c r="WSV36" s="1144"/>
      <c r="WSW36" s="1144"/>
      <c r="WSX36" s="1144"/>
      <c r="WSY36" s="1144"/>
      <c r="WSZ36" s="1144"/>
      <c r="WTA36" s="1144"/>
      <c r="WTB36" s="1144"/>
      <c r="WTC36" s="1144"/>
      <c r="WTD36" s="1144"/>
      <c r="WTE36" s="1144"/>
      <c r="WTF36" s="1144"/>
      <c r="WTG36" s="1144"/>
      <c r="WTH36" s="1144"/>
      <c r="WTI36" s="1144"/>
      <c r="WTJ36" s="1144"/>
      <c r="WTK36" s="1144"/>
      <c r="WTL36" s="1144"/>
      <c r="WTM36" s="1144"/>
      <c r="WTN36" s="1144"/>
      <c r="WTO36" s="1144"/>
      <c r="WTP36" s="1144"/>
      <c r="WTQ36" s="1144"/>
      <c r="WTR36" s="1144"/>
      <c r="WTS36" s="1144"/>
      <c r="WTT36" s="1144"/>
      <c r="WTU36" s="1144"/>
      <c r="WTV36" s="1144"/>
      <c r="WTW36" s="1144"/>
      <c r="WTX36" s="1144"/>
      <c r="WTY36" s="1144"/>
      <c r="WTZ36" s="1144"/>
      <c r="WUA36" s="1144"/>
      <c r="WUB36" s="1144"/>
      <c r="WUC36" s="1144"/>
      <c r="WUD36" s="1144"/>
      <c r="WUE36" s="1144"/>
      <c r="WUF36" s="1144"/>
      <c r="WUG36" s="1144"/>
      <c r="WUH36" s="1144"/>
      <c r="WUI36" s="1144"/>
      <c r="WUJ36" s="1144"/>
      <c r="WUK36" s="1144"/>
      <c r="WUL36" s="1144"/>
      <c r="WUM36" s="1144"/>
      <c r="WUN36" s="1144"/>
      <c r="WUO36" s="1144"/>
      <c r="WUP36" s="1144"/>
      <c r="WUQ36" s="1144"/>
      <c r="WUR36" s="1144"/>
      <c r="WUS36" s="1144"/>
      <c r="WUT36" s="1144"/>
      <c r="WUU36" s="1144"/>
      <c r="WUV36" s="1144"/>
      <c r="WUW36" s="1144"/>
      <c r="WUX36" s="1144"/>
      <c r="WUY36" s="1144"/>
      <c r="WUZ36" s="1144"/>
      <c r="WVA36" s="1144"/>
      <c r="WVB36" s="1144"/>
      <c r="WVC36" s="1144"/>
      <c r="WVD36" s="1144"/>
      <c r="WVE36" s="1144"/>
      <c r="WVF36" s="1144"/>
      <c r="WVG36" s="1144"/>
      <c r="WVH36" s="1144"/>
      <c r="WVI36" s="1144"/>
      <c r="WVJ36" s="1144"/>
      <c r="WVK36" s="1144"/>
      <c r="WVL36" s="1144"/>
      <c r="WVM36" s="1144"/>
      <c r="WVN36" s="1144"/>
      <c r="WVO36" s="1144"/>
      <c r="WVP36" s="1144"/>
      <c r="WVQ36" s="1144"/>
      <c r="WVR36" s="1144"/>
      <c r="WVS36" s="1144"/>
      <c r="WVT36" s="1144"/>
      <c r="WVU36" s="1144"/>
      <c r="WVV36" s="1144"/>
      <c r="WVW36" s="1144"/>
      <c r="WVX36" s="1144"/>
      <c r="WVY36" s="1144"/>
      <c r="WVZ36" s="1144"/>
      <c r="WWA36" s="1144"/>
      <c r="WWB36" s="1144"/>
      <c r="WWC36" s="1144"/>
      <c r="WWD36" s="1144"/>
      <c r="WWE36" s="1144"/>
      <c r="WWF36" s="1144"/>
      <c r="WWG36" s="1144"/>
      <c r="WWH36" s="1144"/>
      <c r="WWI36" s="1144"/>
      <c r="WWJ36" s="1144"/>
      <c r="WWK36" s="1144"/>
      <c r="WWL36" s="1144"/>
      <c r="WWM36" s="1144"/>
      <c r="WWN36" s="1144"/>
      <c r="WWO36" s="1144"/>
      <c r="WWP36" s="1144"/>
      <c r="WWQ36" s="1144"/>
      <c r="WWR36" s="1144"/>
      <c r="WWS36" s="1144"/>
      <c r="WWT36" s="1144"/>
      <c r="WWU36" s="1144"/>
      <c r="WWV36" s="1144"/>
      <c r="WWW36" s="1144"/>
      <c r="WWX36" s="1144"/>
      <c r="WWY36" s="1144"/>
      <c r="WWZ36" s="1144"/>
      <c r="WXA36" s="1144"/>
      <c r="WXB36" s="1144"/>
      <c r="WXC36" s="1144"/>
      <c r="WXD36" s="1144"/>
      <c r="WXE36" s="1144"/>
      <c r="WXF36" s="1144"/>
      <c r="WXG36" s="1144"/>
      <c r="WXH36" s="1144"/>
      <c r="WXI36" s="1144"/>
      <c r="WXJ36" s="1144"/>
      <c r="WXK36" s="1144"/>
      <c r="WXL36" s="1144"/>
      <c r="WXM36" s="1144"/>
      <c r="WXN36" s="1144"/>
      <c r="WXO36" s="1144"/>
      <c r="WXP36" s="1144"/>
      <c r="WXQ36" s="1144"/>
      <c r="WXR36" s="1144"/>
      <c r="WXS36" s="1144"/>
      <c r="WXT36" s="1144"/>
      <c r="WXU36" s="1144"/>
      <c r="WXV36" s="1144"/>
      <c r="WXW36" s="1144"/>
      <c r="WXX36" s="1144"/>
      <c r="WXY36" s="1144"/>
      <c r="WXZ36" s="1144"/>
      <c r="WYA36" s="1144"/>
      <c r="WYB36" s="1144"/>
      <c r="WYC36" s="1144"/>
      <c r="WYD36" s="1144"/>
      <c r="WYE36" s="1144"/>
      <c r="WYF36" s="1144"/>
      <c r="WYG36" s="1144"/>
      <c r="WYH36" s="1144"/>
      <c r="WYI36" s="1144"/>
      <c r="WYJ36" s="1144"/>
      <c r="WYK36" s="1144"/>
      <c r="WYL36" s="1144"/>
      <c r="WYM36" s="1144"/>
      <c r="WYN36" s="1144"/>
      <c r="WYO36" s="1144"/>
      <c r="WYP36" s="1144"/>
      <c r="WYQ36" s="1144"/>
      <c r="WYR36" s="1144"/>
      <c r="WYS36" s="1144"/>
      <c r="WYT36" s="1144"/>
      <c r="WYU36" s="1144"/>
      <c r="WYV36" s="1144"/>
      <c r="WYW36" s="1144"/>
      <c r="WYX36" s="1144"/>
      <c r="WYY36" s="1144"/>
      <c r="WYZ36" s="1144"/>
      <c r="WZA36" s="1144"/>
      <c r="WZB36" s="1144"/>
      <c r="WZC36" s="1144"/>
      <c r="WZD36" s="1144"/>
      <c r="WZE36" s="1144"/>
      <c r="WZF36" s="1144"/>
      <c r="WZG36" s="1144"/>
      <c r="WZH36" s="1144"/>
      <c r="WZI36" s="1144"/>
      <c r="WZJ36" s="1144"/>
      <c r="WZK36" s="1144"/>
      <c r="WZL36" s="1144"/>
      <c r="WZM36" s="1144"/>
      <c r="WZN36" s="1144"/>
      <c r="WZO36" s="1144"/>
      <c r="WZP36" s="1144"/>
      <c r="WZQ36" s="1144"/>
      <c r="WZR36" s="1144"/>
      <c r="WZS36" s="1144"/>
      <c r="WZT36" s="1144"/>
      <c r="WZU36" s="1144"/>
      <c r="WZV36" s="1144"/>
      <c r="WZW36" s="1144"/>
      <c r="WZX36" s="1144"/>
      <c r="WZY36" s="1144"/>
      <c r="WZZ36" s="1144"/>
      <c r="XAA36" s="1144"/>
      <c r="XAB36" s="1144"/>
      <c r="XAC36" s="1144"/>
      <c r="XAD36" s="1144"/>
      <c r="XAE36" s="1144"/>
      <c r="XAF36" s="1144"/>
      <c r="XAG36" s="1144"/>
      <c r="XAH36" s="1144"/>
      <c r="XAI36" s="1144"/>
      <c r="XAJ36" s="1144"/>
      <c r="XAK36" s="1144"/>
      <c r="XAL36" s="1144"/>
      <c r="XAM36" s="1144"/>
      <c r="XAN36" s="1144"/>
      <c r="XAO36" s="1144"/>
      <c r="XAP36" s="1144"/>
      <c r="XAQ36" s="1144"/>
      <c r="XAR36" s="1144"/>
      <c r="XAS36" s="1144"/>
      <c r="XAT36" s="1144"/>
      <c r="XAU36" s="1144"/>
      <c r="XAV36" s="1144"/>
      <c r="XAW36" s="1144"/>
      <c r="XAX36" s="1144"/>
      <c r="XAY36" s="1144"/>
      <c r="XAZ36" s="1144"/>
      <c r="XBA36" s="1144"/>
      <c r="XBB36" s="1144"/>
      <c r="XBC36" s="1144"/>
      <c r="XBD36" s="1144"/>
      <c r="XBE36" s="1144"/>
      <c r="XBF36" s="1144"/>
      <c r="XBG36" s="1144"/>
      <c r="XBH36" s="1144"/>
      <c r="XBI36" s="1144"/>
      <c r="XBJ36" s="1144"/>
      <c r="XBK36" s="1144"/>
      <c r="XBL36" s="1144"/>
      <c r="XBM36" s="1144"/>
      <c r="XBN36" s="1144"/>
      <c r="XBO36" s="1144"/>
      <c r="XBP36" s="1144"/>
      <c r="XBQ36" s="1144"/>
      <c r="XBR36" s="1144"/>
      <c r="XBS36" s="1144"/>
      <c r="XBT36" s="1144"/>
      <c r="XBU36" s="1144"/>
      <c r="XBV36" s="1144"/>
      <c r="XBW36" s="1144"/>
      <c r="XBX36" s="1144"/>
      <c r="XBY36" s="1144"/>
      <c r="XBZ36" s="1144"/>
      <c r="XCA36" s="1144"/>
      <c r="XCB36" s="1144"/>
      <c r="XCC36" s="1144"/>
      <c r="XCD36" s="1144"/>
      <c r="XCE36" s="1144"/>
      <c r="XCF36" s="1144"/>
      <c r="XCG36" s="1144"/>
      <c r="XCH36" s="1144"/>
      <c r="XCI36" s="1144"/>
      <c r="XCJ36" s="1144"/>
      <c r="XCK36" s="1144"/>
      <c r="XCL36" s="1144"/>
      <c r="XCM36" s="1144"/>
      <c r="XCN36" s="1144"/>
      <c r="XCO36" s="1144"/>
      <c r="XCP36" s="1144"/>
      <c r="XCQ36" s="1144"/>
      <c r="XCR36" s="1144"/>
      <c r="XCS36" s="1144"/>
      <c r="XCT36" s="1144"/>
      <c r="XCU36" s="1144"/>
      <c r="XCV36" s="1144"/>
      <c r="XCW36" s="1144"/>
      <c r="XCX36" s="1144"/>
      <c r="XCY36" s="1144"/>
      <c r="XCZ36" s="1144"/>
      <c r="XDA36" s="1144"/>
      <c r="XDB36" s="1144"/>
      <c r="XDC36" s="1144"/>
      <c r="XDD36" s="1144"/>
      <c r="XDE36" s="1144"/>
      <c r="XDF36" s="1144"/>
      <c r="XDG36" s="1144"/>
      <c r="XDH36" s="1144"/>
      <c r="XDI36" s="1144"/>
      <c r="XDJ36" s="1144"/>
      <c r="XDK36" s="1144"/>
      <c r="XDL36" s="1144"/>
      <c r="XDM36" s="1144"/>
      <c r="XDN36" s="1144"/>
      <c r="XDO36" s="1144"/>
      <c r="XDP36" s="1144"/>
      <c r="XDQ36" s="1144"/>
      <c r="XDR36" s="1144"/>
      <c r="XDS36" s="1144"/>
      <c r="XDT36" s="1144"/>
      <c r="XDU36" s="1144"/>
      <c r="XDV36" s="1144"/>
      <c r="XDW36" s="1144"/>
      <c r="XDX36" s="1144"/>
      <c r="XDY36" s="1144"/>
      <c r="XDZ36" s="1144"/>
      <c r="XEA36" s="1144"/>
      <c r="XEB36" s="1144"/>
      <c r="XEC36" s="1144"/>
      <c r="XED36" s="1144"/>
      <c r="XEE36" s="1144"/>
      <c r="XEF36" s="1144"/>
      <c r="XEG36" s="1144"/>
      <c r="XEH36" s="1144"/>
      <c r="XEI36" s="1144"/>
      <c r="XEJ36" s="1144"/>
      <c r="XEK36" s="1144"/>
      <c r="XEL36" s="1144"/>
      <c r="XEM36" s="1144"/>
      <c r="XEN36" s="1144"/>
      <c r="XEO36" s="1144"/>
      <c r="XEP36" s="1144"/>
      <c r="XEQ36" s="1144"/>
      <c r="XER36" s="1144"/>
      <c r="XES36" s="1144"/>
      <c r="XET36" s="1144"/>
      <c r="XEU36" s="1144"/>
      <c r="XEV36" s="1144"/>
      <c r="XEW36" s="1144"/>
      <c r="XEX36" s="1144"/>
      <c r="XEY36" s="1144"/>
      <c r="XEZ36" s="1144"/>
      <c r="XFA36" s="1144"/>
      <c r="XFB36" s="1144"/>
      <c r="XFC36" s="1144"/>
      <c r="XFD36" s="1144"/>
    </row>
    <row r="37" spans="1:16384" s="1148" customFormat="1" ht="206.25" customHeight="1" x14ac:dyDescent="0.2">
      <c r="A37" s="1147">
        <v>2018</v>
      </c>
      <c r="B37" s="1120" t="s">
        <v>307</v>
      </c>
      <c r="C37" s="1120" t="s">
        <v>308</v>
      </c>
      <c r="D37" s="1120" t="s">
        <v>309</v>
      </c>
      <c r="E37" s="1120" t="s">
        <v>310</v>
      </c>
      <c r="F37" s="1120" t="s">
        <v>311</v>
      </c>
      <c r="G37" s="1120" t="s">
        <v>312</v>
      </c>
      <c r="H37" s="1120" t="s">
        <v>313</v>
      </c>
      <c r="I37" s="1120" t="s">
        <v>314</v>
      </c>
      <c r="J37" s="1120" t="s">
        <v>315</v>
      </c>
      <c r="K37" s="1120" t="s">
        <v>316</v>
      </c>
      <c r="L37" s="1120" t="s">
        <v>317</v>
      </c>
      <c r="M37" s="1120" t="s">
        <v>318</v>
      </c>
      <c r="N37" s="1120" t="s">
        <v>319</v>
      </c>
      <c r="O37" s="1120" t="s">
        <v>320</v>
      </c>
      <c r="P37" s="1120" t="s">
        <v>321</v>
      </c>
      <c r="Q37" s="1120" t="s">
        <v>295</v>
      </c>
      <c r="R37" s="1120" t="s">
        <v>322</v>
      </c>
      <c r="S37" s="1120" t="s">
        <v>323</v>
      </c>
      <c r="T37" s="1120" t="s">
        <v>324</v>
      </c>
      <c r="U37" s="1120" t="s">
        <v>325</v>
      </c>
      <c r="V37" s="1120" t="s">
        <v>326</v>
      </c>
      <c r="W37" s="1120" t="s">
        <v>7</v>
      </c>
    </row>
    <row r="38" spans="1:16384" s="1154" customFormat="1" ht="11.25" x14ac:dyDescent="0.15">
      <c r="A38" s="1149" t="s">
        <v>249</v>
      </c>
      <c r="B38" s="1150"/>
      <c r="C38" s="1151"/>
      <c r="D38" s="1151"/>
      <c r="E38" s="1151"/>
      <c r="F38" s="1151"/>
      <c r="G38" s="1151"/>
      <c r="H38" s="1151"/>
      <c r="I38" s="1151"/>
      <c r="J38" s="1151"/>
      <c r="K38" s="1151"/>
      <c r="L38" s="1151"/>
      <c r="M38" s="1151"/>
      <c r="N38" s="1152"/>
      <c r="O38" s="1152"/>
      <c r="P38" s="1152"/>
      <c r="Q38" s="1152"/>
      <c r="R38" s="1152"/>
      <c r="S38" s="1152"/>
      <c r="T38" s="1152"/>
      <c r="U38" s="1152"/>
      <c r="V38" s="1152"/>
      <c r="W38" s="1153"/>
    </row>
    <row r="39" spans="1:16384" s="1154" customFormat="1" ht="27" customHeight="1" x14ac:dyDescent="0.15">
      <c r="A39" s="1155" t="s">
        <v>305</v>
      </c>
      <c r="B39" s="1130"/>
      <c r="C39" s="1130"/>
      <c r="D39" s="1130"/>
      <c r="E39" s="1130"/>
      <c r="F39" s="1130"/>
      <c r="G39" s="1130"/>
      <c r="H39" s="1130"/>
      <c r="I39" s="1130"/>
      <c r="J39" s="1130"/>
      <c r="K39" s="1130"/>
      <c r="L39" s="1130"/>
      <c r="M39" s="1130"/>
      <c r="N39" s="1130"/>
      <c r="O39" s="1130"/>
      <c r="P39" s="1130"/>
      <c r="Q39" s="1130"/>
      <c r="R39" s="1130"/>
      <c r="S39" s="1130"/>
      <c r="T39" s="1130"/>
      <c r="U39" s="1130"/>
      <c r="V39" s="1130"/>
      <c r="W39" s="1153"/>
    </row>
    <row r="40" spans="1:16384" s="1154" customFormat="1" ht="11.25" x14ac:dyDescent="0.15">
      <c r="A40" s="1155" t="s">
        <v>251</v>
      </c>
      <c r="B40" s="1130"/>
      <c r="C40" s="1130"/>
      <c r="D40" s="1130"/>
      <c r="E40" s="1130"/>
      <c r="F40" s="1130"/>
      <c r="G40" s="1130"/>
      <c r="H40" s="1130"/>
      <c r="I40" s="1130"/>
      <c r="J40" s="1130"/>
      <c r="K40" s="1130"/>
      <c r="L40" s="1130">
        <v>37919.248473840002</v>
      </c>
      <c r="M40" s="1130"/>
      <c r="N40" s="1130"/>
      <c r="O40" s="1130"/>
      <c r="P40" s="1130"/>
      <c r="Q40" s="1130"/>
      <c r="R40" s="1130"/>
      <c r="S40" s="1130"/>
      <c r="T40" s="1130"/>
      <c r="U40" s="1130"/>
      <c r="V40" s="1130"/>
      <c r="W40" s="1153">
        <v>37919.248473840002</v>
      </c>
    </row>
    <row r="41" spans="1:16384" s="1154" customFormat="1" ht="11.25" x14ac:dyDescent="0.15">
      <c r="A41" s="1155" t="s">
        <v>252</v>
      </c>
      <c r="B41" s="1130">
        <v>6760.17482905</v>
      </c>
      <c r="C41" s="1130">
        <v>3777.2086950199996</v>
      </c>
      <c r="D41" s="1130">
        <v>11349.4570284</v>
      </c>
      <c r="E41" s="1130">
        <v>2982.2633196199999</v>
      </c>
      <c r="F41" s="1130">
        <v>1856.7865588899999</v>
      </c>
      <c r="G41" s="1130">
        <v>6065.6308070000005</v>
      </c>
      <c r="H41" s="1130">
        <v>16967.394285810002</v>
      </c>
      <c r="I41" s="1130">
        <v>2601.8577521000002</v>
      </c>
      <c r="J41" s="1130">
        <v>2241.81929352</v>
      </c>
      <c r="K41" s="1130">
        <v>1160.23194758</v>
      </c>
      <c r="L41" s="1130">
        <v>17748.972229809999</v>
      </c>
      <c r="M41" s="1130">
        <v>6252.1365459399995</v>
      </c>
      <c r="N41" s="1130">
        <v>2534.9816980099999</v>
      </c>
      <c r="O41" s="1130">
        <v>2519.1547742400003</v>
      </c>
      <c r="P41" s="1130">
        <v>41989.130580999998</v>
      </c>
      <c r="Q41" s="1130">
        <v>11698.145210299999</v>
      </c>
      <c r="R41" s="1130">
        <v>10187.50136369</v>
      </c>
      <c r="S41" s="1130">
        <v>449.4252065</v>
      </c>
      <c r="T41" s="1130">
        <v>1985.1823367099998</v>
      </c>
      <c r="U41" s="1130">
        <v>4109.1391056499997</v>
      </c>
      <c r="V41" s="1130">
        <v>7317.8315145099996</v>
      </c>
      <c r="W41" s="1153">
        <v>162554.42508334995</v>
      </c>
    </row>
    <row r="42" spans="1:16384" s="1154" customFormat="1" ht="11.25" x14ac:dyDescent="0.15">
      <c r="A42" s="1155" t="s">
        <v>35</v>
      </c>
      <c r="B42" s="1130">
        <v>338.50739311000001</v>
      </c>
      <c r="C42" s="1130">
        <v>54.658518049999998</v>
      </c>
      <c r="D42" s="1130">
        <v>222.04454605999999</v>
      </c>
      <c r="E42" s="1130">
        <v>3.9681330799999999</v>
      </c>
      <c r="F42" s="1130">
        <v>94.000073819999997</v>
      </c>
      <c r="G42" s="1130">
        <v>34.573046679999997</v>
      </c>
      <c r="H42" s="1130">
        <v>479.75455202000001</v>
      </c>
      <c r="I42" s="1130">
        <v>89.375831040000008</v>
      </c>
      <c r="J42" s="1130">
        <v>224.92417828999999</v>
      </c>
      <c r="K42" s="1130">
        <v>11.38844016</v>
      </c>
      <c r="L42" s="1130">
        <v>65.199060119999984</v>
      </c>
      <c r="M42" s="1130">
        <v>102.02544418000001</v>
      </c>
      <c r="N42" s="1130">
        <v>183502.67567629</v>
      </c>
      <c r="O42" s="1130">
        <v>79.365636219999999</v>
      </c>
      <c r="P42" s="1130">
        <v>1184.95149975</v>
      </c>
      <c r="Q42" s="1130">
        <v>434.90118673000001</v>
      </c>
      <c r="R42" s="1130">
        <v>17.474540449999999</v>
      </c>
      <c r="S42" s="1130">
        <v>1.9581696500000001</v>
      </c>
      <c r="T42" s="1130">
        <v>7.8032031100000001</v>
      </c>
      <c r="U42" s="1130">
        <v>183.23168813000001</v>
      </c>
      <c r="V42" s="1130">
        <v>30.939941309999998</v>
      </c>
      <c r="W42" s="1153">
        <v>187163.72075825001</v>
      </c>
    </row>
    <row r="43" spans="1:16384" s="1154" customFormat="1" ht="11.25" x14ac:dyDescent="0.15">
      <c r="A43" s="1155" t="s">
        <v>38</v>
      </c>
      <c r="B43" s="1130" t="s">
        <v>3</v>
      </c>
      <c r="C43" s="1130" t="s">
        <v>3</v>
      </c>
      <c r="D43" s="1130" t="s">
        <v>3</v>
      </c>
      <c r="E43" s="1130" t="s">
        <v>3</v>
      </c>
      <c r="F43" s="1130" t="s">
        <v>3</v>
      </c>
      <c r="G43" s="1130" t="s">
        <v>3</v>
      </c>
      <c r="H43" s="1130" t="s">
        <v>3</v>
      </c>
      <c r="I43" s="1130" t="s">
        <v>3</v>
      </c>
      <c r="J43" s="1130" t="s">
        <v>3</v>
      </c>
      <c r="K43" s="1130" t="s">
        <v>3</v>
      </c>
      <c r="L43" s="1130" t="s">
        <v>3</v>
      </c>
      <c r="M43" s="1130" t="s">
        <v>3</v>
      </c>
      <c r="N43" s="1130" t="s">
        <v>3</v>
      </c>
      <c r="O43" s="1130" t="s">
        <v>3</v>
      </c>
      <c r="P43" s="1130" t="s">
        <v>3</v>
      </c>
      <c r="Q43" s="1130" t="s">
        <v>3</v>
      </c>
      <c r="R43" s="1130" t="s">
        <v>3</v>
      </c>
      <c r="S43" s="1130" t="s">
        <v>3</v>
      </c>
      <c r="T43" s="1130" t="s">
        <v>3</v>
      </c>
      <c r="U43" s="1130" t="s">
        <v>3</v>
      </c>
      <c r="V43" s="1130" t="s">
        <v>3</v>
      </c>
      <c r="W43" s="1153" t="s">
        <v>3</v>
      </c>
    </row>
    <row r="44" spans="1:16384" s="1154" customFormat="1" ht="25.9" customHeight="1" x14ac:dyDescent="0.15">
      <c r="A44" s="1155" t="s">
        <v>306</v>
      </c>
      <c r="B44" s="1130"/>
      <c r="C44" s="1130"/>
      <c r="D44" s="1130"/>
      <c r="E44" s="1130"/>
      <c r="F44" s="1130"/>
      <c r="G44" s="1130"/>
      <c r="H44" s="1130"/>
      <c r="I44" s="1130"/>
      <c r="J44" s="1130"/>
      <c r="K44" s="1130"/>
      <c r="L44" s="1130"/>
      <c r="M44" s="1130"/>
      <c r="N44" s="1130">
        <v>2673.77285803</v>
      </c>
      <c r="O44" s="1130"/>
      <c r="P44" s="1130"/>
      <c r="Q44" s="1130"/>
      <c r="R44" s="1130"/>
      <c r="S44" s="1130"/>
      <c r="T44" s="1130"/>
      <c r="U44" s="1130"/>
      <c r="V44" s="1130"/>
      <c r="W44" s="1153">
        <v>2673.77285803</v>
      </c>
    </row>
    <row r="45" spans="1:16384" s="1159" customFormat="1" ht="16.5" x14ac:dyDescent="0.15">
      <c r="A45" s="1156" t="s">
        <v>36</v>
      </c>
      <c r="B45" s="1153">
        <v>7098.6822221599996</v>
      </c>
      <c r="C45" s="1157">
        <v>3831.8672130699997</v>
      </c>
      <c r="D45" s="1158">
        <v>11571.50157446</v>
      </c>
      <c r="E45" s="1153">
        <v>2986.2314526999999</v>
      </c>
      <c r="F45" s="1153">
        <v>1950.7866327099998</v>
      </c>
      <c r="G45" s="1157">
        <v>6100.2038536800001</v>
      </c>
      <c r="H45" s="1157">
        <v>17447.148837830002</v>
      </c>
      <c r="I45" s="1153">
        <v>2691.2335831400001</v>
      </c>
      <c r="J45" s="1153">
        <v>2466.7434718099998</v>
      </c>
      <c r="K45" s="1157">
        <v>1171.6203877400001</v>
      </c>
      <c r="L45" s="1153">
        <v>55733.419763770005</v>
      </c>
      <c r="M45" s="1153">
        <v>6354.1619901199992</v>
      </c>
      <c r="N45" s="1157">
        <v>188711.43023232999</v>
      </c>
      <c r="O45" s="1157">
        <v>2598.5204104600002</v>
      </c>
      <c r="P45" s="1153">
        <v>43174.082080749999</v>
      </c>
      <c r="Q45" s="1153">
        <v>12133.046397029999</v>
      </c>
      <c r="R45" s="1157">
        <v>10204.975904140001</v>
      </c>
      <c r="S45" s="1157">
        <v>451.38337615</v>
      </c>
      <c r="T45" s="1153">
        <v>1992.9855398199998</v>
      </c>
      <c r="U45" s="1153">
        <v>4292.37079378</v>
      </c>
      <c r="V45" s="1157">
        <v>7348.7714558199996</v>
      </c>
      <c r="W45" s="1153">
        <v>390311.16717346996</v>
      </c>
    </row>
    <row r="46" spans="1:16384" s="1154" customFormat="1" ht="11.25" x14ac:dyDescent="0.15">
      <c r="A46" s="1160"/>
      <c r="B46" s="1135"/>
      <c r="C46" s="1136"/>
      <c r="D46" s="1136"/>
      <c r="E46" s="1136"/>
      <c r="F46" s="1136"/>
      <c r="G46" s="1136"/>
      <c r="H46" s="1136"/>
      <c r="I46" s="1136"/>
      <c r="J46" s="1136"/>
      <c r="K46" s="1136"/>
      <c r="L46" s="1136"/>
      <c r="M46" s="1138"/>
      <c r="N46" s="1138"/>
      <c r="O46" s="1138"/>
      <c r="P46" s="1138"/>
      <c r="Q46" s="1138"/>
      <c r="R46" s="1138"/>
      <c r="S46" s="1138"/>
      <c r="T46" s="1138"/>
      <c r="U46" s="1138"/>
      <c r="V46" s="1138"/>
      <c r="W46" s="1153"/>
    </row>
    <row r="47" spans="1:16384" s="1161" customFormat="1" ht="16.5" x14ac:dyDescent="0.15">
      <c r="A47" s="1155" t="s">
        <v>258</v>
      </c>
      <c r="B47" s="1130"/>
      <c r="C47" s="1130"/>
      <c r="D47" s="1130"/>
      <c r="E47" s="1130"/>
      <c r="F47" s="1130"/>
      <c r="G47" s="1130"/>
      <c r="H47" s="1130"/>
      <c r="I47" s="1130"/>
      <c r="J47" s="1130"/>
      <c r="K47" s="1130"/>
      <c r="L47" s="1130"/>
      <c r="M47" s="1135"/>
      <c r="N47" s="1135"/>
      <c r="O47" s="1135"/>
      <c r="P47" s="1135"/>
      <c r="Q47" s="1135"/>
      <c r="R47" s="1135"/>
      <c r="S47" s="1135"/>
      <c r="T47" s="1135"/>
      <c r="U47" s="1135"/>
      <c r="V47" s="1135"/>
      <c r="W47" s="1153"/>
    </row>
    <row r="48" spans="1:16384" s="1154" customFormat="1" ht="24.75" x14ac:dyDescent="0.2">
      <c r="A48" s="1162" t="s">
        <v>250</v>
      </c>
      <c r="B48" s="1163"/>
      <c r="C48" s="1163"/>
      <c r="D48" s="1163"/>
      <c r="E48" s="1163"/>
      <c r="F48" s="1163">
        <v>261.89673602758131</v>
      </c>
      <c r="G48" s="1163"/>
      <c r="H48" s="1163"/>
      <c r="I48" s="1163">
        <v>8.1031622869130704</v>
      </c>
      <c r="J48" s="1163"/>
      <c r="K48" s="1163">
        <v>1.77213254066544</v>
      </c>
      <c r="L48" s="1163">
        <v>1042.4810890472131</v>
      </c>
      <c r="M48" s="1163"/>
      <c r="N48" s="1163">
        <v>74317.222628710486</v>
      </c>
      <c r="O48" s="1163"/>
      <c r="P48" s="1163"/>
      <c r="Q48" s="1163"/>
      <c r="R48" s="1163"/>
      <c r="S48" s="1163"/>
      <c r="T48" s="1163"/>
      <c r="U48" s="1163"/>
      <c r="V48" s="1163"/>
      <c r="W48" s="1164">
        <v>75631.612519489747</v>
      </c>
    </row>
    <row r="49" spans="1:23" s="1154" customFormat="1" ht="24.75" x14ac:dyDescent="0.2">
      <c r="A49" s="1129" t="s">
        <v>259</v>
      </c>
      <c r="B49" s="1163"/>
      <c r="C49" s="1163"/>
      <c r="D49" s="1163"/>
      <c r="E49" s="1163"/>
      <c r="F49" s="1163"/>
      <c r="G49" s="1163"/>
      <c r="H49" s="1163"/>
      <c r="I49" s="1163"/>
      <c r="J49" s="1163"/>
      <c r="K49" s="1163"/>
      <c r="L49" s="1163"/>
      <c r="M49" s="1163"/>
      <c r="N49" s="1163">
        <v>8485.1336312839885</v>
      </c>
      <c r="O49" s="1163"/>
      <c r="P49" s="1163"/>
      <c r="Q49" s="1163"/>
      <c r="R49" s="1163"/>
      <c r="S49" s="1163"/>
      <c r="T49" s="1163"/>
      <c r="U49" s="1163">
        <v>6.1579097478657303</v>
      </c>
      <c r="V49" s="1163"/>
      <c r="W49" s="1165">
        <v>8491.6166442427002</v>
      </c>
    </row>
    <row r="50" spans="1:23" s="1154" customFormat="1" ht="24.75" x14ac:dyDescent="0.15">
      <c r="A50" s="1129" t="s">
        <v>261</v>
      </c>
      <c r="B50" s="1163"/>
      <c r="C50" s="1163"/>
      <c r="D50" s="1163"/>
      <c r="E50" s="1163"/>
      <c r="F50" s="1163">
        <v>1.1857041284293004</v>
      </c>
      <c r="G50" s="1163"/>
      <c r="H50" s="1163"/>
      <c r="I50" s="1163"/>
      <c r="J50" s="1163"/>
      <c r="K50" s="1163">
        <v>0.62700878375156999</v>
      </c>
      <c r="L50" s="1163"/>
      <c r="M50" s="1163"/>
      <c r="N50" s="1163"/>
      <c r="O50" s="1163"/>
      <c r="P50" s="1163">
        <v>2.0634544696135064</v>
      </c>
      <c r="Q50" s="1163"/>
      <c r="R50" s="1163"/>
      <c r="S50" s="1163"/>
      <c r="T50" s="1163"/>
      <c r="U50" s="1163"/>
      <c r="V50" s="1163"/>
      <c r="W50" s="1153">
        <v>105.06870560295863</v>
      </c>
    </row>
    <row r="51" spans="1:23" s="1154" customFormat="1" ht="16.5" x14ac:dyDescent="0.15">
      <c r="A51" s="1129" t="s">
        <v>262</v>
      </c>
      <c r="B51" s="1163"/>
      <c r="C51" s="1163"/>
      <c r="D51" s="1163"/>
      <c r="E51" s="1163"/>
      <c r="F51" s="1163"/>
      <c r="G51" s="1163"/>
      <c r="H51" s="1163"/>
      <c r="I51" s="1163"/>
      <c r="J51" s="1163"/>
      <c r="K51" s="1163"/>
      <c r="L51" s="1163">
        <v>362.46960375999998</v>
      </c>
      <c r="M51" s="1163"/>
      <c r="N51" s="1163">
        <v>1090.0316450600001</v>
      </c>
      <c r="O51" s="1163"/>
      <c r="P51" s="1163"/>
      <c r="Q51" s="1163"/>
      <c r="R51" s="1163"/>
      <c r="S51" s="1163"/>
      <c r="T51" s="1163"/>
      <c r="U51" s="1163"/>
      <c r="V51" s="1163"/>
      <c r="W51" s="1153">
        <v>1452.50124882</v>
      </c>
    </row>
    <row r="52" spans="1:23" s="1154" customFormat="1" ht="16.5" x14ac:dyDescent="0.15">
      <c r="A52" s="1129" t="s">
        <v>260</v>
      </c>
      <c r="B52" s="1163"/>
      <c r="C52" s="1163"/>
      <c r="D52" s="1163"/>
      <c r="E52" s="1163"/>
      <c r="F52" s="1163"/>
      <c r="G52" s="1163"/>
      <c r="H52" s="1163"/>
      <c r="I52" s="1163"/>
      <c r="J52" s="1163"/>
      <c r="K52" s="1163"/>
      <c r="L52" s="1163"/>
      <c r="M52" s="1163"/>
      <c r="N52" s="1163">
        <v>233.20900288000001</v>
      </c>
      <c r="O52" s="1163"/>
      <c r="P52" s="1163"/>
      <c r="Q52" s="1163"/>
      <c r="R52" s="1163"/>
      <c r="S52" s="1163"/>
      <c r="T52" s="1163"/>
      <c r="U52" s="1163"/>
      <c r="V52" s="1163"/>
      <c r="W52" s="1153">
        <v>233.20900288000001</v>
      </c>
    </row>
    <row r="53" spans="1:23" s="1154" customFormat="1" ht="11.25" x14ac:dyDescent="0.15">
      <c r="A53" s="1129" t="s">
        <v>251</v>
      </c>
      <c r="B53" s="1163"/>
      <c r="C53" s="1163"/>
      <c r="D53" s="1163"/>
      <c r="E53" s="1163"/>
      <c r="F53" s="1163">
        <v>26.973262300546985</v>
      </c>
      <c r="G53" s="1163"/>
      <c r="H53" s="1163"/>
      <c r="I53" s="1163"/>
      <c r="J53" s="1163"/>
      <c r="K53" s="1163"/>
      <c r="L53" s="1163">
        <v>67.627066161148065</v>
      </c>
      <c r="M53" s="1163"/>
      <c r="N53" s="1163">
        <v>324.06770983578167</v>
      </c>
      <c r="O53" s="1163"/>
      <c r="P53" s="1163">
        <v>7.2978973253576331</v>
      </c>
      <c r="Q53" s="1163"/>
      <c r="R53" s="1163"/>
      <c r="S53" s="1163"/>
      <c r="T53" s="1163"/>
      <c r="U53" s="1163"/>
      <c r="V53" s="1163"/>
      <c r="W53" s="1153">
        <v>425.97323800803309</v>
      </c>
    </row>
    <row r="54" spans="1:23" s="1154" customFormat="1" ht="11.25" x14ac:dyDescent="0.15">
      <c r="A54" s="1129" t="s">
        <v>252</v>
      </c>
      <c r="B54" s="1163">
        <v>271.31455669159516</v>
      </c>
      <c r="C54" s="1163">
        <v>268.76235851884479</v>
      </c>
      <c r="D54" s="1163">
        <v>295.86887834716157</v>
      </c>
      <c r="E54" s="1163">
        <v>98.420279941300862</v>
      </c>
      <c r="F54" s="1163">
        <v>88.158582076038471</v>
      </c>
      <c r="G54" s="1163">
        <v>23.286545825941459</v>
      </c>
      <c r="H54" s="1163">
        <v>211.19376779347596</v>
      </c>
      <c r="I54" s="1163">
        <v>113.96380183357284</v>
      </c>
      <c r="J54" s="1163">
        <v>46.227405731277798</v>
      </c>
      <c r="K54" s="1163">
        <v>27.825587475538832</v>
      </c>
      <c r="L54" s="1163">
        <v>27.857266379324432</v>
      </c>
      <c r="M54" s="1163">
        <v>225.97590175891366</v>
      </c>
      <c r="N54" s="1163">
        <v>596.98500428238242</v>
      </c>
      <c r="O54" s="1163">
        <v>28.620248991970644</v>
      </c>
      <c r="P54" s="1163">
        <v>1928.3194424916787</v>
      </c>
      <c r="Q54" s="1163">
        <v>583.02186474302744</v>
      </c>
      <c r="R54" s="1163">
        <v>2.2132495277752557</v>
      </c>
      <c r="S54" s="1163"/>
      <c r="T54" s="1163">
        <v>15.197656170301455</v>
      </c>
      <c r="U54" s="1163">
        <v>298.64735854725507</v>
      </c>
      <c r="V54" s="1163">
        <v>98.076243469322222</v>
      </c>
      <c r="W54" s="1153">
        <v>5249.9360005966992</v>
      </c>
    </row>
    <row r="55" spans="1:23" s="1154" customFormat="1" ht="11.25" x14ac:dyDescent="0.15">
      <c r="A55" s="1129" t="s">
        <v>35</v>
      </c>
      <c r="B55" s="1163">
        <v>264.11851947139434</v>
      </c>
      <c r="C55" s="1163">
        <v>63.705974989292159</v>
      </c>
      <c r="D55" s="1163">
        <v>298.48226580631962</v>
      </c>
      <c r="E55" s="1163">
        <v>2.8121259449542357</v>
      </c>
      <c r="F55" s="1163">
        <v>20.685065284010005</v>
      </c>
      <c r="G55" s="1163">
        <v>15.540347649165472</v>
      </c>
      <c r="H55" s="1163">
        <v>122.94741815385999</v>
      </c>
      <c r="I55" s="1163">
        <v>63.224649195465339</v>
      </c>
      <c r="J55" s="1163">
        <v>51.428417112829884</v>
      </c>
      <c r="K55" s="1163">
        <v>21.534463613028951</v>
      </c>
      <c r="L55" s="1163">
        <v>8.5400635566701482</v>
      </c>
      <c r="M55" s="1163">
        <v>57.804386150523946</v>
      </c>
      <c r="N55" s="1163">
        <v>4688.2356480424623</v>
      </c>
      <c r="O55" s="1163">
        <v>26.401270809291567</v>
      </c>
      <c r="P55" s="1163">
        <v>88.400120431434345</v>
      </c>
      <c r="Q55" s="1163">
        <v>176.08095435952458</v>
      </c>
      <c r="R55" s="1163">
        <v>34.545421086852677</v>
      </c>
      <c r="S55" s="1163"/>
      <c r="T55" s="1163">
        <v>2.7249077945017279</v>
      </c>
      <c r="U55" s="1163">
        <v>146.00684182780952</v>
      </c>
      <c r="V55" s="1163">
        <v>6.6293927184784156</v>
      </c>
      <c r="W55" s="1153">
        <v>6160.1586054078698</v>
      </c>
    </row>
    <row r="56" spans="1:23" s="1154" customFormat="1" ht="33" x14ac:dyDescent="0.15">
      <c r="A56" s="1129" t="s">
        <v>263</v>
      </c>
      <c r="B56" s="1163">
        <v>2.958621789405222</v>
      </c>
      <c r="C56" s="1163"/>
      <c r="D56" s="1163">
        <v>2.0458368393342576</v>
      </c>
      <c r="E56" s="1163"/>
      <c r="F56" s="1163">
        <v>12.346164382109791</v>
      </c>
      <c r="G56" s="1163"/>
      <c r="H56" s="1163">
        <v>0.95252554331840444</v>
      </c>
      <c r="I56" s="1163">
        <v>2.16887423283685</v>
      </c>
      <c r="J56" s="1163">
        <v>0.5656371037758956</v>
      </c>
      <c r="K56" s="1163"/>
      <c r="L56" s="1163"/>
      <c r="M56" s="1163">
        <v>0.60885064983972037</v>
      </c>
      <c r="N56" s="1163">
        <v>2709.2236603450247</v>
      </c>
      <c r="O56" s="1163">
        <v>0.72864713241154255</v>
      </c>
      <c r="P56" s="1163">
        <v>50.420997923406581</v>
      </c>
      <c r="Q56" s="1163">
        <v>3.8387873421450429</v>
      </c>
      <c r="R56" s="1163"/>
      <c r="S56" s="1163"/>
      <c r="T56" s="1163"/>
      <c r="U56" s="1163">
        <v>0.66555140688609526</v>
      </c>
      <c r="V56" s="1163">
        <v>7.9519676962571735</v>
      </c>
      <c r="W56" s="1153">
        <v>2795.5740539318053</v>
      </c>
    </row>
    <row r="57" spans="1:23" s="1154" customFormat="1" ht="16.5" x14ac:dyDescent="0.15">
      <c r="A57" s="1129" t="s">
        <v>264</v>
      </c>
      <c r="B57" s="1163">
        <v>11.977843979918944</v>
      </c>
      <c r="C57" s="1163">
        <v>4.3603275343895627</v>
      </c>
      <c r="D57" s="1163">
        <v>23.54118940804274</v>
      </c>
      <c r="E57" s="1163">
        <v>2.9592550010809258</v>
      </c>
      <c r="F57" s="1163"/>
      <c r="G57" s="1163">
        <v>1.1347433896027832</v>
      </c>
      <c r="H57" s="1163">
        <v>6.9938292646094435</v>
      </c>
      <c r="I57" s="1163">
        <v>25.804845681407333</v>
      </c>
      <c r="J57" s="1163">
        <v>4.2415870020751631</v>
      </c>
      <c r="K57" s="1163"/>
      <c r="L57" s="1163">
        <v>1.3266827163963848</v>
      </c>
      <c r="M57" s="1163">
        <v>22.673048600827883</v>
      </c>
      <c r="N57" s="1163">
        <v>96.093434990996613</v>
      </c>
      <c r="O57" s="1163">
        <v>0.70962117553890303</v>
      </c>
      <c r="P57" s="1163">
        <v>67.81213557816514</v>
      </c>
      <c r="Q57" s="1163">
        <v>8.8070373063040073</v>
      </c>
      <c r="R57" s="1163"/>
      <c r="S57" s="1163"/>
      <c r="T57" s="1163"/>
      <c r="U57" s="1163"/>
      <c r="V57" s="1163"/>
      <c r="W57" s="1153">
        <v>286.53602469161785</v>
      </c>
    </row>
    <row r="58" spans="1:23" s="1154" customFormat="1" ht="33" x14ac:dyDescent="0.15">
      <c r="A58" s="1129" t="s">
        <v>265</v>
      </c>
      <c r="B58" s="1163">
        <v>3.8659117424120333</v>
      </c>
      <c r="C58" s="1163"/>
      <c r="D58" s="1163"/>
      <c r="E58" s="1163"/>
      <c r="F58" s="1163"/>
      <c r="G58" s="1163"/>
      <c r="H58" s="1163"/>
      <c r="I58" s="1163">
        <v>8.2781554699999997</v>
      </c>
      <c r="J58" s="1163"/>
      <c r="K58" s="1163"/>
      <c r="L58" s="1163">
        <v>459.86908052000001</v>
      </c>
      <c r="M58" s="1163"/>
      <c r="N58" s="1163">
        <v>62.789985191172946</v>
      </c>
      <c r="O58" s="1163"/>
      <c r="P58" s="1163">
        <v>8.6014952999644763</v>
      </c>
      <c r="Q58" s="1163"/>
      <c r="R58" s="1163"/>
      <c r="S58" s="1163"/>
      <c r="T58" s="1163"/>
      <c r="U58" s="1163"/>
      <c r="V58" s="1163"/>
      <c r="W58" s="1153">
        <v>543.40462822354948</v>
      </c>
    </row>
    <row r="59" spans="1:23" s="1154" customFormat="1" ht="16.5" x14ac:dyDescent="0.15">
      <c r="A59" s="1129" t="s">
        <v>269</v>
      </c>
      <c r="B59" s="1163"/>
      <c r="C59" s="1163"/>
      <c r="D59" s="1163"/>
      <c r="E59" s="1163"/>
      <c r="F59" s="1163"/>
      <c r="G59" s="1163"/>
      <c r="H59" s="1163"/>
      <c r="I59" s="1163"/>
      <c r="J59" s="1163"/>
      <c r="K59" s="1163"/>
      <c r="L59" s="1163">
        <v>1040.5348958293</v>
      </c>
      <c r="M59" s="1163"/>
      <c r="N59" s="1163">
        <v>83.112006746781461</v>
      </c>
      <c r="O59" s="1163"/>
      <c r="P59" s="1163"/>
      <c r="Q59" s="1163"/>
      <c r="R59" s="1163"/>
      <c r="S59" s="1163"/>
      <c r="T59" s="1163"/>
      <c r="U59" s="1163"/>
      <c r="V59" s="1163"/>
      <c r="W59" s="1153">
        <v>1124.2254149469813</v>
      </c>
    </row>
    <row r="60" spans="1:23" s="1154" customFormat="1" ht="11.25" x14ac:dyDescent="0.15">
      <c r="A60" s="1129" t="s">
        <v>270</v>
      </c>
      <c r="B60" s="1163">
        <v>13.013098910916042</v>
      </c>
      <c r="C60" s="1163">
        <v>2.4129105862277047</v>
      </c>
      <c r="D60" s="1163">
        <v>7.1903608047547802</v>
      </c>
      <c r="E60" s="1163">
        <v>0.82897958310289377</v>
      </c>
      <c r="F60" s="1163">
        <v>5.0515386934251589</v>
      </c>
      <c r="G60" s="1163">
        <v>1.3761366835248223</v>
      </c>
      <c r="H60" s="1163">
        <v>30.104942813258695</v>
      </c>
      <c r="I60" s="1163">
        <v>17.23888437563857</v>
      </c>
      <c r="J60" s="1163">
        <v>3.523856463414369</v>
      </c>
      <c r="K60" s="1163">
        <v>1.6936027609749322</v>
      </c>
      <c r="L60" s="1163">
        <v>2.4190558797048354</v>
      </c>
      <c r="M60" s="1163">
        <v>4.8276282152090708</v>
      </c>
      <c r="N60" s="1163">
        <v>862.43195153120485</v>
      </c>
      <c r="O60" s="1163">
        <v>0.88540662318544183</v>
      </c>
      <c r="P60" s="1163">
        <v>3.0427446179719793</v>
      </c>
      <c r="Q60" s="1163">
        <v>21.78206536230428</v>
      </c>
      <c r="R60" s="1163"/>
      <c r="S60" s="1163"/>
      <c r="T60" s="1163"/>
      <c r="U60" s="1163">
        <v>9.1357787952006326</v>
      </c>
      <c r="V60" s="1163">
        <v>43.619392703147668</v>
      </c>
      <c r="W60" s="1153">
        <v>1031.0552014812154</v>
      </c>
    </row>
    <row r="61" spans="1:23" s="1169" customFormat="1" ht="24.75" x14ac:dyDescent="0.15">
      <c r="A61" s="1166" t="s">
        <v>34</v>
      </c>
      <c r="B61" s="1167">
        <v>567.27385748762526</v>
      </c>
      <c r="C61" s="1168">
        <v>339.55095287077222</v>
      </c>
      <c r="D61" s="1168">
        <v>627.16152195164648</v>
      </c>
      <c r="E61" s="1167">
        <v>105.02064047043891</v>
      </c>
      <c r="F61" s="1167">
        <v>416.79659647321415</v>
      </c>
      <c r="G61" s="1168">
        <v>41.863995297302928</v>
      </c>
      <c r="H61" s="1168">
        <v>372.71596375199084</v>
      </c>
      <c r="I61" s="1167">
        <v>239.01230230780976</v>
      </c>
      <c r="J61" s="1167">
        <v>106.10330530064347</v>
      </c>
      <c r="K61" s="1168">
        <v>54.109857059658587</v>
      </c>
      <c r="L61" s="1167">
        <v>3013.1764661987213</v>
      </c>
      <c r="M61" s="1167">
        <v>311.8898153753143</v>
      </c>
      <c r="N61" s="1168">
        <v>93648.907560346823</v>
      </c>
      <c r="O61" s="1168">
        <v>57.345194732398106</v>
      </c>
      <c r="P61" s="1167">
        <v>2156.0058039265909</v>
      </c>
      <c r="Q61" s="1167">
        <v>793.54296407990421</v>
      </c>
      <c r="R61" s="1168">
        <v>37.022613727818012</v>
      </c>
      <c r="S61" s="1168">
        <v>0.35795229000000001</v>
      </c>
      <c r="T61" s="1167">
        <v>18.28457803701361</v>
      </c>
      <c r="U61" s="1167">
        <v>468.36753124594992</v>
      </c>
      <c r="V61" s="1168">
        <v>156.36181539153483</v>
      </c>
      <c r="W61" s="1153">
        <v>103530.87128832315</v>
      </c>
    </row>
    <row r="62" spans="1:23" s="1154" customFormat="1" ht="11.25" x14ac:dyDescent="0.15">
      <c r="A62" s="1170" t="s">
        <v>7</v>
      </c>
      <c r="B62" s="1171">
        <v>7665.9560796476253</v>
      </c>
      <c r="C62" s="1171">
        <v>4171.4181659407723</v>
      </c>
      <c r="D62" s="1171">
        <v>12198.663096411647</v>
      </c>
      <c r="E62" s="1171">
        <v>3091.2520931704389</v>
      </c>
      <c r="F62" s="1171">
        <v>2367.5832291832139</v>
      </c>
      <c r="G62" s="1171">
        <v>6142.0678489773027</v>
      </c>
      <c r="H62" s="1171">
        <v>17819.864801581993</v>
      </c>
      <c r="I62" s="1171">
        <v>2930.24588544781</v>
      </c>
      <c r="J62" s="1171">
        <v>2572.8467771106434</v>
      </c>
      <c r="K62" s="1171">
        <v>1225.7302447996587</v>
      </c>
      <c r="L62" s="1171">
        <v>58746.596229968723</v>
      </c>
      <c r="M62" s="1171">
        <v>6666.0518054953136</v>
      </c>
      <c r="N62" s="1172">
        <v>282360.33779267682</v>
      </c>
      <c r="O62" s="1171">
        <v>2655.8656051923981</v>
      </c>
      <c r="P62" s="1171">
        <v>45330.087884676592</v>
      </c>
      <c r="Q62" s="1171">
        <v>12926.589361109904</v>
      </c>
      <c r="R62" s="1171">
        <v>10241.99851786782</v>
      </c>
      <c r="S62" s="1171">
        <v>451.74132844000002</v>
      </c>
      <c r="T62" s="1171">
        <v>2011.2701178570135</v>
      </c>
      <c r="U62" s="1171">
        <v>4760.73832502595</v>
      </c>
      <c r="V62" s="1171">
        <v>7505.1332712115345</v>
      </c>
      <c r="W62" s="1171">
        <v>493842.03846179316</v>
      </c>
    </row>
    <row r="63" spans="1:23" x14ac:dyDescent="0.2">
      <c r="B63" s="1173"/>
      <c r="C63" s="1173"/>
      <c r="D63" s="1173"/>
      <c r="E63" s="1173"/>
      <c r="F63" s="1173"/>
      <c r="G63" s="1173"/>
      <c r="H63" s="1173"/>
      <c r="I63" s="1173"/>
      <c r="J63" s="1173"/>
      <c r="K63" s="1173"/>
      <c r="L63" s="1173"/>
      <c r="M63" s="1173"/>
      <c r="N63" s="1173"/>
      <c r="O63" s="1173"/>
      <c r="P63" s="1173"/>
      <c r="Q63" s="1173"/>
      <c r="R63" s="1173"/>
      <c r="S63" s="1173"/>
      <c r="T63" s="1173"/>
      <c r="U63" s="1173"/>
      <c r="V63" s="1173"/>
    </row>
    <row r="64" spans="1:23" x14ac:dyDescent="0.2">
      <c r="B64" s="1173"/>
      <c r="C64" s="1173"/>
      <c r="D64" s="1173"/>
      <c r="E64" s="1173"/>
      <c r="F64" s="1173"/>
      <c r="G64" s="1173"/>
      <c r="H64" s="1173"/>
      <c r="I64" s="1173"/>
      <c r="J64" s="1173"/>
      <c r="K64" s="1173"/>
      <c r="L64" s="1173"/>
      <c r="M64" s="1173"/>
      <c r="N64" s="1173"/>
      <c r="O64" s="1173"/>
      <c r="P64" s="1173"/>
      <c r="Q64" s="1173"/>
      <c r="R64" s="1173"/>
      <c r="S64" s="1173"/>
      <c r="T64" s="1173"/>
      <c r="U64" s="1173"/>
      <c r="V64" s="1173"/>
    </row>
    <row r="65" spans="2:22" x14ac:dyDescent="0.2">
      <c r="B65" s="1173"/>
      <c r="C65" s="1173"/>
      <c r="D65" s="1173"/>
      <c r="E65" s="1173"/>
      <c r="F65" s="1173"/>
      <c r="G65" s="1173"/>
      <c r="H65" s="1173"/>
      <c r="I65" s="1173"/>
      <c r="J65" s="1173"/>
      <c r="K65" s="1173"/>
      <c r="L65" s="1173"/>
      <c r="M65" s="1173"/>
      <c r="N65" s="1173"/>
      <c r="O65" s="1173"/>
      <c r="P65" s="1173"/>
      <c r="Q65" s="1173"/>
      <c r="R65" s="1173"/>
      <c r="S65" s="1173"/>
      <c r="T65" s="1173"/>
      <c r="U65" s="1173"/>
      <c r="V65" s="1173"/>
    </row>
    <row r="66" spans="2:22" x14ac:dyDescent="0.2">
      <c r="B66" s="1173"/>
      <c r="C66" s="1173"/>
      <c r="D66" s="1173"/>
      <c r="E66" s="1173"/>
      <c r="F66" s="1173"/>
      <c r="G66" s="1173"/>
      <c r="H66" s="1173"/>
      <c r="I66" s="1173"/>
      <c r="J66" s="1173"/>
      <c r="K66" s="1173"/>
      <c r="L66" s="1173"/>
      <c r="M66" s="1173"/>
      <c r="N66" s="1173"/>
      <c r="O66" s="1173"/>
      <c r="P66" s="1173"/>
      <c r="Q66" s="1173"/>
      <c r="R66" s="1173"/>
      <c r="S66" s="1173"/>
      <c r="T66" s="1173"/>
      <c r="U66" s="1173"/>
      <c r="V66" s="1173"/>
    </row>
    <row r="67" spans="2:22" x14ac:dyDescent="0.2">
      <c r="B67" s="1173"/>
      <c r="C67" s="1173"/>
      <c r="D67" s="1173"/>
      <c r="E67" s="1173"/>
      <c r="F67" s="1173"/>
      <c r="G67" s="1173"/>
      <c r="H67" s="1173"/>
      <c r="I67" s="1173"/>
      <c r="J67" s="1173"/>
      <c r="K67" s="1173"/>
      <c r="L67" s="1173"/>
      <c r="M67" s="1173"/>
      <c r="N67" s="1173"/>
      <c r="O67" s="1173"/>
      <c r="P67" s="1173"/>
      <c r="Q67" s="1173"/>
      <c r="R67" s="1173"/>
      <c r="S67" s="1173"/>
      <c r="T67" s="1173"/>
      <c r="U67" s="1173"/>
      <c r="V67" s="1173"/>
    </row>
  </sheetData>
  <mergeCells count="1">
    <mergeCell ref="A1:W4"/>
  </mergeCells>
  <conditionalFormatting sqref="B39:V47 B49:V60 B36:XFD36 W7:W35 B8:V35">
    <cfRule type="cellIs" dxfId="13" priority="10" operator="lessThan">
      <formula>0</formula>
    </cfRule>
  </conditionalFormatting>
  <conditionalFormatting sqref="B61:V61">
    <cfRule type="cellIs" dxfId="12" priority="8" operator="lessThan">
      <formula>0</formula>
    </cfRule>
  </conditionalFormatting>
  <conditionalFormatting sqref="B62">
    <cfRule type="cellIs" dxfId="11" priority="6" operator="lessThan">
      <formula>0</formula>
    </cfRule>
  </conditionalFormatting>
  <conditionalFormatting sqref="W38:W47 W49:W61">
    <cfRule type="cellIs" dxfId="10" priority="4" operator="lessThan">
      <formula>0</formula>
    </cfRule>
  </conditionalFormatting>
  <conditionalFormatting sqref="B48:V48">
    <cfRule type="cellIs" dxfId="9" priority="3" operator="lessThan">
      <formula>0</formula>
    </cfRule>
  </conditionalFormatting>
  <conditionalFormatting sqref="W48">
    <cfRule type="cellIs" dxfId="8" priority="2" operator="lessThan">
      <formula>0</formula>
    </cfRule>
  </conditionalFormatting>
  <conditionalFormatting sqref="C62:W62">
    <cfRule type="cellIs" dxfId="7" priority="1" operator="lessThan">
      <formula>0</formula>
    </cfRule>
  </conditionalFormatting>
  <pageMargins left="0.53995901639344257"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DA10-4682-445A-8CB3-012122C5809B}">
  <sheetPr>
    <tabColor theme="2"/>
  </sheetPr>
  <dimension ref="A1:N104"/>
  <sheetViews>
    <sheetView showGridLines="0" showWhiteSpace="0" view="pageLayout" zoomScale="115" zoomScaleNormal="100" zoomScaleSheetLayoutView="100" zoomScalePageLayoutView="115" workbookViewId="0">
      <selection activeCell="B1" sqref="B1:G1"/>
    </sheetView>
  </sheetViews>
  <sheetFormatPr defaultColWidth="0" defaultRowHeight="0" customHeight="1" zeroHeight="1" x14ac:dyDescent="0.25"/>
  <cols>
    <col min="1" max="1" width="2.75" style="652" customWidth="1"/>
    <col min="2" max="2" width="30.75" style="1251" customWidth="1"/>
    <col min="3" max="3" width="7.25" style="652" customWidth="1"/>
    <col min="4" max="4" width="9.875" style="652" customWidth="1"/>
    <col min="5" max="5" width="10.625" style="652" customWidth="1"/>
    <col min="6" max="8" width="9.875" style="652" customWidth="1"/>
    <col min="9" max="9" width="9" style="1219" hidden="1" customWidth="1"/>
    <col min="10" max="10" width="9" style="1177" hidden="1" customWidth="1"/>
    <col min="11" max="11" width="9" style="652" hidden="1" customWidth="1"/>
    <col min="12" max="16384" width="8" style="652" hidden="1"/>
  </cols>
  <sheetData>
    <row r="1" spans="1:10" ht="12.75" customHeight="1" x14ac:dyDescent="0.25">
      <c r="B1" s="2891" t="s">
        <v>327</v>
      </c>
      <c r="C1" s="2891"/>
      <c r="D1" s="2891"/>
      <c r="E1" s="2891"/>
      <c r="F1" s="2891"/>
      <c r="G1" s="2891"/>
      <c r="H1" s="1175"/>
      <c r="I1" s="1176"/>
    </row>
    <row r="2" spans="1:10" ht="15" x14ac:dyDescent="0.25">
      <c r="B2" s="2892" t="s">
        <v>2397</v>
      </c>
      <c r="C2" s="2892"/>
      <c r="D2" s="2892"/>
      <c r="E2" s="2892"/>
      <c r="F2" s="2892"/>
      <c r="G2" s="2892"/>
      <c r="H2" s="2892"/>
      <c r="I2" s="1176"/>
    </row>
    <row r="3" spans="1:10" ht="15" x14ac:dyDescent="0.25">
      <c r="B3" s="2892"/>
      <c r="C3" s="2892"/>
      <c r="D3" s="2892"/>
      <c r="E3" s="2892"/>
      <c r="F3" s="2892"/>
      <c r="G3" s="2892"/>
      <c r="H3" s="2892"/>
      <c r="I3" s="1176"/>
    </row>
    <row r="4" spans="1:10" ht="29.25" customHeight="1" x14ac:dyDescent="0.25">
      <c r="B4" s="2892"/>
      <c r="C4" s="2892"/>
      <c r="D4" s="2892"/>
      <c r="E4" s="2892"/>
      <c r="F4" s="2892"/>
      <c r="G4" s="2892"/>
      <c r="H4" s="2892"/>
      <c r="I4" s="1176"/>
    </row>
    <row r="5" spans="1:10" ht="14.25" customHeight="1" x14ac:dyDescent="0.25">
      <c r="B5" s="780"/>
      <c r="C5" s="1178" t="s">
        <v>341</v>
      </c>
      <c r="D5" s="1178" t="s">
        <v>342</v>
      </c>
      <c r="E5" s="1178" t="s">
        <v>343</v>
      </c>
      <c r="F5" s="1178" t="s">
        <v>592</v>
      </c>
      <c r="G5" s="1178" t="s">
        <v>344</v>
      </c>
      <c r="H5" s="1178" t="s">
        <v>345</v>
      </c>
      <c r="I5" s="1176"/>
    </row>
    <row r="6" spans="1:10" ht="15" x14ac:dyDescent="0.25">
      <c r="B6" s="1179"/>
      <c r="C6" s="2893" t="s">
        <v>328</v>
      </c>
      <c r="D6" s="2893"/>
      <c r="E6" s="2893"/>
      <c r="F6" s="2893"/>
      <c r="G6" s="2893"/>
      <c r="H6" s="2893"/>
      <c r="I6" s="1176"/>
    </row>
    <row r="7" spans="1:10" ht="0.75" customHeight="1" x14ac:dyDescent="0.25">
      <c r="B7" s="1180"/>
      <c r="C7" s="1181"/>
      <c r="D7" s="1181"/>
      <c r="E7" s="1181"/>
      <c r="F7" s="1181"/>
      <c r="G7" s="1182"/>
      <c r="H7" s="1182"/>
      <c r="I7" s="1176"/>
    </row>
    <row r="8" spans="1:10" ht="29.25" customHeight="1" x14ac:dyDescent="0.25">
      <c r="A8" s="1183"/>
      <c r="B8" s="1184" t="s">
        <v>1003</v>
      </c>
      <c r="C8" s="1178" t="s">
        <v>329</v>
      </c>
      <c r="D8" s="1178" t="s">
        <v>330</v>
      </c>
      <c r="E8" s="1178" t="s">
        <v>1047</v>
      </c>
      <c r="F8" s="1178" t="s">
        <v>332</v>
      </c>
      <c r="G8" s="1178" t="s">
        <v>333</v>
      </c>
      <c r="H8" s="1178" t="s">
        <v>7</v>
      </c>
      <c r="I8" s="1176"/>
    </row>
    <row r="9" spans="1:10" ht="12" x14ac:dyDescent="0.2">
      <c r="B9" s="1185" t="s">
        <v>249</v>
      </c>
      <c r="C9" s="1186"/>
      <c r="D9" s="1186"/>
      <c r="E9" s="1186"/>
      <c r="F9" s="1186"/>
      <c r="G9" s="1187"/>
      <c r="H9" s="1187"/>
      <c r="I9" s="1176"/>
      <c r="J9" s="723"/>
    </row>
    <row r="10" spans="1:10" ht="15" x14ac:dyDescent="0.25">
      <c r="A10" s="652">
        <v>1</v>
      </c>
      <c r="B10" s="1188" t="s">
        <v>250</v>
      </c>
      <c r="C10" s="1189"/>
      <c r="D10" s="1189"/>
      <c r="E10" s="1189"/>
      <c r="F10" s="1189"/>
      <c r="G10" s="1189"/>
      <c r="H10" s="1189"/>
      <c r="I10" s="1176"/>
    </row>
    <row r="11" spans="1:10" ht="15" x14ac:dyDescent="0.25">
      <c r="A11" s="652">
        <v>2</v>
      </c>
      <c r="B11" s="1188" t="s">
        <v>251</v>
      </c>
      <c r="C11" s="1189">
        <v>1509.3771970873972</v>
      </c>
      <c r="D11" s="1189">
        <v>3616.0198437619038</v>
      </c>
      <c r="E11" s="1189">
        <v>18225.579765536022</v>
      </c>
      <c r="F11" s="1189">
        <v>4830.4852578746604</v>
      </c>
      <c r="G11" s="1189">
        <v>813.24350874001698</v>
      </c>
      <c r="H11" s="1189">
        <v>28994.705572999999</v>
      </c>
      <c r="I11" s="1176"/>
    </row>
    <row r="12" spans="1:10" ht="15" x14ac:dyDescent="0.25">
      <c r="A12" s="652">
        <v>3</v>
      </c>
      <c r="B12" s="1188" t="s">
        <v>252</v>
      </c>
      <c r="C12" s="1189">
        <v>9515.5739999999987</v>
      </c>
      <c r="D12" s="1189">
        <v>20652.741282850817</v>
      </c>
      <c r="E12" s="1189">
        <v>46585.976075302759</v>
      </c>
      <c r="F12" s="1189">
        <v>29476.234711867102</v>
      </c>
      <c r="G12" s="1189">
        <v>4272.5853420593303</v>
      </c>
      <c r="H12" s="1189">
        <v>110503.11141208</v>
      </c>
      <c r="I12" s="1176"/>
    </row>
    <row r="13" spans="1:10" ht="15" x14ac:dyDescent="0.25">
      <c r="A13" s="652" t="s">
        <v>246</v>
      </c>
      <c r="B13" s="1190" t="s">
        <v>334</v>
      </c>
      <c r="C13" s="1189"/>
      <c r="D13" s="1189"/>
      <c r="E13" s="1189"/>
      <c r="F13" s="1189"/>
      <c r="G13" s="1189">
        <v>-0.55199113999999994</v>
      </c>
      <c r="H13" s="1189">
        <v>-0.55199113999999994</v>
      </c>
      <c r="I13" s="1176"/>
    </row>
    <row r="14" spans="1:10" ht="15" x14ac:dyDescent="0.25">
      <c r="B14" s="1190" t="s">
        <v>103</v>
      </c>
      <c r="C14" s="1189"/>
      <c r="D14" s="1189">
        <v>9878.4065976513575</v>
      </c>
      <c r="E14" s="1189">
        <v>17625.774626844923</v>
      </c>
      <c r="F14" s="1189">
        <v>18306.143775096793</v>
      </c>
      <c r="G14" s="1189">
        <v>2566.6555342469292</v>
      </c>
      <c r="H14" s="1189">
        <v>48376.980533839996</v>
      </c>
      <c r="I14" s="1176"/>
    </row>
    <row r="15" spans="1:10" ht="15" x14ac:dyDescent="0.25">
      <c r="A15" s="652">
        <v>4</v>
      </c>
      <c r="B15" s="1188" t="s">
        <v>35</v>
      </c>
      <c r="C15" s="1189"/>
      <c r="D15" s="1189">
        <v>2202.9189959163477</v>
      </c>
      <c r="E15" s="1189">
        <v>7877.940690281549</v>
      </c>
      <c r="F15" s="1189">
        <v>150836.50762880515</v>
      </c>
      <c r="G15" s="1189">
        <v>4136.4168812069502</v>
      </c>
      <c r="H15" s="1189">
        <v>165053.78419620998</v>
      </c>
      <c r="I15" s="1176"/>
    </row>
    <row r="16" spans="1:10" ht="15" x14ac:dyDescent="0.25">
      <c r="B16" s="1190" t="s">
        <v>335</v>
      </c>
      <c r="C16" s="1189"/>
      <c r="D16" s="1189">
        <v>1307.7602893607159</v>
      </c>
      <c r="E16" s="1189">
        <v>4795.9160409806664</v>
      </c>
      <c r="F16" s="1189">
        <v>135102.18616524193</v>
      </c>
      <c r="G16" s="1189">
        <v>186.86718485669917</v>
      </c>
      <c r="H16" s="1189">
        <v>141392.72968044001</v>
      </c>
      <c r="I16" s="1176"/>
    </row>
    <row r="17" spans="1:9" ht="15" x14ac:dyDescent="0.25">
      <c r="B17" s="1190" t="s">
        <v>103</v>
      </c>
      <c r="C17" s="1189"/>
      <c r="D17" s="1189">
        <v>50.364525498298875</v>
      </c>
      <c r="E17" s="1189">
        <v>253.1493673440948</v>
      </c>
      <c r="F17" s="1189">
        <v>665.62332837833253</v>
      </c>
      <c r="G17" s="1189">
        <v>70.82131595927369</v>
      </c>
      <c r="H17" s="1189">
        <v>1039.9585371799999</v>
      </c>
      <c r="I17" s="1176"/>
    </row>
    <row r="18" spans="1:9" ht="15" x14ac:dyDescent="0.25">
      <c r="B18" s="1190" t="s">
        <v>336</v>
      </c>
      <c r="C18" s="1189"/>
      <c r="D18" s="1189">
        <v>1257.231692096879</v>
      </c>
      <c r="E18" s="1189">
        <v>4542.6401961635202</v>
      </c>
      <c r="F18" s="1189">
        <v>134437.04266792684</v>
      </c>
      <c r="G18" s="1189">
        <v>115.8754911027558</v>
      </c>
      <c r="H18" s="1189">
        <v>140352.79004728998</v>
      </c>
      <c r="I18" s="1176"/>
    </row>
    <row r="19" spans="1:9" ht="15" x14ac:dyDescent="0.25">
      <c r="B19" s="1190" t="s">
        <v>337</v>
      </c>
      <c r="C19" s="1189"/>
      <c r="D19" s="1189">
        <v>919.56401825</v>
      </c>
      <c r="E19" s="1189">
        <v>3112.6563055599995</v>
      </c>
      <c r="F19" s="1189">
        <v>15943.069526559999</v>
      </c>
      <c r="G19" s="1189">
        <v>4033.7855135300001</v>
      </c>
      <c r="H19" s="1189">
        <v>24009.0753639</v>
      </c>
      <c r="I19" s="1176"/>
    </row>
    <row r="20" spans="1:9" ht="15" x14ac:dyDescent="0.25">
      <c r="B20" s="1190" t="s">
        <v>103</v>
      </c>
      <c r="C20" s="1189"/>
      <c r="D20" s="1189">
        <v>114.0516969</v>
      </c>
      <c r="E20" s="1189">
        <v>610.09361949000004</v>
      </c>
      <c r="F20" s="1189">
        <v>282.54902949000001</v>
      </c>
      <c r="G20" s="1189">
        <v>179.55772206</v>
      </c>
      <c r="H20" s="1189">
        <v>1186.2520679400002</v>
      </c>
      <c r="I20" s="1176"/>
    </row>
    <row r="21" spans="1:9" ht="15" x14ac:dyDescent="0.25">
      <c r="B21" s="1190" t="s">
        <v>336</v>
      </c>
      <c r="C21" s="1189"/>
      <c r="D21" s="1189">
        <v>805.51232134999998</v>
      </c>
      <c r="E21" s="1189">
        <v>2503.9</v>
      </c>
      <c r="F21" s="1189">
        <v>15660.52049707</v>
      </c>
      <c r="G21" s="1189">
        <v>3854.2277914699998</v>
      </c>
      <c r="H21" s="1189">
        <v>22824.160609889997</v>
      </c>
      <c r="I21" s="1176"/>
    </row>
    <row r="22" spans="1:9" ht="11.25" customHeight="1" x14ac:dyDescent="0.25">
      <c r="A22" s="652">
        <v>5</v>
      </c>
      <c r="B22" s="1188" t="s">
        <v>38</v>
      </c>
      <c r="C22" s="1189"/>
      <c r="D22" s="1189"/>
      <c r="E22" s="1189"/>
      <c r="F22" s="1189"/>
      <c r="G22" s="1189"/>
      <c r="H22" s="1189"/>
      <c r="I22" s="1176"/>
    </row>
    <row r="23" spans="1:9" ht="14.25" customHeight="1" x14ac:dyDescent="0.25">
      <c r="B23" s="1188" t="s">
        <v>37</v>
      </c>
      <c r="C23" s="1189"/>
      <c r="D23" s="1189">
        <v>896.25792468908821</v>
      </c>
      <c r="E23" s="1189">
        <v>2289.5658107815198</v>
      </c>
      <c r="F23" s="1189">
        <v>271.85452543939203</v>
      </c>
      <c r="G23" s="1189"/>
      <c r="H23" s="1189">
        <v>3457.6782609100001</v>
      </c>
      <c r="I23" s="1176"/>
    </row>
    <row r="24" spans="1:9" ht="15" x14ac:dyDescent="0.25">
      <c r="A24" s="1191">
        <v>6</v>
      </c>
      <c r="B24" s="1191" t="s">
        <v>36</v>
      </c>
      <c r="C24" s="1192">
        <v>11024.951197087395</v>
      </c>
      <c r="D24" s="1192">
        <v>27367.938047218158</v>
      </c>
      <c r="E24" s="1192">
        <v>74979.062341901852</v>
      </c>
      <c r="F24" s="1192">
        <v>185415.08212398627</v>
      </c>
      <c r="G24" s="1192">
        <v>9222.2457320062986</v>
      </c>
      <c r="H24" s="1192">
        <v>308009.27944219997</v>
      </c>
      <c r="I24" s="1176"/>
    </row>
    <row r="25" spans="1:9" ht="9.75" customHeight="1" x14ac:dyDescent="0.25">
      <c r="A25" s="1193"/>
      <c r="B25" s="1194"/>
      <c r="C25" s="1195"/>
      <c r="D25" s="1195"/>
      <c r="E25" s="1195"/>
      <c r="F25" s="1196"/>
      <c r="G25" s="1195"/>
      <c r="H25" s="1195"/>
      <c r="I25" s="1176"/>
    </row>
    <row r="26" spans="1:9" ht="15" x14ac:dyDescent="0.25">
      <c r="A26" s="1197"/>
      <c r="B26" s="1198" t="s">
        <v>258</v>
      </c>
      <c r="C26" s="1199"/>
      <c r="D26" s="1199"/>
      <c r="E26" s="1199"/>
      <c r="F26" s="1199"/>
      <c r="G26" s="1199"/>
      <c r="H26" s="1199"/>
      <c r="I26" s="1176"/>
    </row>
    <row r="27" spans="1:9" ht="18" customHeight="1" x14ac:dyDescent="0.25">
      <c r="A27" s="652">
        <v>7</v>
      </c>
      <c r="B27" s="1200" t="s">
        <v>250</v>
      </c>
      <c r="C27" s="1189">
        <v>39907.368999999999</v>
      </c>
      <c r="D27" s="1189">
        <v>45.763822892953137</v>
      </c>
      <c r="E27" s="1189">
        <v>14989.768876836206</v>
      </c>
      <c r="F27" s="1189">
        <v>3971.9066165203635</v>
      </c>
      <c r="G27" s="1189">
        <v>6524.6753950904822</v>
      </c>
      <c r="H27" s="1189">
        <v>65439.483711339999</v>
      </c>
      <c r="I27" s="1176"/>
    </row>
    <row r="28" spans="1:9" ht="15" x14ac:dyDescent="0.25">
      <c r="A28" s="652">
        <v>8</v>
      </c>
      <c r="B28" s="1200" t="s">
        <v>259</v>
      </c>
      <c r="C28" s="1189"/>
      <c r="D28" s="1189">
        <v>741.0000480576399</v>
      </c>
      <c r="E28" s="1189">
        <v>2047.5049186437941</v>
      </c>
      <c r="F28" s="1189">
        <v>216.57857550328873</v>
      </c>
      <c r="G28" s="1189">
        <v>856.06676933527706</v>
      </c>
      <c r="H28" s="1189">
        <v>3861.1503115400001</v>
      </c>
      <c r="I28" s="1176"/>
    </row>
    <row r="29" spans="1:9" ht="15" x14ac:dyDescent="0.25">
      <c r="A29" s="652">
        <v>9</v>
      </c>
      <c r="B29" s="1200" t="s">
        <v>260</v>
      </c>
      <c r="C29" s="1189"/>
      <c r="D29" s="1189"/>
      <c r="E29" s="1189"/>
      <c r="F29" s="1189"/>
      <c r="G29" s="1189"/>
      <c r="H29" s="1189"/>
      <c r="I29" s="1176"/>
    </row>
    <row r="30" spans="1:9" ht="15" x14ac:dyDescent="0.25">
      <c r="A30" s="652">
        <v>10</v>
      </c>
      <c r="B30" s="1200" t="s">
        <v>261</v>
      </c>
      <c r="C30" s="1189"/>
      <c r="D30" s="1189">
        <v>363.38837538000001</v>
      </c>
      <c r="E30" s="1189">
        <v>360.49096128000002</v>
      </c>
      <c r="F30" s="1189">
        <v>57.202976069999998</v>
      </c>
      <c r="G30" s="1189"/>
      <c r="H30" s="1189">
        <v>781.11328633000005</v>
      </c>
      <c r="I30" s="1176"/>
    </row>
    <row r="31" spans="1:9" ht="15" x14ac:dyDescent="0.25">
      <c r="A31" s="652">
        <v>11</v>
      </c>
      <c r="B31" s="1200" t="s">
        <v>262</v>
      </c>
      <c r="C31" s="1189"/>
      <c r="D31" s="1189">
        <v>50.703814780000002</v>
      </c>
      <c r="E31" s="1189"/>
      <c r="F31" s="1189"/>
      <c r="G31" s="1189"/>
      <c r="H31" s="1189">
        <v>50.701212349999999</v>
      </c>
      <c r="I31" s="1176"/>
    </row>
    <row r="32" spans="1:9" ht="15" x14ac:dyDescent="0.25">
      <c r="A32" s="652">
        <v>12</v>
      </c>
      <c r="B32" s="1200" t="s">
        <v>251</v>
      </c>
      <c r="C32" s="1189"/>
      <c r="D32" s="1189">
        <v>12.667792420000001</v>
      </c>
      <c r="E32" s="1189"/>
      <c r="F32" s="1189">
        <v>186.99312545999999</v>
      </c>
      <c r="G32" s="1189"/>
      <c r="H32" s="1189">
        <v>199.66091788</v>
      </c>
      <c r="I32" s="1176"/>
    </row>
    <row r="33" spans="1:10" ht="15" x14ac:dyDescent="0.25">
      <c r="A33" s="652">
        <v>13</v>
      </c>
      <c r="B33" s="1200" t="s">
        <v>252</v>
      </c>
      <c r="C33" s="1189"/>
      <c r="D33" s="1189">
        <v>3.1179593711985572</v>
      </c>
      <c r="E33" s="1189">
        <v>43.095626006322398</v>
      </c>
      <c r="F33" s="1189">
        <v>121.93977315080409</v>
      </c>
      <c r="G33" s="1189">
        <v>1368.5269003116748</v>
      </c>
      <c r="H33" s="1189">
        <v>1536.6802588399999</v>
      </c>
      <c r="I33" s="1176"/>
    </row>
    <row r="34" spans="1:10" ht="15" x14ac:dyDescent="0.25">
      <c r="B34" s="1201" t="s">
        <v>338</v>
      </c>
      <c r="C34" s="1189"/>
      <c r="D34" s="1189">
        <v>1.6465145397380792</v>
      </c>
      <c r="E34" s="1189">
        <v>5.2945318221153475</v>
      </c>
      <c r="F34" s="1189">
        <v>90.10298354462418</v>
      </c>
      <c r="G34" s="1189">
        <v>1173.1962752435225</v>
      </c>
      <c r="H34" s="1189">
        <v>1270.24030515</v>
      </c>
      <c r="I34" s="1176"/>
    </row>
    <row r="35" spans="1:10" ht="15" x14ac:dyDescent="0.25">
      <c r="A35" s="652">
        <v>14</v>
      </c>
      <c r="B35" s="1200" t="s">
        <v>35</v>
      </c>
      <c r="C35" s="1189"/>
      <c r="D35" s="1189">
        <v>227.70063349881963</v>
      </c>
      <c r="E35" s="1189">
        <v>2164.1779732972809</v>
      </c>
      <c r="F35" s="1189">
        <v>2030.5486364326807</v>
      </c>
      <c r="G35" s="1189">
        <v>143.06762210502924</v>
      </c>
      <c r="H35" s="1189">
        <v>4565.4948653338106</v>
      </c>
      <c r="I35" s="1176"/>
    </row>
    <row r="36" spans="1:10" ht="15" x14ac:dyDescent="0.25">
      <c r="B36" s="1202" t="s">
        <v>338</v>
      </c>
      <c r="C36" s="1189"/>
      <c r="D36" s="1189">
        <v>70.937210754317604</v>
      </c>
      <c r="E36" s="1189">
        <v>545.78154094299907</v>
      </c>
      <c r="F36" s="1189">
        <v>129.15815018509127</v>
      </c>
      <c r="G36" s="1189">
        <v>13.119617517591953</v>
      </c>
      <c r="H36" s="1189">
        <v>758.99651939999978</v>
      </c>
      <c r="I36" s="1176"/>
    </row>
    <row r="37" spans="1:10" ht="15" x14ac:dyDescent="0.25">
      <c r="A37" s="652">
        <v>15</v>
      </c>
      <c r="B37" s="1203" t="s">
        <v>263</v>
      </c>
      <c r="C37" s="1189"/>
      <c r="D37" s="1189">
        <v>10.757766089078109</v>
      </c>
      <c r="E37" s="1189">
        <v>69.252955896030642</v>
      </c>
      <c r="F37" s="1189">
        <v>3964.8923111748909</v>
      </c>
      <c r="G37" s="1189">
        <v>11.445675469999999</v>
      </c>
      <c r="H37" s="1189">
        <v>4056.3487086299997</v>
      </c>
      <c r="I37" s="1176"/>
    </row>
    <row r="38" spans="1:10" ht="15" x14ac:dyDescent="0.25">
      <c r="B38" s="1202" t="s">
        <v>338</v>
      </c>
      <c r="C38" s="1189"/>
      <c r="D38" s="1189"/>
      <c r="E38" s="1189">
        <v>2.0688765199999999</v>
      </c>
      <c r="F38" s="1189">
        <v>55.592106809999997</v>
      </c>
      <c r="G38" s="1189">
        <v>11.445675469999999</v>
      </c>
      <c r="H38" s="1189">
        <v>69.211127259999998</v>
      </c>
      <c r="I38" s="1176"/>
    </row>
    <row r="39" spans="1:10" ht="15" x14ac:dyDescent="0.25">
      <c r="A39" s="652">
        <v>16</v>
      </c>
      <c r="B39" s="1200" t="s">
        <v>264</v>
      </c>
      <c r="C39" s="1189"/>
      <c r="D39" s="1189">
        <v>8.9277764970534239</v>
      </c>
      <c r="E39" s="1189">
        <v>39.904494828435439</v>
      </c>
      <c r="F39" s="1189">
        <v>39.639431575848789</v>
      </c>
      <c r="G39" s="1189">
        <v>2.0262920557518731</v>
      </c>
      <c r="H39" s="1189">
        <v>90.497994957089517</v>
      </c>
      <c r="I39" s="1176"/>
    </row>
    <row r="40" spans="1:10" ht="15" x14ac:dyDescent="0.25">
      <c r="A40" s="652">
        <v>17</v>
      </c>
      <c r="B40" s="1200" t="s">
        <v>265</v>
      </c>
      <c r="C40" s="1189"/>
      <c r="D40" s="1189"/>
      <c r="E40" s="1189"/>
      <c r="F40" s="1189"/>
      <c r="G40" s="1189">
        <v>421.35011592000001</v>
      </c>
      <c r="H40" s="1189">
        <v>421.35011592000001</v>
      </c>
      <c r="I40" s="1176"/>
    </row>
    <row r="41" spans="1:10" ht="15" x14ac:dyDescent="0.25">
      <c r="A41" s="652">
        <v>18</v>
      </c>
      <c r="B41" s="1200" t="s">
        <v>266</v>
      </c>
      <c r="C41" s="1189"/>
      <c r="D41" s="1189">
        <v>68.676602893365271</v>
      </c>
      <c r="E41" s="1189">
        <v>315.01781415517246</v>
      </c>
      <c r="F41" s="1189"/>
      <c r="G41" s="1189"/>
      <c r="H41" s="1189">
        <v>383.69441704853773</v>
      </c>
      <c r="I41" s="1176"/>
    </row>
    <row r="42" spans="1:10" ht="28.5" customHeight="1" x14ac:dyDescent="0.25">
      <c r="A42" s="652">
        <v>19</v>
      </c>
      <c r="B42" s="1200" t="s">
        <v>267</v>
      </c>
      <c r="C42" s="1189"/>
      <c r="D42" s="1189"/>
      <c r="E42" s="1189"/>
      <c r="F42" s="1189"/>
      <c r="G42" s="1189"/>
      <c r="H42" s="1189"/>
      <c r="I42" s="1176"/>
    </row>
    <row r="43" spans="1:10" ht="15" x14ac:dyDescent="0.25">
      <c r="A43" s="652">
        <v>20</v>
      </c>
      <c r="B43" s="1200" t="s">
        <v>339</v>
      </c>
      <c r="C43" s="1189"/>
      <c r="D43" s="1189"/>
      <c r="E43" s="1189"/>
      <c r="F43" s="1189"/>
      <c r="G43" s="1189">
        <v>194.14212728999999</v>
      </c>
      <c r="H43" s="1189">
        <v>194.14212728999999</v>
      </c>
      <c r="I43" s="1176"/>
    </row>
    <row r="44" spans="1:10" ht="15" x14ac:dyDescent="0.25">
      <c r="A44" s="652">
        <v>21</v>
      </c>
      <c r="B44" s="1200" t="s">
        <v>269</v>
      </c>
      <c r="C44" s="1189"/>
      <c r="D44" s="1189">
        <v>1.21025581</v>
      </c>
      <c r="E44" s="1189"/>
      <c r="F44" s="1189"/>
      <c r="G44" s="1189">
        <v>1695.5621198499998</v>
      </c>
      <c r="H44" s="1189">
        <v>1696.7723756599999</v>
      </c>
      <c r="I44" s="1176"/>
    </row>
    <row r="45" spans="1:10" ht="15" x14ac:dyDescent="0.25">
      <c r="A45" s="652">
        <v>22</v>
      </c>
      <c r="B45" s="1200" t="s">
        <v>270</v>
      </c>
      <c r="C45" s="1189"/>
      <c r="D45" s="1189">
        <v>274.04882162724704</v>
      </c>
      <c r="E45" s="1189">
        <v>664.67118923451483</v>
      </c>
      <c r="F45" s="1189">
        <v>2.8327827986448306</v>
      </c>
      <c r="G45" s="1189">
        <v>-0.54207070999999996</v>
      </c>
      <c r="H45" s="1189">
        <v>941.01072295040683</v>
      </c>
      <c r="I45" s="1176"/>
    </row>
    <row r="46" spans="1:10" ht="15" x14ac:dyDescent="0.25">
      <c r="A46" s="1191">
        <v>23</v>
      </c>
      <c r="B46" s="1191" t="s">
        <v>34</v>
      </c>
      <c r="C46" s="1192">
        <v>39907.368999999999</v>
      </c>
      <c r="D46" s="1192">
        <v>1807.9764443173551</v>
      </c>
      <c r="E46" s="1192">
        <v>20693.944979347758</v>
      </c>
      <c r="F46" s="1192">
        <v>10592.54254663652</v>
      </c>
      <c r="G46" s="1192">
        <v>11216.349317888216</v>
      </c>
      <c r="H46" s="1192">
        <v>84218.182288189841</v>
      </c>
      <c r="I46" s="1176"/>
    </row>
    <row r="47" spans="1:10" s="1209" customFormat="1" ht="15" x14ac:dyDescent="0.25">
      <c r="A47" s="1204"/>
      <c r="B47" s="1205"/>
      <c r="C47" s="1206"/>
      <c r="D47" s="1206"/>
      <c r="E47" s="1206"/>
      <c r="F47" s="1206"/>
      <c r="G47" s="1206"/>
      <c r="H47" s="1206"/>
      <c r="I47" s="1207"/>
      <c r="J47" s="1208"/>
    </row>
    <row r="48" spans="1:10" ht="15" x14ac:dyDescent="0.25">
      <c r="A48" s="1191">
        <v>24</v>
      </c>
      <c r="B48" s="1191" t="s">
        <v>7</v>
      </c>
      <c r="C48" s="1192">
        <v>50932.320197087392</v>
      </c>
      <c r="D48" s="1192">
        <v>29175.914491535514</v>
      </c>
      <c r="E48" s="1192">
        <v>95673.007321249606</v>
      </c>
      <c r="F48" s="1192">
        <v>196007.62467062278</v>
      </c>
      <c r="G48" s="1192">
        <v>20438.595049894517</v>
      </c>
      <c r="H48" s="1192">
        <v>392227.4617303898</v>
      </c>
      <c r="I48" s="1176"/>
    </row>
    <row r="49" spans="1:11" ht="15" x14ac:dyDescent="0.25">
      <c r="B49" s="1210"/>
      <c r="C49" s="1211"/>
      <c r="D49" s="1211"/>
      <c r="E49" s="1211"/>
      <c r="F49" s="1211"/>
      <c r="G49" s="1211"/>
      <c r="H49" s="1211"/>
      <c r="I49" s="1176"/>
    </row>
    <row r="50" spans="1:11" ht="15" x14ac:dyDescent="0.25">
      <c r="B50" s="1210"/>
      <c r="C50" s="1211"/>
      <c r="D50" s="1211"/>
      <c r="E50" s="1211"/>
      <c r="F50" s="1211"/>
      <c r="G50" s="1211"/>
      <c r="H50" s="1211"/>
      <c r="I50" s="1176"/>
    </row>
    <row r="51" spans="1:11" ht="15" x14ac:dyDescent="0.25">
      <c r="B51" s="1210"/>
      <c r="C51" s="1211"/>
      <c r="D51" s="1211"/>
      <c r="E51" s="1211"/>
      <c r="F51" s="1211"/>
      <c r="G51" s="1211"/>
      <c r="H51" s="1211"/>
      <c r="I51" s="1176"/>
    </row>
    <row r="52" spans="1:11" ht="15" x14ac:dyDescent="0.25">
      <c r="B52" s="1210"/>
      <c r="C52" s="1211"/>
      <c r="D52" s="1211"/>
      <c r="E52" s="1211"/>
      <c r="F52" s="1211"/>
      <c r="G52" s="1211"/>
      <c r="H52" s="1211"/>
      <c r="I52" s="1176"/>
    </row>
    <row r="53" spans="1:11" ht="15" x14ac:dyDescent="0.25">
      <c r="B53" s="1210"/>
      <c r="C53" s="1211"/>
      <c r="D53" s="1211"/>
      <c r="E53" s="1211"/>
      <c r="F53" s="1211"/>
      <c r="G53" s="1211"/>
      <c r="H53" s="1211"/>
      <c r="I53" s="1176"/>
    </row>
    <row r="54" spans="1:11" ht="15" x14ac:dyDescent="0.25">
      <c r="B54" s="1210"/>
      <c r="C54" s="1211"/>
      <c r="D54" s="1211"/>
      <c r="E54" s="1211"/>
      <c r="F54" s="1211"/>
      <c r="G54" s="1211"/>
      <c r="H54" s="1211"/>
      <c r="I54" s="1176"/>
    </row>
    <row r="55" spans="1:11" ht="15" x14ac:dyDescent="0.25">
      <c r="B55" s="1212"/>
      <c r="C55" s="1213"/>
      <c r="D55" s="1213"/>
      <c r="E55" s="1213"/>
      <c r="F55" s="1213"/>
      <c r="G55" s="1213"/>
      <c r="H55" s="1213"/>
      <c r="I55" s="1176"/>
    </row>
    <row r="56" spans="1:11" ht="14.45" customHeight="1" x14ac:dyDescent="0.25">
      <c r="B56" s="1214"/>
      <c r="C56" s="2894" t="s">
        <v>328</v>
      </c>
      <c r="D56" s="2894"/>
      <c r="E56" s="2894"/>
      <c r="F56" s="2894"/>
      <c r="G56" s="2894"/>
      <c r="H56" s="2894"/>
      <c r="I56" s="1215"/>
    </row>
    <row r="57" spans="1:11" ht="10.5" customHeight="1" x14ac:dyDescent="0.25">
      <c r="A57" s="1216"/>
      <c r="B57" s="1217"/>
      <c r="C57" s="1218"/>
      <c r="D57" s="1218"/>
      <c r="E57" s="1218"/>
      <c r="F57" s="1218"/>
      <c r="G57" s="1193"/>
      <c r="H57" s="1193"/>
    </row>
    <row r="58" spans="1:11" ht="26.25" customHeight="1" x14ac:dyDescent="0.25">
      <c r="A58" s="1220"/>
      <c r="B58" s="1221" t="s">
        <v>362</v>
      </c>
      <c r="C58" s="1222" t="s">
        <v>329</v>
      </c>
      <c r="D58" s="1222" t="s">
        <v>330</v>
      </c>
      <c r="E58" s="1222" t="s">
        <v>331</v>
      </c>
      <c r="F58" s="1222" t="s">
        <v>332</v>
      </c>
      <c r="G58" s="1222" t="s">
        <v>333</v>
      </c>
      <c r="H58" s="1222" t="s">
        <v>7</v>
      </c>
      <c r="I58" s="1223"/>
    </row>
    <row r="59" spans="1:11" ht="15" x14ac:dyDescent="0.25">
      <c r="B59" s="1224" t="s">
        <v>249</v>
      </c>
      <c r="C59" s="1225"/>
      <c r="D59" s="1225"/>
      <c r="E59" s="1225"/>
      <c r="F59" s="1225"/>
      <c r="G59" s="1226"/>
      <c r="H59" s="1226"/>
      <c r="I59" s="1227"/>
    </row>
    <row r="60" spans="1:11" ht="21" customHeight="1" x14ac:dyDescent="0.25">
      <c r="A60" s="652">
        <v>1</v>
      </c>
      <c r="B60" s="1040" t="s">
        <v>250</v>
      </c>
      <c r="C60" s="1228"/>
      <c r="D60" s="1228"/>
      <c r="E60" s="1228"/>
      <c r="F60" s="1228"/>
      <c r="G60" s="1228"/>
      <c r="H60" s="1228"/>
      <c r="I60" s="1229"/>
      <c r="K60" s="1177"/>
    </row>
    <row r="61" spans="1:11" ht="14.1" customHeight="1" x14ac:dyDescent="0.25">
      <c r="A61" s="652">
        <v>2</v>
      </c>
      <c r="B61" s="1040" t="s">
        <v>251</v>
      </c>
      <c r="C61" s="1228">
        <v>1461.5929640238944</v>
      </c>
      <c r="D61" s="1228">
        <v>6026.2739358015087</v>
      </c>
      <c r="E61" s="1228">
        <v>24548.430117110052</v>
      </c>
      <c r="F61" s="1228">
        <v>3303.8945177695209</v>
      </c>
      <c r="G61" s="1228">
        <v>371.83839563502488</v>
      </c>
      <c r="H61" s="1228">
        <v>35712.029930340002</v>
      </c>
      <c r="I61" s="1229"/>
      <c r="K61" s="1177"/>
    </row>
    <row r="62" spans="1:11" ht="14.1" customHeight="1" x14ac:dyDescent="0.25">
      <c r="A62" s="652">
        <v>3</v>
      </c>
      <c r="B62" s="1040" t="s">
        <v>252</v>
      </c>
      <c r="C62" s="1228">
        <v>9934.1531701801614</v>
      </c>
      <c r="D62" s="1228">
        <v>20032.042964621291</v>
      </c>
      <c r="E62" s="1228">
        <v>42364.241140697144</v>
      </c>
      <c r="F62" s="1228">
        <v>30951.819502625276</v>
      </c>
      <c r="G62" s="1228">
        <v>5212.5773549061132</v>
      </c>
      <c r="H62" s="1228">
        <v>108494.83413302999</v>
      </c>
      <c r="I62" s="1229"/>
      <c r="K62" s="1177"/>
    </row>
    <row r="63" spans="1:11" ht="14.1" customHeight="1" x14ac:dyDescent="0.25">
      <c r="A63" s="652" t="s">
        <v>246</v>
      </c>
      <c r="B63" s="1230" t="s">
        <v>334</v>
      </c>
      <c r="C63" s="1228"/>
      <c r="D63" s="1228">
        <v>11.368978870824083</v>
      </c>
      <c r="E63" s="1228">
        <v>51.149138359336192</v>
      </c>
      <c r="F63" s="1228">
        <v>134.82571168089532</v>
      </c>
      <c r="G63" s="1228">
        <v>8.9898944386235594E-5</v>
      </c>
      <c r="H63" s="1228">
        <v>197.34391880999999</v>
      </c>
      <c r="I63" s="1229"/>
      <c r="K63" s="1177"/>
    </row>
    <row r="64" spans="1:11" ht="14.1" customHeight="1" x14ac:dyDescent="0.25">
      <c r="B64" s="1230" t="s">
        <v>103</v>
      </c>
      <c r="C64" s="1228"/>
      <c r="D64" s="1228">
        <v>9183.031755860251</v>
      </c>
      <c r="E64" s="1228">
        <v>15532.576468186629</v>
      </c>
      <c r="F64" s="1228">
        <v>18206.64794112759</v>
      </c>
      <c r="G64" s="1228">
        <v>2648.6261301455224</v>
      </c>
      <c r="H64" s="1228">
        <v>45570.88229532</v>
      </c>
      <c r="I64" s="1229"/>
      <c r="K64" s="1177"/>
    </row>
    <row r="65" spans="1:11" ht="14.1" customHeight="1" x14ac:dyDescent="0.25">
      <c r="A65" s="652">
        <v>4</v>
      </c>
      <c r="B65" s="1040" t="s">
        <v>35</v>
      </c>
      <c r="C65" s="1228"/>
      <c r="D65" s="1228">
        <v>2529.2835343741103</v>
      </c>
      <c r="E65" s="1228">
        <v>7842.4877829415127</v>
      </c>
      <c r="F65" s="1228">
        <v>147147.94596413322</v>
      </c>
      <c r="G65" s="1228">
        <v>4381.510346991171</v>
      </c>
      <c r="H65" s="1228">
        <v>161901.22762844001</v>
      </c>
      <c r="I65" s="1229"/>
      <c r="K65" s="1177"/>
    </row>
    <row r="66" spans="1:11" ht="27" customHeight="1" x14ac:dyDescent="0.25">
      <c r="B66" s="1230" t="s">
        <v>335</v>
      </c>
      <c r="C66" s="1228"/>
      <c r="D66" s="1228">
        <v>1387.1631116069705</v>
      </c>
      <c r="E66" s="1228">
        <v>4908.1108549895453</v>
      </c>
      <c r="F66" s="1228">
        <v>131192.74604879285</v>
      </c>
      <c r="G66" s="1228">
        <v>194.86538014063964</v>
      </c>
      <c r="H66" s="1228">
        <v>137682.88539553</v>
      </c>
      <c r="I66" s="1229"/>
      <c r="K66" s="1177"/>
    </row>
    <row r="67" spans="1:11" ht="14.1" customHeight="1" x14ac:dyDescent="0.25">
      <c r="B67" s="1230" t="s">
        <v>103</v>
      </c>
      <c r="C67" s="1228"/>
      <c r="D67" s="1228">
        <v>57.629420658950906</v>
      </c>
      <c r="E67" s="1228">
        <v>256.22109880851735</v>
      </c>
      <c r="F67" s="1228">
        <v>673.75753403763872</v>
      </c>
      <c r="G67" s="1228">
        <v>74.355175084893105</v>
      </c>
      <c r="H67" s="1228">
        <v>1061.96322859</v>
      </c>
      <c r="I67" s="1229"/>
      <c r="K67" s="1177"/>
    </row>
    <row r="68" spans="1:11" ht="14.1" customHeight="1" x14ac:dyDescent="0.25">
      <c r="B68" s="1230" t="s">
        <v>336</v>
      </c>
      <c r="C68" s="1228"/>
      <c r="D68" s="1228">
        <v>1329.4861695079499</v>
      </c>
      <c r="E68" s="1228">
        <v>4651.6686402952764</v>
      </c>
      <c r="F68" s="1228">
        <v>130519.33092224035</v>
      </c>
      <c r="G68" s="1228">
        <v>120.43643489643449</v>
      </c>
      <c r="H68" s="1228">
        <v>136620.92216694</v>
      </c>
      <c r="I68" s="1229"/>
      <c r="K68" s="1177"/>
    </row>
    <row r="69" spans="1:11" ht="14.1" customHeight="1" x14ac:dyDescent="0.25">
      <c r="B69" s="1230" t="s">
        <v>337</v>
      </c>
      <c r="C69" s="1228"/>
      <c r="D69" s="1228">
        <v>1142.2310501464185</v>
      </c>
      <c r="E69" s="1228">
        <v>2934.6320322355741</v>
      </c>
      <c r="F69" s="1228">
        <v>15954.322708571863</v>
      </c>
      <c r="G69" s="1228">
        <v>4187.1564419561455</v>
      </c>
      <c r="H69" s="1228">
        <v>24218.342232909999</v>
      </c>
      <c r="I69" s="1229"/>
      <c r="K69" s="1177"/>
    </row>
    <row r="70" spans="1:11" ht="14.1" customHeight="1" x14ac:dyDescent="0.25">
      <c r="B70" s="1230" t="s">
        <v>103</v>
      </c>
      <c r="C70" s="1228"/>
      <c r="D70" s="1228">
        <v>148.85779580708498</v>
      </c>
      <c r="E70" s="1228">
        <v>561.95283040045399</v>
      </c>
      <c r="F70" s="1228">
        <v>317.45250535497087</v>
      </c>
      <c r="G70" s="1228">
        <v>201.88797450749027</v>
      </c>
      <c r="H70" s="1228">
        <v>1230.1511060700002</v>
      </c>
      <c r="I70" s="1229"/>
      <c r="K70" s="1177"/>
    </row>
    <row r="71" spans="1:11" ht="14.1" customHeight="1" x14ac:dyDescent="0.25">
      <c r="B71" s="1230" t="s">
        <v>336</v>
      </c>
      <c r="C71" s="1228"/>
      <c r="D71" s="1228">
        <v>993.52575767353767</v>
      </c>
      <c r="E71" s="1228">
        <v>2373.3723746330184</v>
      </c>
      <c r="F71" s="1228">
        <v>15636.042650467789</v>
      </c>
      <c r="G71" s="1228">
        <v>3985.2503440656556</v>
      </c>
      <c r="H71" s="1228">
        <v>22988.19112684</v>
      </c>
      <c r="I71" s="1229"/>
      <c r="K71" s="1177"/>
    </row>
    <row r="72" spans="1:11" ht="14.1" customHeight="1" x14ac:dyDescent="0.25">
      <c r="A72" s="652">
        <v>5</v>
      </c>
      <c r="B72" s="1040" t="s">
        <v>38</v>
      </c>
      <c r="C72" s="1228"/>
      <c r="D72" s="1228"/>
      <c r="E72" s="1228"/>
      <c r="F72" s="1228"/>
      <c r="G72" s="1228"/>
      <c r="H72" s="1228"/>
      <c r="I72" s="1229"/>
      <c r="K72" s="1177"/>
    </row>
    <row r="73" spans="1:11" ht="14.1" customHeight="1" x14ac:dyDescent="0.25">
      <c r="B73" s="1040" t="s">
        <v>37</v>
      </c>
      <c r="C73" s="1228"/>
      <c r="D73" s="1228">
        <v>717.54972938584729</v>
      </c>
      <c r="E73" s="1228">
        <v>1815.0491436384186</v>
      </c>
      <c r="F73" s="1228">
        <v>141.17398500573441</v>
      </c>
      <c r="G73" s="1228"/>
      <c r="H73" s="1228">
        <v>2673.7728580300004</v>
      </c>
      <c r="I73" s="1229"/>
      <c r="K73" s="1177"/>
    </row>
    <row r="74" spans="1:11" s="1236" customFormat="1" ht="14.1" customHeight="1" x14ac:dyDescent="0.25">
      <c r="A74" s="1231">
        <v>6</v>
      </c>
      <c r="B74" s="1231" t="s">
        <v>36</v>
      </c>
      <c r="C74" s="1232">
        <v>11395.746134204055</v>
      </c>
      <c r="D74" s="1233">
        <v>29305.150164182756</v>
      </c>
      <c r="E74" s="1233">
        <v>76570.208184387142</v>
      </c>
      <c r="F74" s="1232">
        <v>181544.83396953376</v>
      </c>
      <c r="G74" s="1232">
        <v>9965.9260975323086</v>
      </c>
      <c r="H74" s="1233">
        <v>308781.86454983999</v>
      </c>
      <c r="I74" s="1234"/>
      <c r="J74" s="1235"/>
      <c r="K74" s="1235"/>
    </row>
    <row r="75" spans="1:11" ht="14.1" customHeight="1" x14ac:dyDescent="0.25">
      <c r="B75" s="1237"/>
      <c r="C75" s="1238"/>
      <c r="D75" s="1238"/>
      <c r="E75" s="1238"/>
      <c r="F75" s="1238"/>
      <c r="G75" s="1238"/>
      <c r="H75" s="1238"/>
      <c r="I75" s="1239"/>
      <c r="K75" s="1177"/>
    </row>
    <row r="76" spans="1:11" ht="14.1" customHeight="1" x14ac:dyDescent="0.25">
      <c r="B76" s="1240" t="s">
        <v>258</v>
      </c>
      <c r="C76" s="1241"/>
      <c r="D76" s="1241"/>
      <c r="E76" s="1241"/>
      <c r="F76" s="1241"/>
      <c r="G76" s="1241"/>
      <c r="H76" s="1241"/>
      <c r="I76" s="1227"/>
    </row>
    <row r="77" spans="1:11" ht="21" customHeight="1" x14ac:dyDescent="0.25">
      <c r="A77" s="652">
        <v>7</v>
      </c>
      <c r="B77" s="1240" t="s">
        <v>250</v>
      </c>
      <c r="C77" s="1228">
        <v>44303.121107904393</v>
      </c>
      <c r="D77" s="1228">
        <v>12281.066545139949</v>
      </c>
      <c r="E77" s="1228">
        <v>15976.371122320519</v>
      </c>
      <c r="F77" s="1228">
        <v>2412.8362832934781</v>
      </c>
      <c r="G77" s="1228">
        <v>100.41731826139578</v>
      </c>
      <c r="H77" s="1228">
        <v>75073.812376919726</v>
      </c>
      <c r="I77" s="1242"/>
      <c r="K77" s="1177"/>
    </row>
    <row r="78" spans="1:11" ht="21.75" customHeight="1" x14ac:dyDescent="0.25">
      <c r="A78" s="652">
        <v>8</v>
      </c>
      <c r="B78" s="1243" t="s">
        <v>259</v>
      </c>
      <c r="C78" s="1244">
        <v>1.6468027431077492</v>
      </c>
      <c r="D78" s="1244">
        <v>853.54163894740259</v>
      </c>
      <c r="E78" s="1244">
        <v>1361.8877578808792</v>
      </c>
      <c r="F78" s="1244">
        <v>218.70748632383922</v>
      </c>
      <c r="G78" s="1244">
        <v>937.80211076747332</v>
      </c>
      <c r="H78" s="1244">
        <v>3373.5857966627027</v>
      </c>
      <c r="I78" s="1242"/>
      <c r="K78" s="1177"/>
    </row>
    <row r="79" spans="1:11" ht="14.1" customHeight="1" x14ac:dyDescent="0.25">
      <c r="A79" s="652">
        <v>9</v>
      </c>
      <c r="B79" s="1243" t="s">
        <v>260</v>
      </c>
      <c r="C79" s="1244">
        <v>0.4108575522414164</v>
      </c>
      <c r="D79" s="1244">
        <v>0.54782087355662323</v>
      </c>
      <c r="E79" s="1244">
        <v>3.9818201073582311</v>
      </c>
      <c r="F79" s="1244">
        <v>1.9893069802369687E-2</v>
      </c>
      <c r="G79" s="1244">
        <v>0</v>
      </c>
      <c r="H79" s="1244">
        <v>4.9603916029586399</v>
      </c>
      <c r="I79" s="1242"/>
      <c r="K79" s="1177"/>
    </row>
    <row r="80" spans="1:11" ht="14.1" customHeight="1" x14ac:dyDescent="0.25">
      <c r="A80" s="652">
        <v>10</v>
      </c>
      <c r="B80" s="1243" t="s">
        <v>261</v>
      </c>
      <c r="C80" s="1244">
        <v>0</v>
      </c>
      <c r="D80" s="1244">
        <v>341.18643019000001</v>
      </c>
      <c r="E80" s="1244">
        <v>1106.4428642600001</v>
      </c>
      <c r="F80" s="1244">
        <v>0</v>
      </c>
      <c r="G80" s="1244">
        <v>2.348049E-2</v>
      </c>
      <c r="H80" s="1244">
        <v>1447.6527749400002</v>
      </c>
      <c r="I80" s="1242"/>
      <c r="K80" s="1177"/>
    </row>
    <row r="81" spans="1:11" ht="14.1" customHeight="1" x14ac:dyDescent="0.25">
      <c r="A81" s="652">
        <v>11</v>
      </c>
      <c r="B81" s="1243" t="s">
        <v>262</v>
      </c>
      <c r="C81" s="1244">
        <v>0</v>
      </c>
      <c r="D81" s="1244">
        <v>0</v>
      </c>
      <c r="E81" s="1244">
        <v>233.21160530999998</v>
      </c>
      <c r="F81" s="1244">
        <v>0</v>
      </c>
      <c r="G81" s="1244">
        <v>-2.6024300000000002E-3</v>
      </c>
      <c r="H81" s="1244">
        <v>233.20900287999999</v>
      </c>
      <c r="I81" s="1242"/>
      <c r="K81" s="1177"/>
    </row>
    <row r="82" spans="1:11" ht="14.1" customHeight="1" x14ac:dyDescent="0.25">
      <c r="A82" s="652">
        <v>12</v>
      </c>
      <c r="B82" s="1243" t="s">
        <v>251</v>
      </c>
      <c r="C82" s="1244">
        <v>30.628031171489368</v>
      </c>
      <c r="D82" s="1244">
        <v>35.455635898721347</v>
      </c>
      <c r="E82" s="1244">
        <v>35.397914790290692</v>
      </c>
      <c r="F82" s="1244">
        <v>323.24173702753171</v>
      </c>
      <c r="G82" s="1244">
        <v>0</v>
      </c>
      <c r="H82" s="1244">
        <v>424.72331888803313</v>
      </c>
      <c r="I82" s="1242"/>
      <c r="K82" s="1177"/>
    </row>
    <row r="83" spans="1:11" ht="14.1" customHeight="1" x14ac:dyDescent="0.25">
      <c r="A83" s="652">
        <v>13</v>
      </c>
      <c r="B83" s="1243" t="s">
        <v>252</v>
      </c>
      <c r="C83" s="1244">
        <v>462.19776002109245</v>
      </c>
      <c r="D83" s="1244">
        <v>1047.9711411966057</v>
      </c>
      <c r="E83" s="1244">
        <v>1558.2925687863128</v>
      </c>
      <c r="F83" s="1244">
        <v>289.81166391364025</v>
      </c>
      <c r="G83" s="1244">
        <v>1146.9614401090505</v>
      </c>
      <c r="H83" s="1244">
        <v>4505.2345740267019</v>
      </c>
      <c r="I83" s="1242"/>
      <c r="K83" s="1177"/>
    </row>
    <row r="84" spans="1:11" ht="14.1" customHeight="1" x14ac:dyDescent="0.25">
      <c r="B84" s="1245" t="s">
        <v>338</v>
      </c>
      <c r="C84" s="1244">
        <v>64.930939640314506</v>
      </c>
      <c r="D84" s="1244">
        <v>345.03828902611519</v>
      </c>
      <c r="E84" s="1244">
        <v>561.19486641593494</v>
      </c>
      <c r="F84" s="1244">
        <v>125.75451698077541</v>
      </c>
      <c r="G84" s="1244">
        <v>937.24610031999998</v>
      </c>
      <c r="H84" s="1244">
        <v>2034.1647123831399</v>
      </c>
      <c r="I84" s="1242"/>
      <c r="K84" s="1177"/>
    </row>
    <row r="85" spans="1:11" ht="14.1" customHeight="1" x14ac:dyDescent="0.25">
      <c r="A85" s="652">
        <v>14</v>
      </c>
      <c r="B85" s="1243" t="s">
        <v>35</v>
      </c>
      <c r="C85" s="1244">
        <v>120.67130967791987</v>
      </c>
      <c r="D85" s="1244">
        <v>517.40151918219726</v>
      </c>
      <c r="E85" s="1244">
        <v>2323.5697177416732</v>
      </c>
      <c r="F85" s="1244">
        <v>1650.7473934312147</v>
      </c>
      <c r="G85" s="1244">
        <v>115.62626099486322</v>
      </c>
      <c r="H85" s="1244">
        <v>4728.0162010278682</v>
      </c>
      <c r="I85" s="1242"/>
      <c r="K85" s="1177"/>
    </row>
    <row r="86" spans="1:11" ht="14.1" customHeight="1" x14ac:dyDescent="0.25">
      <c r="B86" s="1246" t="s">
        <v>338</v>
      </c>
      <c r="C86" s="1244">
        <v>86.661932572337136</v>
      </c>
      <c r="D86" s="1244">
        <v>241.97976619261539</v>
      </c>
      <c r="E86" s="1244">
        <v>1014.5317134217987</v>
      </c>
      <c r="F86" s="1244">
        <v>157.24858818897454</v>
      </c>
      <c r="G86" s="1244">
        <v>7.9462764200000002</v>
      </c>
      <c r="H86" s="1244">
        <v>1508.3682767957257</v>
      </c>
      <c r="I86" s="1242"/>
      <c r="K86" s="1177"/>
    </row>
    <row r="87" spans="1:11" ht="15" x14ac:dyDescent="0.25">
      <c r="A87" s="652">
        <v>15</v>
      </c>
      <c r="B87" s="1247" t="s">
        <v>263</v>
      </c>
      <c r="C87" s="1244">
        <v>2.7124663451897311</v>
      </c>
      <c r="D87" s="1244">
        <v>10.940211070542427</v>
      </c>
      <c r="E87" s="1244">
        <v>89.740072969387938</v>
      </c>
      <c r="F87" s="1244">
        <v>2645.7374974339709</v>
      </c>
      <c r="G87" s="1244">
        <v>45.988310952714542</v>
      </c>
      <c r="H87" s="1244">
        <v>2795.1185587718046</v>
      </c>
      <c r="I87" s="1242"/>
      <c r="K87" s="1177"/>
    </row>
    <row r="88" spans="1:11" ht="14.1" customHeight="1" x14ac:dyDescent="0.25">
      <c r="B88" s="1246" t="s">
        <v>338</v>
      </c>
      <c r="C88" s="1244">
        <v>2.022976097596799</v>
      </c>
      <c r="D88" s="1244">
        <v>3.0427339620441365</v>
      </c>
      <c r="E88" s="1244">
        <v>10.038241175031898</v>
      </c>
      <c r="F88" s="1244">
        <v>36.928178505019694</v>
      </c>
      <c r="G88" s="1244">
        <v>19.581838319999999</v>
      </c>
      <c r="H88" s="1244">
        <v>71.613968059692525</v>
      </c>
      <c r="I88" s="1242"/>
      <c r="K88" s="1177"/>
    </row>
    <row r="89" spans="1:11" ht="14.1" customHeight="1" x14ac:dyDescent="0.25">
      <c r="A89" s="652">
        <v>16</v>
      </c>
      <c r="B89" s="1243" t="s">
        <v>264</v>
      </c>
      <c r="C89" s="1244">
        <v>39.592438217910484</v>
      </c>
      <c r="D89" s="1244">
        <v>74.730998048007379</v>
      </c>
      <c r="E89" s="1244">
        <v>101.66493259840088</v>
      </c>
      <c r="F89" s="1244">
        <v>68.62658203235604</v>
      </c>
      <c r="G89" s="1244">
        <v>0.49196548494307546</v>
      </c>
      <c r="H89" s="1244">
        <v>285.10691638161779</v>
      </c>
      <c r="I89" s="1242"/>
      <c r="K89" s="1177"/>
    </row>
    <row r="90" spans="1:11" ht="26.25" customHeight="1" x14ac:dyDescent="0.25">
      <c r="A90" s="652">
        <v>17</v>
      </c>
      <c r="B90" s="1243" t="s">
        <v>265</v>
      </c>
      <c r="C90" s="1244">
        <v>5.1079831801287296</v>
      </c>
      <c r="D90" s="1244">
        <v>9.206825032053743</v>
      </c>
      <c r="E90" s="1244">
        <v>0.51704414149129629</v>
      </c>
      <c r="F90" s="1244">
        <v>0.14014438987568056</v>
      </c>
      <c r="G90" s="1244">
        <v>528.43263147999994</v>
      </c>
      <c r="H90" s="1244">
        <v>543.40462822354937</v>
      </c>
      <c r="I90" s="1242"/>
      <c r="K90" s="1177"/>
    </row>
    <row r="91" spans="1:11" ht="14.1" customHeight="1" x14ac:dyDescent="0.25">
      <c r="A91" s="652">
        <v>18</v>
      </c>
      <c r="B91" s="1243" t="s">
        <v>266</v>
      </c>
      <c r="C91" s="1244">
        <v>0</v>
      </c>
      <c r="D91" s="1244">
        <v>0</v>
      </c>
      <c r="E91" s="1244">
        <v>0</v>
      </c>
      <c r="F91" s="1244">
        <v>0</v>
      </c>
      <c r="G91" s="1244">
        <v>0</v>
      </c>
      <c r="H91" s="1244">
        <v>0</v>
      </c>
      <c r="I91" s="1242"/>
      <c r="K91" s="1177"/>
    </row>
    <row r="92" spans="1:11" ht="21" customHeight="1" x14ac:dyDescent="0.25">
      <c r="A92" s="652">
        <v>19</v>
      </c>
      <c r="B92" s="1243" t="s">
        <v>267</v>
      </c>
      <c r="C92" s="1244">
        <v>0</v>
      </c>
      <c r="D92" s="1244">
        <v>0</v>
      </c>
      <c r="E92" s="1244">
        <v>0</v>
      </c>
      <c r="F92" s="1244">
        <v>0</v>
      </c>
      <c r="G92" s="1244">
        <v>0</v>
      </c>
      <c r="H92" s="1244">
        <v>0</v>
      </c>
      <c r="I92" s="1242"/>
      <c r="K92" s="1177"/>
    </row>
    <row r="93" spans="1:11" ht="24" customHeight="1" x14ac:dyDescent="0.25">
      <c r="A93" s="652">
        <v>20</v>
      </c>
      <c r="B93" s="1243" t="s">
        <v>339</v>
      </c>
      <c r="C93" s="1244">
        <v>0</v>
      </c>
      <c r="D93" s="1244">
        <v>0</v>
      </c>
      <c r="E93" s="1244">
        <v>0</v>
      </c>
      <c r="F93" s="1244">
        <v>0</v>
      </c>
      <c r="G93" s="1244">
        <v>0</v>
      </c>
      <c r="H93" s="1244">
        <v>0</v>
      </c>
      <c r="I93" s="1242"/>
      <c r="K93" s="1177"/>
    </row>
    <row r="94" spans="1:11" ht="14.1" customHeight="1" x14ac:dyDescent="0.25">
      <c r="A94" s="652">
        <v>21</v>
      </c>
      <c r="B94" s="1243" t="s">
        <v>269</v>
      </c>
      <c r="C94" s="1244">
        <v>0</v>
      </c>
      <c r="D94" s="1244">
        <v>0</v>
      </c>
      <c r="E94" s="1244">
        <v>0.84458825045399999</v>
      </c>
      <c r="F94" s="1244">
        <v>3.3928766752272002</v>
      </c>
      <c r="G94" s="1244">
        <v>1119.9879500213001</v>
      </c>
      <c r="H94" s="1244">
        <v>1124.2254149469813</v>
      </c>
      <c r="I94" s="1242"/>
      <c r="K94" s="1177"/>
    </row>
    <row r="95" spans="1:11" ht="14.1" customHeight="1" x14ac:dyDescent="0.25">
      <c r="A95" s="652">
        <v>22</v>
      </c>
      <c r="B95" s="1243" t="s">
        <v>270</v>
      </c>
      <c r="C95" s="1244">
        <v>1.3215740540696825</v>
      </c>
      <c r="D95" s="1244">
        <v>171.31342950201591</v>
      </c>
      <c r="E95" s="1244">
        <v>722.30750813190616</v>
      </c>
      <c r="F95" s="1244">
        <v>71.612385652623615</v>
      </c>
      <c r="G95" s="1244">
        <v>64.500304140600008</v>
      </c>
      <c r="H95" s="1244">
        <v>1031.0552014812154</v>
      </c>
      <c r="I95" s="1242"/>
      <c r="K95" s="1177"/>
    </row>
    <row r="96" spans="1:11" s="1236" customFormat="1" ht="14.1" customHeight="1" x14ac:dyDescent="0.25">
      <c r="A96" s="1035">
        <v>23</v>
      </c>
      <c r="B96" s="1035" t="s">
        <v>34</v>
      </c>
      <c r="C96" s="1248">
        <v>44964.69786452235</v>
      </c>
      <c r="D96" s="1036">
        <v>15332.421984010509</v>
      </c>
      <c r="E96" s="1036">
        <v>23424.489444319286</v>
      </c>
      <c r="F96" s="1248">
        <v>5039.1364458095886</v>
      </c>
      <c r="G96" s="1248">
        <v>4014.240859319626</v>
      </c>
      <c r="H96" s="1036">
        <v>92774.986597981362</v>
      </c>
      <c r="I96" s="1234"/>
      <c r="J96" s="1235"/>
      <c r="K96" s="1235"/>
    </row>
    <row r="97" spans="1:14" s="1219" customFormat="1" ht="14.1" customHeight="1" x14ac:dyDescent="0.25">
      <c r="A97" s="652"/>
      <c r="B97" s="1212"/>
      <c r="C97" s="1213"/>
      <c r="D97" s="1213"/>
      <c r="E97" s="1213"/>
      <c r="F97" s="1213"/>
      <c r="G97" s="1213"/>
      <c r="H97" s="1213"/>
      <c r="I97" s="1239"/>
      <c r="J97" s="1249"/>
      <c r="K97" s="1249"/>
    </row>
    <row r="98" spans="1:14" s="1236" customFormat="1" ht="14.1" customHeight="1" x14ac:dyDescent="0.25">
      <c r="A98" s="1035">
        <v>24</v>
      </c>
      <c r="B98" s="1035" t="s">
        <v>7</v>
      </c>
      <c r="C98" s="1248">
        <v>56363.156465071595</v>
      </c>
      <c r="D98" s="1036">
        <v>50130.515144291639</v>
      </c>
      <c r="E98" s="1036">
        <v>99511.643199129001</v>
      </c>
      <c r="F98" s="1248">
        <v>182653.8562917026</v>
      </c>
      <c r="G98" s="1248">
        <v>13596.14504556837</v>
      </c>
      <c r="H98" s="1036">
        <v>402255.31614576321</v>
      </c>
      <c r="I98" s="1234"/>
      <c r="J98" s="1235"/>
      <c r="K98" s="1235"/>
    </row>
    <row r="99" spans="1:14" ht="15" x14ac:dyDescent="0.25">
      <c r="B99" s="1250" t="s">
        <v>3</v>
      </c>
    </row>
    <row r="100" spans="1:14" s="1251" customFormat="1" ht="15" x14ac:dyDescent="0.25">
      <c r="C100" s="652"/>
      <c r="D100" s="652"/>
      <c r="E100" s="652"/>
      <c r="F100" s="652"/>
      <c r="G100" s="652"/>
      <c r="H100" s="652"/>
      <c r="I100" s="1219"/>
      <c r="J100" s="1177"/>
      <c r="K100" s="652"/>
      <c r="L100" s="652"/>
      <c r="M100" s="652"/>
      <c r="N100" s="652"/>
    </row>
    <row r="101" spans="1:14" s="1251" customFormat="1" ht="15" x14ac:dyDescent="0.25">
      <c r="C101" s="652"/>
      <c r="D101" s="652"/>
      <c r="E101" s="652"/>
      <c r="F101" s="652"/>
      <c r="G101" s="652"/>
      <c r="H101" s="652"/>
      <c r="I101" s="1219"/>
      <c r="J101" s="1177"/>
      <c r="K101" s="652"/>
      <c r="L101" s="652"/>
      <c r="M101" s="652"/>
      <c r="N101" s="652"/>
    </row>
    <row r="102" spans="1:14" ht="15" x14ac:dyDescent="0.25"/>
    <row r="103" spans="1:14" ht="15" x14ac:dyDescent="0.25"/>
    <row r="104" spans="1:14" ht="15" x14ac:dyDescent="0.25"/>
  </sheetData>
  <mergeCells count="4">
    <mergeCell ref="B1:G1"/>
    <mergeCell ref="B2:H4"/>
    <mergeCell ref="C6:H6"/>
    <mergeCell ref="C56:H56"/>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98" max="16383" man="1"/>
  </rowBreaks>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84546-3816-4E6C-9D1E-97A563DBF47D}">
  <sheetPr>
    <tabColor theme="2"/>
  </sheetPr>
  <dimension ref="A1:GL111"/>
  <sheetViews>
    <sheetView showGridLines="0" showWhiteSpace="0" view="pageLayout" zoomScaleNormal="100" zoomScaleSheetLayoutView="100" workbookViewId="0">
      <selection activeCell="B1" sqref="B1:I1"/>
    </sheetView>
  </sheetViews>
  <sheetFormatPr defaultColWidth="0" defaultRowHeight="12" x14ac:dyDescent="0.2"/>
  <cols>
    <col min="1" max="1" width="2.75" style="651" customWidth="1"/>
    <col min="2" max="2" width="31.25" style="683" customWidth="1"/>
    <col min="3" max="3" width="8.625" style="651" customWidth="1"/>
    <col min="4" max="4" width="10.375" style="651" customWidth="1"/>
    <col min="5" max="5" width="10.25" style="651" customWidth="1"/>
    <col min="6" max="6" width="8.625" style="651" customWidth="1"/>
    <col min="7" max="7" width="6.5" style="651" customWidth="1"/>
    <col min="8" max="8" width="9.375" style="651" customWidth="1"/>
    <col min="9" max="9" width="7.875" style="651" customWidth="1"/>
    <col min="10" max="10" width="9" style="651" hidden="1" customWidth="1"/>
    <col min="11" max="11" width="46.625" style="651" hidden="1" customWidth="1"/>
    <col min="12" max="15" width="9" style="651" hidden="1" customWidth="1"/>
    <col min="16" max="194" width="0" style="651" hidden="1" customWidth="1"/>
    <col min="195" max="16384" width="8" style="651" hidden="1"/>
  </cols>
  <sheetData>
    <row r="1" spans="1:20" s="684" customFormat="1" ht="111" customHeight="1" x14ac:dyDescent="0.2">
      <c r="B1" s="2895" t="s">
        <v>2398</v>
      </c>
      <c r="C1" s="2895"/>
      <c r="D1" s="2895"/>
      <c r="E1" s="2895"/>
      <c r="F1" s="2895"/>
      <c r="G1" s="2895"/>
      <c r="H1" s="2895"/>
      <c r="I1" s="2895"/>
      <c r="L1" s="2896"/>
      <c r="M1" s="2896"/>
      <c r="N1" s="2896"/>
      <c r="O1" s="2897"/>
      <c r="P1" s="2897"/>
      <c r="Q1" s="2897"/>
      <c r="R1" s="2897"/>
      <c r="S1" s="2897"/>
      <c r="T1" s="2897"/>
    </row>
    <row r="2" spans="1:20" s="684" customFormat="1" ht="18" customHeight="1" x14ac:dyDescent="0.2">
      <c r="A2" s="1757"/>
      <c r="B2" s="1838" t="s">
        <v>1048</v>
      </c>
      <c r="C2" s="1839" t="s">
        <v>341</v>
      </c>
      <c r="D2" s="1839" t="s">
        <v>342</v>
      </c>
      <c r="E2" s="1839" t="s">
        <v>343</v>
      </c>
      <c r="F2" s="1839" t="s">
        <v>592</v>
      </c>
      <c r="G2" s="1839" t="s">
        <v>344</v>
      </c>
      <c r="H2" s="1839" t="s">
        <v>345</v>
      </c>
      <c r="I2" s="1839" t="s">
        <v>346</v>
      </c>
      <c r="L2" s="1365"/>
      <c r="M2" s="1365"/>
      <c r="N2" s="1365"/>
      <c r="O2" s="683"/>
      <c r="P2" s="683"/>
      <c r="Q2" s="683"/>
      <c r="R2" s="683"/>
      <c r="S2" s="683"/>
      <c r="T2" s="683"/>
    </row>
    <row r="3" spans="1:20" ht="15" customHeight="1" x14ac:dyDescent="0.2">
      <c r="B3" s="649"/>
      <c r="C3" s="2898" t="s">
        <v>347</v>
      </c>
      <c r="D3" s="2898"/>
      <c r="E3" s="2899" t="s">
        <v>1043</v>
      </c>
      <c r="F3" s="2903" t="s">
        <v>1042</v>
      </c>
      <c r="G3" s="2899" t="s">
        <v>348</v>
      </c>
      <c r="H3" s="2899" t="s">
        <v>349</v>
      </c>
      <c r="I3" s="2899" t="s">
        <v>350</v>
      </c>
      <c r="L3" s="2901"/>
      <c r="M3" s="2901"/>
      <c r="N3" s="2901"/>
      <c r="O3" s="2902"/>
      <c r="P3" s="2902"/>
      <c r="Q3" s="2902"/>
      <c r="R3" s="2902"/>
      <c r="S3" s="2902"/>
      <c r="T3" s="2902"/>
    </row>
    <row r="4" spans="1:20" ht="44.25" customHeight="1" x14ac:dyDescent="0.2">
      <c r="B4" s="1278"/>
      <c r="C4" s="1364" t="s">
        <v>351</v>
      </c>
      <c r="D4" s="1364" t="s">
        <v>352</v>
      </c>
      <c r="E4" s="2900"/>
      <c r="F4" s="2904"/>
      <c r="G4" s="2900"/>
      <c r="H4" s="2900"/>
      <c r="I4" s="2900"/>
      <c r="L4" s="687"/>
    </row>
    <row r="5" spans="1:20" s="722" customFormat="1" x14ac:dyDescent="0.2">
      <c r="A5" s="1758">
        <v>1</v>
      </c>
      <c r="B5" s="661" t="s">
        <v>250</v>
      </c>
      <c r="C5" s="1840" t="s">
        <v>3</v>
      </c>
      <c r="D5" s="1840" t="s">
        <v>3</v>
      </c>
      <c r="E5" s="1841" t="s">
        <v>3</v>
      </c>
      <c r="F5" s="1841"/>
      <c r="G5" s="1841"/>
      <c r="H5" s="1841"/>
      <c r="I5" s="1840"/>
      <c r="J5" s="722" t="s">
        <v>3</v>
      </c>
    </row>
    <row r="6" spans="1:20" s="722" customFormat="1" ht="13.5" customHeight="1" x14ac:dyDescent="0.2">
      <c r="A6" s="722">
        <v>2</v>
      </c>
      <c r="B6" s="1009" t="s">
        <v>251</v>
      </c>
      <c r="C6" s="1842" t="s">
        <v>3</v>
      </c>
      <c r="D6" s="1842">
        <v>32695.967706299998</v>
      </c>
      <c r="E6" s="1842">
        <v>2.6841466</v>
      </c>
      <c r="F6" s="1842" t="s">
        <v>3</v>
      </c>
      <c r="G6" s="1281">
        <v>3.407190809999999</v>
      </c>
      <c r="H6" s="1281">
        <v>-42.134242060000005</v>
      </c>
      <c r="I6" s="1281">
        <v>32693.283559699998</v>
      </c>
      <c r="J6" s="722">
        <v>32693.283559699998</v>
      </c>
      <c r="K6" s="683"/>
      <c r="L6" s="1294"/>
    </row>
    <row r="7" spans="1:20" s="722" customFormat="1" ht="12.75" customHeight="1" x14ac:dyDescent="0.2">
      <c r="A7" s="722">
        <v>3</v>
      </c>
      <c r="B7" s="1009" t="s">
        <v>252</v>
      </c>
      <c r="C7" s="1842">
        <v>3953.8021776000001</v>
      </c>
      <c r="D7" s="1842">
        <v>165969.78173485</v>
      </c>
      <c r="E7" s="1842">
        <v>1693.7537464799998</v>
      </c>
      <c r="F7" s="1842" t="s">
        <v>3</v>
      </c>
      <c r="G7" s="1281">
        <v>-9.6931518599999542</v>
      </c>
      <c r="H7" s="1281">
        <v>-302.43751877</v>
      </c>
      <c r="I7" s="1281">
        <v>168229.83016596999</v>
      </c>
      <c r="J7" s="722">
        <v>168229.83016596999</v>
      </c>
      <c r="K7" s="651"/>
      <c r="L7" s="651"/>
    </row>
    <row r="8" spans="1:20" s="722" customFormat="1" x14ac:dyDescent="0.2">
      <c r="A8" s="722">
        <v>4</v>
      </c>
      <c r="B8" s="1009" t="s">
        <v>281</v>
      </c>
      <c r="C8" s="1842">
        <v>12.73951295</v>
      </c>
      <c r="D8" s="1842">
        <v>209.25638147999999</v>
      </c>
      <c r="E8" s="1842">
        <v>0.54056903999999995</v>
      </c>
      <c r="F8" s="1842" t="s">
        <v>3</v>
      </c>
      <c r="G8" s="1281" t="s">
        <v>3</v>
      </c>
      <c r="H8" s="1281">
        <v>1.5257193600000001</v>
      </c>
      <c r="I8" s="1281">
        <v>221.45532538999998</v>
      </c>
      <c r="J8" s="682">
        <v>221.45532538999998</v>
      </c>
    </row>
    <row r="9" spans="1:20" s="722" customFormat="1" x14ac:dyDescent="0.2">
      <c r="A9" s="722">
        <v>5</v>
      </c>
      <c r="B9" s="1843" t="s">
        <v>282</v>
      </c>
      <c r="C9" s="1842">
        <v>1505.82128876</v>
      </c>
      <c r="D9" s="1842">
        <v>53635.050235859999</v>
      </c>
      <c r="E9" s="1842">
        <v>609.28593031999992</v>
      </c>
      <c r="F9" s="1842" t="s">
        <v>3</v>
      </c>
      <c r="G9" s="1281">
        <v>-14.83437056</v>
      </c>
      <c r="H9" s="682">
        <v>-33.724460559999997</v>
      </c>
      <c r="I9" s="1281">
        <v>54531.585594299999</v>
      </c>
      <c r="J9" s="722">
        <v>54531.585594299999</v>
      </c>
    </row>
    <row r="10" spans="1:20" s="722" customFormat="1" x14ac:dyDescent="0.2">
      <c r="A10" s="722">
        <v>6</v>
      </c>
      <c r="B10" s="1844" t="s">
        <v>35</v>
      </c>
      <c r="C10" s="1842">
        <v>2077.0712908599999</v>
      </c>
      <c r="D10" s="1842">
        <v>189203.10721361</v>
      </c>
      <c r="E10" s="1842">
        <v>546.76917767999998</v>
      </c>
      <c r="F10" s="1842" t="s">
        <v>3</v>
      </c>
      <c r="G10" s="1281">
        <v>-59.821369749999995</v>
      </c>
      <c r="H10" s="682">
        <v>-59.470739399999999</v>
      </c>
      <c r="I10" s="1281">
        <v>190733.40932679002</v>
      </c>
      <c r="J10" s="722">
        <v>190733.40932679002</v>
      </c>
    </row>
    <row r="11" spans="1:20" s="722" customFormat="1" x14ac:dyDescent="0.2">
      <c r="A11" s="722">
        <v>7</v>
      </c>
      <c r="B11" s="1843" t="s">
        <v>283</v>
      </c>
      <c r="C11" s="1842">
        <v>1166.9810751800001</v>
      </c>
      <c r="D11" s="1842">
        <v>149150.23511535002</v>
      </c>
      <c r="E11" s="1842">
        <v>51.888873930000003</v>
      </c>
      <c r="F11" s="1842" t="s">
        <v>3</v>
      </c>
      <c r="G11" s="1281">
        <v>-26.576581430000001</v>
      </c>
      <c r="H11" s="1281">
        <v>-26.528705500000001</v>
      </c>
      <c r="I11" s="1281">
        <v>150265.32731660001</v>
      </c>
      <c r="J11" s="722">
        <v>150265.32731660001</v>
      </c>
    </row>
    <row r="12" spans="1:20" s="722" customFormat="1" x14ac:dyDescent="0.2">
      <c r="A12" s="722">
        <v>8</v>
      </c>
      <c r="B12" s="1845" t="s">
        <v>282</v>
      </c>
      <c r="C12" s="1842">
        <v>23.359696619999998</v>
      </c>
      <c r="D12" s="1842">
        <v>1176.2128404</v>
      </c>
      <c r="E12" s="1842">
        <v>1.59403384</v>
      </c>
      <c r="F12" s="1842" t="s">
        <v>3</v>
      </c>
      <c r="G12" s="1281">
        <v>-17.46039236</v>
      </c>
      <c r="H12" s="1281">
        <v>6.5752749800000005</v>
      </c>
      <c r="I12" s="1281">
        <v>1197.97850318</v>
      </c>
      <c r="J12" s="722">
        <v>1197.97850318</v>
      </c>
    </row>
    <row r="13" spans="1:20" s="722" customFormat="1" x14ac:dyDescent="0.2">
      <c r="A13" s="722">
        <v>9</v>
      </c>
      <c r="B13" s="1846" t="s">
        <v>284</v>
      </c>
      <c r="C13" s="1842">
        <v>1143.62137856</v>
      </c>
      <c r="D13" s="1842">
        <v>147974.02227495</v>
      </c>
      <c r="E13" s="1842">
        <v>50.294840090000001</v>
      </c>
      <c r="F13" s="1842" t="s">
        <v>3</v>
      </c>
      <c r="G13" s="1281">
        <v>-24.996110790000003</v>
      </c>
      <c r="H13" s="1281">
        <v>-36.30109796</v>
      </c>
      <c r="I13" s="1281">
        <v>149067.34881341999</v>
      </c>
      <c r="J13" s="722">
        <v>149067.34881341999</v>
      </c>
    </row>
    <row r="14" spans="1:20" s="722" customFormat="1" x14ac:dyDescent="0.2">
      <c r="A14" s="722">
        <v>10</v>
      </c>
      <c r="B14" s="1846" t="s">
        <v>2093</v>
      </c>
      <c r="C14" s="1842"/>
      <c r="D14" s="1842"/>
      <c r="E14" s="1842"/>
      <c r="F14" s="1842"/>
      <c r="G14" s="1281"/>
      <c r="H14" s="1281"/>
      <c r="I14" s="1281"/>
    </row>
    <row r="15" spans="1:20" s="722" customFormat="1" x14ac:dyDescent="0.2">
      <c r="A15" s="722">
        <v>11</v>
      </c>
      <c r="B15" s="1843" t="s">
        <v>285</v>
      </c>
      <c r="C15" s="1842">
        <v>910.09021568000003</v>
      </c>
      <c r="D15" s="1842">
        <v>40052.872098259992</v>
      </c>
      <c r="E15" s="1842">
        <v>494.88030375</v>
      </c>
      <c r="F15" s="1842" t="s">
        <v>3</v>
      </c>
      <c r="G15" s="1281" t="s">
        <v>3</v>
      </c>
      <c r="H15" s="1281" t="s">
        <v>3</v>
      </c>
      <c r="I15" s="1281">
        <v>40468.082010189995</v>
      </c>
      <c r="J15" s="722">
        <v>40468.082010189995</v>
      </c>
    </row>
    <row r="16" spans="1:20" s="722" customFormat="1" x14ac:dyDescent="0.2">
      <c r="A16" s="722">
        <v>12</v>
      </c>
      <c r="B16" s="1846" t="s">
        <v>282</v>
      </c>
      <c r="C16" s="1842">
        <v>134.56719404</v>
      </c>
      <c r="D16" s="1842">
        <v>1824.1668498700001</v>
      </c>
      <c r="E16" s="1842">
        <v>36.047628360000004</v>
      </c>
      <c r="F16" s="1842" t="s">
        <v>3</v>
      </c>
      <c r="G16" s="1281" t="s">
        <v>3</v>
      </c>
      <c r="H16" s="1281">
        <v>1.212685E-2</v>
      </c>
      <c r="I16" s="1281">
        <v>1922.68641555</v>
      </c>
      <c r="J16" s="722">
        <v>1922.68641555</v>
      </c>
    </row>
    <row r="17" spans="1:14" s="722" customFormat="1" x14ac:dyDescent="0.2">
      <c r="A17" s="722">
        <v>13</v>
      </c>
      <c r="B17" s="1846" t="s">
        <v>284</v>
      </c>
      <c r="C17" s="1842">
        <v>775.52302164000002</v>
      </c>
      <c r="D17" s="1842">
        <v>38228.705248389997</v>
      </c>
      <c r="E17" s="1842">
        <v>458.83267538999996</v>
      </c>
      <c r="F17" s="1842" t="s">
        <v>3</v>
      </c>
      <c r="G17" s="1281" t="s">
        <v>3</v>
      </c>
      <c r="H17" s="1281">
        <v>1.787422E-2</v>
      </c>
      <c r="I17" s="1281">
        <v>38545.395594640002</v>
      </c>
      <c r="J17" s="722">
        <v>38545.395594640002</v>
      </c>
    </row>
    <row r="18" spans="1:14" s="722" customFormat="1" x14ac:dyDescent="0.2">
      <c r="A18" s="722">
        <v>14</v>
      </c>
      <c r="B18" s="1844" t="s">
        <v>38</v>
      </c>
      <c r="C18" s="1842" t="s">
        <v>3</v>
      </c>
      <c r="D18" s="1842" t="s">
        <v>3</v>
      </c>
      <c r="E18" s="1842" t="s">
        <v>3</v>
      </c>
      <c r="F18" s="1842" t="s">
        <v>3</v>
      </c>
      <c r="G18" s="1281" t="s">
        <v>3</v>
      </c>
      <c r="H18" s="1281" t="s">
        <v>3</v>
      </c>
      <c r="I18" s="1281" t="s">
        <v>3</v>
      </c>
      <c r="J18" s="722" t="s">
        <v>3</v>
      </c>
      <c r="K18" s="682"/>
    </row>
    <row r="19" spans="1:14" s="722" customFormat="1" x14ac:dyDescent="0.2">
      <c r="B19" s="1009" t="s">
        <v>37</v>
      </c>
      <c r="C19" s="1847">
        <v>3.5088751499999997</v>
      </c>
      <c r="D19" s="1847">
        <v>3454.1693857599998</v>
      </c>
      <c r="E19" s="1842" t="s">
        <v>3</v>
      </c>
      <c r="F19" s="1842" t="s">
        <v>3</v>
      </c>
      <c r="G19" s="1281" t="s">
        <v>3</v>
      </c>
      <c r="H19" s="1281" t="s">
        <v>3</v>
      </c>
      <c r="I19" s="1281">
        <v>3457.6782609100001</v>
      </c>
      <c r="J19" s="722">
        <v>3457.6782609100001</v>
      </c>
    </row>
    <row r="20" spans="1:14" s="722" customFormat="1" x14ac:dyDescent="0.2">
      <c r="A20" s="722">
        <v>15</v>
      </c>
      <c r="B20" s="1015" t="s">
        <v>36</v>
      </c>
      <c r="C20" s="1848">
        <v>6034.3823436100001</v>
      </c>
      <c r="D20" s="1848">
        <v>391323.02604051994</v>
      </c>
      <c r="E20" s="1848">
        <v>2243.2070707599996</v>
      </c>
      <c r="F20" s="1848" t="s">
        <v>3</v>
      </c>
      <c r="G20" s="1849">
        <v>-66.1073308</v>
      </c>
      <c r="H20" s="1849">
        <v>-406.07138149000002</v>
      </c>
      <c r="I20" s="1849">
        <v>395114.20131336991</v>
      </c>
      <c r="J20" s="722">
        <v>395114.20131336991</v>
      </c>
      <c r="K20" s="1850"/>
      <c r="L20" s="1851"/>
      <c r="M20" s="682"/>
      <c r="N20" s="1851"/>
    </row>
    <row r="21" spans="1:14" s="722" customFormat="1" ht="6.75" customHeight="1" x14ac:dyDescent="0.2">
      <c r="B21" s="1852"/>
      <c r="C21" s="1853"/>
      <c r="D21" s="1853"/>
      <c r="E21" s="1853"/>
      <c r="F21" s="1853"/>
      <c r="G21" s="1854"/>
      <c r="H21" s="1854"/>
      <c r="I21" s="1854"/>
      <c r="L21" s="1851"/>
      <c r="M21" s="682"/>
      <c r="N21" s="1851"/>
    </row>
    <row r="22" spans="1:14" s="722" customFormat="1" x14ac:dyDescent="0.2">
      <c r="A22" s="722">
        <v>16</v>
      </c>
      <c r="B22" s="1855" t="s">
        <v>250</v>
      </c>
      <c r="C22" s="1842" t="s">
        <v>3</v>
      </c>
      <c r="D22" s="1842">
        <v>66115.36140062999</v>
      </c>
      <c r="E22" s="1842">
        <v>2.7906662299999998</v>
      </c>
      <c r="F22" s="1842" t="s">
        <v>3</v>
      </c>
      <c r="G22" s="1281" t="s">
        <v>3</v>
      </c>
      <c r="H22" s="1281">
        <v>-1.0782906299999999</v>
      </c>
      <c r="I22" s="1281">
        <v>66112.570734399997</v>
      </c>
      <c r="J22" s="722">
        <v>66112.570734399997</v>
      </c>
      <c r="N22" s="1851"/>
    </row>
    <row r="23" spans="1:14" s="722" customFormat="1" x14ac:dyDescent="0.2">
      <c r="A23" s="722">
        <v>17</v>
      </c>
      <c r="B23" s="1010" t="s">
        <v>259</v>
      </c>
      <c r="C23" s="1842" t="s">
        <v>3</v>
      </c>
      <c r="D23" s="1842">
        <v>8968.2805503599993</v>
      </c>
      <c r="E23" s="1842" t="s">
        <v>3</v>
      </c>
      <c r="F23" s="1842" t="s">
        <v>3</v>
      </c>
      <c r="G23" s="1281" t="s">
        <v>3</v>
      </c>
      <c r="H23" s="1856">
        <v>-1.5936959400000001</v>
      </c>
      <c r="I23" s="1281">
        <v>8968.018683459999</v>
      </c>
      <c r="J23" s="722">
        <v>8968.018683459999</v>
      </c>
      <c r="N23" s="1851"/>
    </row>
    <row r="24" spans="1:14" s="722" customFormat="1" x14ac:dyDescent="0.2">
      <c r="A24" s="722">
        <v>18</v>
      </c>
      <c r="B24" s="1010" t="s">
        <v>260</v>
      </c>
      <c r="C24" s="1842" t="s">
        <v>3</v>
      </c>
      <c r="D24" s="1842">
        <v>100.16538211999999</v>
      </c>
      <c r="E24" s="1842" t="s">
        <v>3</v>
      </c>
      <c r="F24" s="1842" t="s">
        <v>3</v>
      </c>
      <c r="G24" s="1281" t="s">
        <v>3</v>
      </c>
      <c r="H24" s="1856" t="s">
        <v>3</v>
      </c>
      <c r="I24" s="1281">
        <v>100.16282989999999</v>
      </c>
      <c r="J24" s="722">
        <v>100.16282989999999</v>
      </c>
      <c r="N24" s="1851"/>
    </row>
    <row r="25" spans="1:14" s="722" customFormat="1" x14ac:dyDescent="0.2">
      <c r="A25" s="722">
        <v>19</v>
      </c>
      <c r="B25" s="1009" t="s">
        <v>261</v>
      </c>
      <c r="C25" s="1842" t="s">
        <v>3</v>
      </c>
      <c r="D25" s="1842">
        <v>781.12710290999996</v>
      </c>
      <c r="E25" s="1842" t="s">
        <v>3</v>
      </c>
      <c r="F25" s="1842" t="s">
        <v>3</v>
      </c>
      <c r="G25" s="1281" t="s">
        <v>3</v>
      </c>
      <c r="H25" s="1856" t="s">
        <v>3</v>
      </c>
      <c r="I25" s="1281">
        <v>781.12102321999998</v>
      </c>
      <c r="J25" s="722">
        <v>781.12102321999998</v>
      </c>
      <c r="N25" s="1851"/>
    </row>
    <row r="26" spans="1:14" s="722" customFormat="1" x14ac:dyDescent="0.2">
      <c r="A26" s="722">
        <v>20</v>
      </c>
      <c r="B26" s="1009" t="s">
        <v>262</v>
      </c>
      <c r="C26" s="1842" t="s">
        <v>3</v>
      </c>
      <c r="D26" s="1842">
        <v>50.703814780000002</v>
      </c>
      <c r="E26" s="1842" t="s">
        <v>3</v>
      </c>
      <c r="F26" s="1842" t="s">
        <v>3</v>
      </c>
      <c r="G26" s="1281" t="s">
        <v>3</v>
      </c>
      <c r="H26" s="1856" t="s">
        <v>3</v>
      </c>
      <c r="I26" s="1281">
        <v>50.703814780000002</v>
      </c>
      <c r="J26" s="722">
        <v>50.703814780000002</v>
      </c>
      <c r="N26" s="1851"/>
    </row>
    <row r="27" spans="1:14" s="722" customFormat="1" x14ac:dyDescent="0.2">
      <c r="A27" s="722">
        <v>21</v>
      </c>
      <c r="B27" s="1009" t="s">
        <v>251</v>
      </c>
      <c r="C27" s="1842" t="s">
        <v>3</v>
      </c>
      <c r="D27" s="1842">
        <v>199.72301726000003</v>
      </c>
      <c r="E27" s="1842" t="s">
        <v>3</v>
      </c>
      <c r="F27" s="1842" t="s">
        <v>3</v>
      </c>
      <c r="G27" s="1281">
        <v>-5.4548921799999999</v>
      </c>
      <c r="H27" s="1856">
        <v>4.3333456100000003</v>
      </c>
      <c r="I27" s="1281">
        <v>199.70763618000004</v>
      </c>
      <c r="J27" s="722">
        <v>199.70763618000004</v>
      </c>
      <c r="N27" s="1851"/>
    </row>
    <row r="28" spans="1:14" s="722" customFormat="1" x14ac:dyDescent="0.2">
      <c r="A28" s="722">
        <v>22</v>
      </c>
      <c r="B28" s="1009" t="s">
        <v>252</v>
      </c>
      <c r="C28" s="1842">
        <v>10.584140189999999</v>
      </c>
      <c r="D28" s="1842">
        <v>2437.1035236600001</v>
      </c>
      <c r="E28" s="1842">
        <v>1.52171071</v>
      </c>
      <c r="F28" s="1842" t="s">
        <v>3</v>
      </c>
      <c r="G28" s="1281" t="s">
        <v>3</v>
      </c>
      <c r="H28" s="1856">
        <v>-9.9317695700000019</v>
      </c>
      <c r="I28" s="1281">
        <v>2446.1659531400001</v>
      </c>
      <c r="J28" s="722">
        <v>2446.1659531400001</v>
      </c>
      <c r="N28" s="1851"/>
    </row>
    <row r="29" spans="1:14" s="722" customFormat="1" x14ac:dyDescent="0.2">
      <c r="A29" s="722">
        <v>23</v>
      </c>
      <c r="B29" s="1009" t="s">
        <v>254</v>
      </c>
      <c r="C29" s="1842">
        <v>5.6819830400000004</v>
      </c>
      <c r="D29" s="1842">
        <v>2034.70246105</v>
      </c>
      <c r="E29" s="1842">
        <v>1.4941870400000001</v>
      </c>
      <c r="F29" s="1842" t="s">
        <v>3</v>
      </c>
      <c r="G29" s="1281" t="s">
        <v>3</v>
      </c>
      <c r="H29" s="1856">
        <v>-5.7506610499999997</v>
      </c>
      <c r="I29" s="1281">
        <v>2038.8902570499999</v>
      </c>
      <c r="J29" s="722">
        <v>2038.8902570499999</v>
      </c>
      <c r="N29" s="1851"/>
    </row>
    <row r="30" spans="1:14" s="722" customFormat="1" x14ac:dyDescent="0.2">
      <c r="A30" s="722">
        <v>24</v>
      </c>
      <c r="B30" s="1012" t="s">
        <v>35</v>
      </c>
      <c r="C30" s="1842">
        <v>144.39717813000001</v>
      </c>
      <c r="D30" s="1842">
        <v>6162.3344797399996</v>
      </c>
      <c r="E30" s="1842">
        <v>18.125787650000003</v>
      </c>
      <c r="F30" s="1842" t="s">
        <v>3</v>
      </c>
      <c r="G30" s="1281">
        <v>-9.9202531599999979</v>
      </c>
      <c r="H30" s="1856">
        <v>-39.689314840000009</v>
      </c>
      <c r="I30" s="1281">
        <v>6288.6058702199989</v>
      </c>
      <c r="J30" s="722">
        <v>6288.6058702199989</v>
      </c>
      <c r="N30" s="1851"/>
    </row>
    <row r="31" spans="1:14" s="722" customFormat="1" x14ac:dyDescent="0.2">
      <c r="A31" s="722">
        <v>25</v>
      </c>
      <c r="B31" s="1009" t="s">
        <v>254</v>
      </c>
      <c r="C31" s="1842">
        <v>10.47881651</v>
      </c>
      <c r="D31" s="1842">
        <v>868.63254175999998</v>
      </c>
      <c r="E31" s="1842">
        <v>1.0876111900000001</v>
      </c>
      <c r="F31" s="1842" t="s">
        <v>3</v>
      </c>
      <c r="G31" s="1281" t="s">
        <v>3</v>
      </c>
      <c r="H31" s="1856">
        <v>3.1595494199999998</v>
      </c>
      <c r="I31" s="1281">
        <v>878.02374708000002</v>
      </c>
      <c r="J31" s="722">
        <v>878.02374708000002</v>
      </c>
      <c r="N31" s="1851"/>
    </row>
    <row r="32" spans="1:14" s="722" customFormat="1" ht="24" x14ac:dyDescent="0.2">
      <c r="A32" s="722">
        <v>26</v>
      </c>
      <c r="B32" s="1012" t="s">
        <v>263</v>
      </c>
      <c r="C32" s="1842" t="s">
        <v>3</v>
      </c>
      <c r="D32" s="1842">
        <v>4654.0398623299998</v>
      </c>
      <c r="E32" s="1842">
        <v>3.2541008099999997</v>
      </c>
      <c r="F32" s="1842" t="s">
        <v>3</v>
      </c>
      <c r="G32" s="1281" t="s">
        <v>3</v>
      </c>
      <c r="H32" s="1856" t="s">
        <v>3</v>
      </c>
      <c r="I32" s="1281">
        <v>4650.7857615200001</v>
      </c>
      <c r="J32" s="722">
        <v>4650.7857615200001</v>
      </c>
      <c r="N32" s="1851"/>
    </row>
    <row r="33" spans="1:14" s="722" customFormat="1" x14ac:dyDescent="0.2">
      <c r="A33" s="722">
        <v>27</v>
      </c>
      <c r="B33" s="1010" t="s">
        <v>254</v>
      </c>
      <c r="C33" s="1842" t="s">
        <v>3</v>
      </c>
      <c r="D33" s="1842">
        <v>73.839718349999998</v>
      </c>
      <c r="E33" s="1842" t="s">
        <v>3</v>
      </c>
      <c r="F33" s="1842" t="s">
        <v>3</v>
      </c>
      <c r="G33" s="1281" t="s">
        <v>3</v>
      </c>
      <c r="H33" s="1856" t="s">
        <v>3</v>
      </c>
      <c r="I33" s="1281">
        <v>73.833412760000002</v>
      </c>
      <c r="J33" s="722">
        <v>73.833412760000002</v>
      </c>
      <c r="N33" s="1851"/>
    </row>
    <row r="34" spans="1:14" s="722" customFormat="1" x14ac:dyDescent="0.2">
      <c r="A34" s="722">
        <v>28</v>
      </c>
      <c r="B34" s="1012" t="s">
        <v>264</v>
      </c>
      <c r="C34" s="1842" t="s">
        <v>3</v>
      </c>
      <c r="D34" s="1842">
        <v>154.98131832000001</v>
      </c>
      <c r="E34" s="1842">
        <v>61.170407019999999</v>
      </c>
      <c r="F34" s="1842" t="s">
        <v>3</v>
      </c>
      <c r="G34" s="1281" t="s">
        <v>3</v>
      </c>
      <c r="H34" s="1856" t="s">
        <v>3</v>
      </c>
      <c r="I34" s="1281">
        <v>93.810911300000015</v>
      </c>
      <c r="J34" s="722">
        <v>93.810911300000015</v>
      </c>
      <c r="N34" s="1851"/>
    </row>
    <row r="35" spans="1:14" s="722" customFormat="1" x14ac:dyDescent="0.2">
      <c r="A35" s="722">
        <v>29</v>
      </c>
      <c r="B35" s="1012" t="s">
        <v>265</v>
      </c>
      <c r="C35" s="1842" t="s">
        <v>3</v>
      </c>
      <c r="D35" s="1842">
        <v>828.78562303000001</v>
      </c>
      <c r="E35" s="1842" t="s">
        <v>3</v>
      </c>
      <c r="F35" s="1842" t="s">
        <v>3</v>
      </c>
      <c r="G35" s="1281" t="s">
        <v>3</v>
      </c>
      <c r="H35" s="1856" t="s">
        <v>3</v>
      </c>
      <c r="I35" s="1281">
        <v>828.78562303000001</v>
      </c>
      <c r="J35" s="722">
        <v>828.78562303000001</v>
      </c>
      <c r="N35" s="1851"/>
    </row>
    <row r="36" spans="1:14" s="722" customFormat="1" x14ac:dyDescent="0.2">
      <c r="A36" s="722">
        <v>30</v>
      </c>
      <c r="B36" s="1010" t="s">
        <v>266</v>
      </c>
      <c r="C36" s="1842" t="s">
        <v>3</v>
      </c>
      <c r="D36" s="1842">
        <v>384.25632149</v>
      </c>
      <c r="E36" s="1842">
        <v>0.56190543999999998</v>
      </c>
      <c r="F36" s="1842" t="s">
        <v>3</v>
      </c>
      <c r="G36" s="1281" t="s">
        <v>3</v>
      </c>
      <c r="H36" s="1856" t="s">
        <v>3</v>
      </c>
      <c r="I36" s="1281">
        <v>383.69441605000003</v>
      </c>
      <c r="J36" s="722">
        <v>383.69441605000003</v>
      </c>
      <c r="N36" s="1851"/>
    </row>
    <row r="37" spans="1:14" s="722" customFormat="1" ht="25.5" customHeight="1" x14ac:dyDescent="0.2">
      <c r="A37" s="722">
        <v>31</v>
      </c>
      <c r="B37" s="1009" t="s">
        <v>267</v>
      </c>
      <c r="C37" s="1842" t="s">
        <v>3</v>
      </c>
      <c r="D37" s="1842" t="s">
        <v>3</v>
      </c>
      <c r="E37" s="1842" t="s">
        <v>3</v>
      </c>
      <c r="F37" s="1842" t="s">
        <v>3</v>
      </c>
      <c r="G37" s="1281" t="s">
        <v>3</v>
      </c>
      <c r="H37" s="1856" t="s">
        <v>3</v>
      </c>
      <c r="I37" s="1281" t="s">
        <v>3</v>
      </c>
      <c r="J37" s="722" t="s">
        <v>3</v>
      </c>
      <c r="N37" s="1851"/>
    </row>
    <row r="38" spans="1:14" s="722" customFormat="1" x14ac:dyDescent="0.2">
      <c r="A38" s="722">
        <v>32</v>
      </c>
      <c r="B38" s="1009" t="s">
        <v>268</v>
      </c>
      <c r="C38" s="1842" t="s">
        <v>3</v>
      </c>
      <c r="D38" s="1842">
        <v>430.04832067000001</v>
      </c>
      <c r="E38" s="1842" t="s">
        <v>3</v>
      </c>
      <c r="F38" s="1842" t="s">
        <v>3</v>
      </c>
      <c r="G38" s="1281" t="s">
        <v>3</v>
      </c>
      <c r="H38" s="1856" t="s">
        <v>3</v>
      </c>
      <c r="I38" s="1281">
        <v>430.04832067000001</v>
      </c>
      <c r="J38" s="722">
        <v>430.04832067000001</v>
      </c>
      <c r="N38" s="1851"/>
    </row>
    <row r="39" spans="1:14" s="722" customFormat="1" x14ac:dyDescent="0.2">
      <c r="A39" s="722">
        <v>33</v>
      </c>
      <c r="B39" s="1010" t="s">
        <v>269</v>
      </c>
      <c r="C39" s="1842" t="s">
        <v>3</v>
      </c>
      <c r="D39" s="1842">
        <v>1696.7741855600002</v>
      </c>
      <c r="E39" s="1842" t="s">
        <v>3</v>
      </c>
      <c r="F39" s="1842" t="s">
        <v>3</v>
      </c>
      <c r="G39" s="1281" t="s">
        <v>3</v>
      </c>
      <c r="H39" s="1856" t="s">
        <v>3</v>
      </c>
      <c r="I39" s="1281">
        <v>1696.7723756600003</v>
      </c>
      <c r="J39" s="722">
        <v>1696.7723756600003</v>
      </c>
      <c r="N39" s="1851"/>
    </row>
    <row r="40" spans="1:14" s="722" customFormat="1" x14ac:dyDescent="0.2">
      <c r="A40" s="722">
        <v>34</v>
      </c>
      <c r="B40" s="1009" t="s">
        <v>270</v>
      </c>
      <c r="C40" s="1842" t="s">
        <v>3</v>
      </c>
      <c r="D40" s="1842">
        <v>941.56666777999999</v>
      </c>
      <c r="E40" s="1842">
        <v>0.5559328</v>
      </c>
      <c r="F40" s="1842" t="s">
        <v>3</v>
      </c>
      <c r="G40" s="1281" t="s">
        <v>3</v>
      </c>
      <c r="H40" s="1856" t="s">
        <v>3</v>
      </c>
      <c r="I40" s="1281">
        <v>941.01073497999994</v>
      </c>
      <c r="J40" s="722">
        <v>941.01073497999994</v>
      </c>
      <c r="N40" s="1851"/>
    </row>
    <row r="41" spans="1:14" s="1285" customFormat="1" x14ac:dyDescent="0.2">
      <c r="A41" s="1285">
        <v>35</v>
      </c>
      <c r="B41" s="1857" t="s">
        <v>34</v>
      </c>
      <c r="C41" s="1848">
        <v>154.98131832000001</v>
      </c>
      <c r="D41" s="1848">
        <v>93750.270252319999</v>
      </c>
      <c r="E41" s="1848">
        <v>88.268200449999995</v>
      </c>
      <c r="F41" s="1848" t="s">
        <v>3</v>
      </c>
      <c r="G41" s="1284">
        <v>-15.526347439999999</v>
      </c>
      <c r="H41" s="1284">
        <v>-48.29433916</v>
      </c>
      <c r="I41" s="1284">
        <v>93816.983370190006</v>
      </c>
      <c r="J41" s="1285">
        <v>93816.983370190006</v>
      </c>
      <c r="M41" s="1026"/>
      <c r="N41" s="1858"/>
    </row>
    <row r="42" spans="1:14" s="1285" customFormat="1" x14ac:dyDescent="0.2">
      <c r="A42" s="1285">
        <v>36</v>
      </c>
      <c r="B42" s="1015" t="s">
        <v>7</v>
      </c>
      <c r="C42" s="1848">
        <v>6189.3636619300005</v>
      </c>
      <c r="D42" s="1848">
        <v>485073.29629283992</v>
      </c>
      <c r="E42" s="1848">
        <v>2331.4752712099998</v>
      </c>
      <c r="F42" s="1848" t="s">
        <v>3</v>
      </c>
      <c r="G42" s="1284">
        <v>-81.633678239999966</v>
      </c>
      <c r="H42" s="1284">
        <v>-454.36572065000001</v>
      </c>
      <c r="I42" s="1284">
        <v>488931.18468355993</v>
      </c>
      <c r="J42" s="1285">
        <v>488931.18468355993</v>
      </c>
      <c r="K42" s="1859">
        <f>I41/I42</f>
        <v>0.19188177459146749</v>
      </c>
      <c r="N42" s="1858"/>
    </row>
    <row r="43" spans="1:14" s="722" customFormat="1" x14ac:dyDescent="0.2">
      <c r="A43" s="722">
        <v>37</v>
      </c>
      <c r="B43" s="1860" t="s">
        <v>353</v>
      </c>
      <c r="C43" s="1842">
        <v>5485.8683603499994</v>
      </c>
      <c r="D43" s="1842">
        <v>337288.3241958</v>
      </c>
      <c r="E43" s="1861">
        <v>2187.9298066199999</v>
      </c>
      <c r="F43" s="1861" t="s">
        <v>3</v>
      </c>
      <c r="G43" s="1862">
        <v>-84.705678239999969</v>
      </c>
      <c r="H43" s="1862">
        <v>-423.13842555000002</v>
      </c>
      <c r="I43" s="1862">
        <v>340586.26274953003</v>
      </c>
      <c r="J43" s="722">
        <v>340586.26274953003</v>
      </c>
    </row>
    <row r="44" spans="1:14" s="722" customFormat="1" x14ac:dyDescent="0.2">
      <c r="A44" s="722">
        <v>38</v>
      </c>
      <c r="B44" s="1860" t="s">
        <v>354</v>
      </c>
      <c r="C44" s="1861" t="s">
        <v>3</v>
      </c>
      <c r="D44" s="1842">
        <v>51640.736829709997</v>
      </c>
      <c r="E44" s="1861" t="s">
        <v>3</v>
      </c>
      <c r="F44" s="1861" t="s">
        <v>3</v>
      </c>
      <c r="G44" s="1862" t="s">
        <v>3</v>
      </c>
      <c r="H44" s="1862">
        <v>0.54885713000000003</v>
      </c>
      <c r="I44" s="1862">
        <v>51640.710365179999</v>
      </c>
      <c r="J44" s="722">
        <v>51640.710365179999</v>
      </c>
    </row>
    <row r="45" spans="1:14" s="722" customFormat="1" x14ac:dyDescent="0.2">
      <c r="A45" s="722">
        <v>39</v>
      </c>
      <c r="B45" s="1860" t="s">
        <v>355</v>
      </c>
      <c r="C45" s="1281">
        <v>703.49530157999993</v>
      </c>
      <c r="D45" s="1281">
        <v>96144.23526732999</v>
      </c>
      <c r="E45" s="1281">
        <v>143.51900006</v>
      </c>
      <c r="F45" s="1281" t="s">
        <v>3</v>
      </c>
      <c r="G45" s="1863">
        <v>3.0720000000000001</v>
      </c>
      <c r="H45" s="1863">
        <v>-31.776152230000001</v>
      </c>
      <c r="I45" s="1862">
        <v>96704.211568849991</v>
      </c>
      <c r="J45" s="722">
        <v>96704.211568849991</v>
      </c>
    </row>
    <row r="46" spans="1:14" x14ac:dyDescent="0.2">
      <c r="C46" s="684"/>
      <c r="D46" s="684"/>
      <c r="H46" s="651" t="s">
        <v>246</v>
      </c>
    </row>
    <row r="48" spans="1:14" x14ac:dyDescent="0.2">
      <c r="A48" s="1759"/>
      <c r="B48" s="657" t="s">
        <v>340</v>
      </c>
      <c r="C48" s="658" t="s">
        <v>341</v>
      </c>
      <c r="D48" s="658" t="s">
        <v>342</v>
      </c>
      <c r="E48" s="658" t="s">
        <v>343</v>
      </c>
      <c r="F48" s="658" t="s">
        <v>592</v>
      </c>
      <c r="G48" s="658" t="s">
        <v>344</v>
      </c>
      <c r="H48" s="658" t="s">
        <v>345</v>
      </c>
      <c r="I48" s="658" t="s">
        <v>346</v>
      </c>
    </row>
    <row r="49" spans="1:10" ht="26.45" customHeight="1" x14ac:dyDescent="0.2">
      <c r="B49" s="659"/>
      <c r="C49" s="2905" t="s">
        <v>347</v>
      </c>
      <c r="D49" s="2905"/>
      <c r="E49" s="2906" t="s">
        <v>1043</v>
      </c>
      <c r="F49" s="2910" t="s">
        <v>1042</v>
      </c>
      <c r="G49" s="2908" t="s">
        <v>2230</v>
      </c>
      <c r="H49" s="2908" t="s">
        <v>2231</v>
      </c>
      <c r="I49" s="2908" t="s">
        <v>2232</v>
      </c>
    </row>
    <row r="50" spans="1:10" ht="24" x14ac:dyDescent="0.2">
      <c r="B50" s="660"/>
      <c r="C50" s="1362" t="s">
        <v>351</v>
      </c>
      <c r="D50" s="1362" t="s">
        <v>352</v>
      </c>
      <c r="E50" s="2907"/>
      <c r="F50" s="2911"/>
      <c r="G50" s="2909"/>
      <c r="H50" s="2909"/>
      <c r="I50" s="2909"/>
    </row>
    <row r="51" spans="1:10" x14ac:dyDescent="0.2">
      <c r="A51" s="1760"/>
      <c r="B51" s="661" t="s">
        <v>249</v>
      </c>
      <c r="D51" s="662"/>
      <c r="E51" s="663"/>
      <c r="F51" s="663"/>
      <c r="G51" s="663"/>
      <c r="H51" s="663"/>
      <c r="I51" s="662"/>
    </row>
    <row r="52" spans="1:10" x14ac:dyDescent="0.2">
      <c r="A52" s="1285">
        <v>1</v>
      </c>
      <c r="B52" s="664" t="s">
        <v>250</v>
      </c>
      <c r="C52" s="665"/>
      <c r="D52" s="666"/>
      <c r="E52" s="666"/>
      <c r="F52" s="666"/>
      <c r="G52" s="663"/>
      <c r="H52" s="663"/>
      <c r="I52" s="663"/>
    </row>
    <row r="53" spans="1:10" x14ac:dyDescent="0.2">
      <c r="A53" s="722">
        <v>2</v>
      </c>
      <c r="B53" s="664" t="s">
        <v>251</v>
      </c>
      <c r="C53" s="666"/>
      <c r="D53" s="666">
        <v>37921.506564059993</v>
      </c>
      <c r="E53" s="666">
        <v>2.2580902200000001</v>
      </c>
      <c r="F53" s="666"/>
      <c r="G53" s="663"/>
      <c r="H53" s="663">
        <v>-20.632345549999997</v>
      </c>
      <c r="I53" s="663">
        <v>37919.248473839994</v>
      </c>
      <c r="J53" s="651">
        <v>37919.248473839994</v>
      </c>
    </row>
    <row r="54" spans="1:10" x14ac:dyDescent="0.2">
      <c r="A54" s="722">
        <v>3</v>
      </c>
      <c r="B54" s="664" t="s">
        <v>252</v>
      </c>
      <c r="C54" s="666">
        <v>4414.0633254800005</v>
      </c>
      <c r="D54" s="666">
        <v>159786.75414180005</v>
      </c>
      <c r="E54" s="666">
        <v>1646.55800537</v>
      </c>
      <c r="F54" s="666"/>
      <c r="G54" s="663">
        <v>-67</v>
      </c>
      <c r="H54" s="663">
        <v>-3.7574516900000163</v>
      </c>
      <c r="I54" s="663">
        <v>162554.25946191006</v>
      </c>
      <c r="J54" s="651">
        <v>162554.25946191006</v>
      </c>
    </row>
    <row r="55" spans="1:10" x14ac:dyDescent="0.2">
      <c r="A55" s="722">
        <v>4</v>
      </c>
      <c r="B55" s="667" t="s">
        <v>281</v>
      </c>
      <c r="C55" s="666">
        <v>27.990547019999998</v>
      </c>
      <c r="D55" s="666">
        <v>333.93816303999995</v>
      </c>
      <c r="E55" s="666">
        <v>6.2198753400000006</v>
      </c>
      <c r="F55" s="666"/>
      <c r="G55" s="663"/>
      <c r="H55" s="663">
        <v>-1.5645756100000001</v>
      </c>
      <c r="I55" s="663">
        <v>355.70883471999997</v>
      </c>
      <c r="J55" s="651">
        <v>355.70883471999997</v>
      </c>
    </row>
    <row r="56" spans="1:10" x14ac:dyDescent="0.2">
      <c r="A56" s="722">
        <v>5</v>
      </c>
      <c r="B56" s="667" t="s">
        <v>282</v>
      </c>
      <c r="C56" s="666">
        <v>1878.1552166399999</v>
      </c>
      <c r="D56" s="666">
        <v>52003.983450010004</v>
      </c>
      <c r="E56" s="666">
        <v>696.89978618999999</v>
      </c>
      <c r="F56" s="666"/>
      <c r="G56" s="663">
        <v>0.77660882000000042</v>
      </c>
      <c r="H56" s="663">
        <v>-86.003576170000017</v>
      </c>
      <c r="I56" s="663">
        <v>53185.238880460005</v>
      </c>
      <c r="J56" s="651">
        <v>53185.238880460005</v>
      </c>
    </row>
    <row r="57" spans="1:10" x14ac:dyDescent="0.2">
      <c r="A57" s="722">
        <v>6</v>
      </c>
      <c r="B57" s="664" t="s">
        <v>35</v>
      </c>
      <c r="C57" s="666">
        <v>2164.4222680100002</v>
      </c>
      <c r="D57" s="666">
        <v>185517.52875023001</v>
      </c>
      <c r="E57" s="666">
        <v>518.23025999000004</v>
      </c>
      <c r="F57" s="666"/>
      <c r="G57" s="663">
        <v>-50.835697499999995</v>
      </c>
      <c r="H57" s="663">
        <v>-8.0210469200000087</v>
      </c>
      <c r="I57" s="663">
        <v>187163.72075825001</v>
      </c>
      <c r="J57" s="651">
        <v>187163.72075825001</v>
      </c>
    </row>
    <row r="58" spans="1:10" x14ac:dyDescent="0.2">
      <c r="A58" s="722">
        <v>7</v>
      </c>
      <c r="B58" s="667" t="s">
        <v>283</v>
      </c>
      <c r="C58" s="666">
        <v>1272.2189911800001</v>
      </c>
      <c r="D58" s="666">
        <v>147948.27105211999</v>
      </c>
      <c r="E58" s="666">
        <v>111.80934578999999</v>
      </c>
      <c r="F58" s="666"/>
      <c r="G58" s="663">
        <v>-7.6741965200000006</v>
      </c>
      <c r="H58" s="663">
        <v>-75.416927729999998</v>
      </c>
      <c r="I58" s="663">
        <v>149108.68069750999</v>
      </c>
      <c r="J58" s="651">
        <v>149108.68069750999</v>
      </c>
    </row>
    <row r="59" spans="1:10" x14ac:dyDescent="0.2">
      <c r="A59" s="722">
        <v>8</v>
      </c>
      <c r="B59" s="668" t="s">
        <v>282</v>
      </c>
      <c r="C59" s="666">
        <v>29.769678329999998</v>
      </c>
      <c r="D59" s="666">
        <v>1196.75568692</v>
      </c>
      <c r="E59" s="666">
        <v>3.6040256300000002</v>
      </c>
      <c r="F59" s="666"/>
      <c r="G59" s="663">
        <v>-0.89723184000000034</v>
      </c>
      <c r="H59" s="663">
        <v>4.9706737600000013</v>
      </c>
      <c r="I59" s="663">
        <v>1222.92133962</v>
      </c>
      <c r="J59" s="651">
        <v>1222.92133962</v>
      </c>
    </row>
    <row r="60" spans="1:10" x14ac:dyDescent="0.2">
      <c r="A60" s="722">
        <v>9</v>
      </c>
      <c r="B60" s="668" t="s">
        <v>284</v>
      </c>
      <c r="C60" s="666">
        <v>1242.4493128500001</v>
      </c>
      <c r="D60" s="666">
        <v>146751.5153652</v>
      </c>
      <c r="E60" s="666">
        <v>108.20532016</v>
      </c>
      <c r="F60" s="666"/>
      <c r="G60" s="663">
        <v>-7.4188668</v>
      </c>
      <c r="H60" s="663">
        <v>-78.566829380000001</v>
      </c>
      <c r="I60" s="663">
        <v>147885.75935789</v>
      </c>
      <c r="J60" s="651">
        <v>147885.75935789</v>
      </c>
    </row>
    <row r="61" spans="1:10" x14ac:dyDescent="0.2">
      <c r="A61" s="722">
        <v>10</v>
      </c>
      <c r="B61" s="667" t="s">
        <v>285</v>
      </c>
      <c r="C61" s="666">
        <v>892.20327682999994</v>
      </c>
      <c r="D61" s="666">
        <v>37569.257698109999</v>
      </c>
      <c r="E61" s="666">
        <v>406.42091420000003</v>
      </c>
      <c r="F61" s="666"/>
      <c r="G61" s="663"/>
      <c r="H61" s="663"/>
      <c r="I61" s="663">
        <v>38055.040060739993</v>
      </c>
    </row>
    <row r="62" spans="1:10" x14ac:dyDescent="0.2">
      <c r="A62" s="722">
        <v>11</v>
      </c>
      <c r="B62" s="668" t="s">
        <v>282</v>
      </c>
      <c r="C62" s="666">
        <v>124.53720427</v>
      </c>
      <c r="D62" s="666">
        <v>1903.6783407</v>
      </c>
      <c r="E62" s="666">
        <v>34.208904590000003</v>
      </c>
      <c r="F62" s="666"/>
      <c r="G62" s="663"/>
      <c r="H62" s="663"/>
      <c r="I62" s="663">
        <v>1994.0066403800001</v>
      </c>
      <c r="J62" s="651">
        <v>38055.040060739993</v>
      </c>
    </row>
    <row r="63" spans="1:10" x14ac:dyDescent="0.2">
      <c r="A63" s="722">
        <v>12</v>
      </c>
      <c r="B63" s="668" t="s">
        <v>284</v>
      </c>
      <c r="C63" s="666">
        <v>767.66607255999998</v>
      </c>
      <c r="D63" s="666">
        <v>35665.579357409995</v>
      </c>
      <c r="E63" s="666">
        <v>372.21200961</v>
      </c>
      <c r="F63" s="666"/>
      <c r="G63" s="663"/>
      <c r="H63" s="663"/>
      <c r="I63" s="663">
        <v>36061.03342036</v>
      </c>
      <c r="J63" s="651">
        <v>1994.0066403800001</v>
      </c>
    </row>
    <row r="64" spans="1:10" x14ac:dyDescent="0.2">
      <c r="A64" s="722">
        <v>13</v>
      </c>
      <c r="B64" s="664" t="s">
        <v>38</v>
      </c>
      <c r="C64" s="666"/>
      <c r="D64" s="669"/>
      <c r="E64" s="666"/>
      <c r="F64" s="666"/>
      <c r="G64" s="663"/>
      <c r="H64" s="663"/>
      <c r="I64" s="663">
        <v>0</v>
      </c>
      <c r="J64" s="651">
        <v>36061.03342036</v>
      </c>
    </row>
    <row r="65" spans="1:10" x14ac:dyDescent="0.2">
      <c r="A65" s="722">
        <v>14</v>
      </c>
      <c r="B65" s="664" t="s">
        <v>37</v>
      </c>
      <c r="C65" s="669">
        <v>3.1168991299999997</v>
      </c>
      <c r="D65" s="669">
        <v>2670.6559588999999</v>
      </c>
      <c r="E65" s="666"/>
      <c r="F65" s="666"/>
      <c r="G65" s="663"/>
      <c r="H65" s="663"/>
      <c r="I65" s="663">
        <v>2673.77285803</v>
      </c>
      <c r="J65" s="651">
        <v>0</v>
      </c>
    </row>
    <row r="66" spans="1:10" x14ac:dyDescent="0.2">
      <c r="A66" s="1761">
        <v>15</v>
      </c>
      <c r="B66" s="670" t="s">
        <v>36</v>
      </c>
      <c r="C66" s="671">
        <v>6581.6024926200007</v>
      </c>
      <c r="D66" s="671">
        <v>385896.44541499007</v>
      </c>
      <c r="E66" s="671">
        <v>2167.0463555800002</v>
      </c>
      <c r="F66" s="671"/>
      <c r="G66" s="688">
        <v>-118</v>
      </c>
      <c r="H66" s="688">
        <v>-32</v>
      </c>
      <c r="I66" s="688">
        <v>390311.00155203009</v>
      </c>
      <c r="J66" s="651">
        <v>2673.77285803</v>
      </c>
    </row>
    <row r="67" spans="1:10" x14ac:dyDescent="0.2">
      <c r="B67" s="672"/>
      <c r="C67" s="673"/>
      <c r="D67" s="673"/>
      <c r="E67" s="673"/>
      <c r="F67" s="673"/>
      <c r="G67" s="689"/>
      <c r="H67" s="689"/>
      <c r="I67" s="689"/>
      <c r="J67" s="651">
        <v>390311.00155203009</v>
      </c>
    </row>
    <row r="68" spans="1:10" x14ac:dyDescent="0.2">
      <c r="A68" s="722" t="s">
        <v>246</v>
      </c>
      <c r="B68" s="674" t="s">
        <v>258</v>
      </c>
      <c r="D68" s="666"/>
      <c r="E68" s="666"/>
      <c r="F68" s="666"/>
      <c r="G68" s="663"/>
      <c r="H68" s="663"/>
      <c r="I68" s="663"/>
    </row>
    <row r="69" spans="1:10" x14ac:dyDescent="0.2">
      <c r="A69" s="722">
        <v>16</v>
      </c>
      <c r="B69" s="675" t="s">
        <v>250</v>
      </c>
      <c r="D69" s="666">
        <v>75633.900205631595</v>
      </c>
      <c r="E69" s="666">
        <v>2.2876864357</v>
      </c>
      <c r="F69" s="666"/>
      <c r="G69" s="663"/>
      <c r="H69" s="663">
        <v>2.0188536899999998</v>
      </c>
      <c r="I69" s="663">
        <v>75631.101224395898</v>
      </c>
      <c r="J69" s="651">
        <v>75631.101224395898</v>
      </c>
    </row>
    <row r="70" spans="1:10" x14ac:dyDescent="0.2">
      <c r="A70" s="722">
        <v>17</v>
      </c>
      <c r="B70" s="664" t="s">
        <v>259</v>
      </c>
      <c r="C70" s="666"/>
      <c r="D70" s="666">
        <v>8491.7651424838004</v>
      </c>
      <c r="E70" s="666"/>
      <c r="F70" s="666"/>
      <c r="G70" s="663"/>
      <c r="H70" s="663"/>
      <c r="I70" s="663">
        <v>8491.6166437773009</v>
      </c>
      <c r="J70" s="651">
        <v>8491.6166437773009</v>
      </c>
    </row>
    <row r="71" spans="1:10" ht="16.5" customHeight="1" x14ac:dyDescent="0.2">
      <c r="A71" s="722">
        <v>18</v>
      </c>
      <c r="B71" s="664" t="s">
        <v>260</v>
      </c>
      <c r="C71" s="666"/>
      <c r="D71" s="666">
        <v>105.05270426369999</v>
      </c>
      <c r="E71" s="666"/>
      <c r="F71" s="666"/>
      <c r="G71" s="663"/>
      <c r="H71" s="663"/>
      <c r="I71" s="663">
        <v>105.06870531329999</v>
      </c>
      <c r="J71" s="651">
        <v>105.06870531329999</v>
      </c>
    </row>
    <row r="72" spans="1:10" x14ac:dyDescent="0.2">
      <c r="A72" s="722">
        <v>19</v>
      </c>
      <c r="B72" s="664" t="s">
        <v>261</v>
      </c>
      <c r="C72" s="666"/>
      <c r="D72" s="666">
        <v>1452.5150719300002</v>
      </c>
      <c r="E72" s="666"/>
      <c r="F72" s="666"/>
      <c r="G72" s="663"/>
      <c r="H72" s="663"/>
      <c r="I72" s="663">
        <v>1452.5012488200002</v>
      </c>
      <c r="J72" s="651">
        <v>1452.5012488200002</v>
      </c>
    </row>
    <row r="73" spans="1:10" x14ac:dyDescent="0.2">
      <c r="A73" s="722">
        <v>20</v>
      </c>
      <c r="B73" s="664" t="s">
        <v>262</v>
      </c>
      <c r="C73" s="666"/>
      <c r="D73" s="666">
        <v>233.21160531000001</v>
      </c>
      <c r="E73" s="666"/>
      <c r="F73" s="666"/>
      <c r="G73" s="663"/>
      <c r="H73" s="663"/>
      <c r="I73" s="663">
        <v>233.20900288000001</v>
      </c>
      <c r="J73" s="651">
        <v>233.20900288000001</v>
      </c>
    </row>
    <row r="74" spans="1:10" x14ac:dyDescent="0.2">
      <c r="A74" s="722">
        <v>21</v>
      </c>
      <c r="B74" s="664" t="s">
        <v>251</v>
      </c>
      <c r="C74" s="666"/>
      <c r="D74" s="666">
        <v>427.88089866450002</v>
      </c>
      <c r="E74" s="666">
        <v>1.9085976235000002</v>
      </c>
      <c r="F74" s="666"/>
      <c r="G74" s="663">
        <v>-7.9799641600000006</v>
      </c>
      <c r="H74" s="663">
        <v>6.1098930000000005</v>
      </c>
      <c r="I74" s="663">
        <v>425.97323803940003</v>
      </c>
      <c r="J74" s="651">
        <v>425.97323803940003</v>
      </c>
    </row>
    <row r="75" spans="1:10" x14ac:dyDescent="0.2">
      <c r="A75" s="722">
        <v>22</v>
      </c>
      <c r="B75" s="664" t="s">
        <v>252</v>
      </c>
      <c r="C75" s="666">
        <v>232.17715898520004</v>
      </c>
      <c r="D75" s="666">
        <v>5028.4187715990001</v>
      </c>
      <c r="E75" s="666">
        <v>9.0325182893000004</v>
      </c>
      <c r="F75" s="666"/>
      <c r="G75" s="663"/>
      <c r="H75" s="663"/>
      <c r="I75" s="663">
        <v>5251.5634122948995</v>
      </c>
      <c r="J75" s="651">
        <v>5251.5634122948995</v>
      </c>
    </row>
    <row r="76" spans="1:10" x14ac:dyDescent="0.2">
      <c r="A76" s="722">
        <v>23</v>
      </c>
      <c r="B76" s="676" t="s">
        <v>254</v>
      </c>
      <c r="C76" s="666">
        <v>141.98136685770001</v>
      </c>
      <c r="D76" s="666">
        <v>2462.4537793231002</v>
      </c>
      <c r="E76" s="666">
        <v>2.7854417382000003</v>
      </c>
      <c r="F76" s="666"/>
      <c r="G76" s="663"/>
      <c r="H76" s="663"/>
      <c r="I76" s="663">
        <v>2601.6497044426001</v>
      </c>
      <c r="J76" s="651">
        <v>2601.6497044426001</v>
      </c>
    </row>
    <row r="77" spans="1:10" x14ac:dyDescent="0.2">
      <c r="A77" s="722">
        <v>24</v>
      </c>
      <c r="B77" s="664" t="s">
        <v>35</v>
      </c>
      <c r="C77" s="666">
        <v>131.2447716186</v>
      </c>
      <c r="D77" s="666">
        <v>6077.8715126502002</v>
      </c>
      <c r="E77" s="666">
        <v>14.663472801200001</v>
      </c>
      <c r="F77" s="666"/>
      <c r="G77" s="663">
        <v>-5.5635695100000016</v>
      </c>
      <c r="H77" s="663">
        <v>-12.014802439999999</v>
      </c>
      <c r="I77" s="663">
        <v>6194.4528114675995</v>
      </c>
      <c r="J77" s="651">
        <v>6194.4528114675995</v>
      </c>
    </row>
    <row r="78" spans="1:10" x14ac:dyDescent="0.2">
      <c r="A78" s="722">
        <v>25</v>
      </c>
      <c r="B78" s="676" t="s">
        <v>254</v>
      </c>
      <c r="C78" s="666">
        <v>40.135231521500003</v>
      </c>
      <c r="D78" s="666">
        <v>1560.9799608588</v>
      </c>
      <c r="E78" s="666">
        <v>3.6553681357999999</v>
      </c>
      <c r="F78" s="666"/>
      <c r="G78" s="663"/>
      <c r="H78" s="663">
        <v>13.636398419999999</v>
      </c>
      <c r="I78" s="663">
        <v>1597.4598242444999</v>
      </c>
      <c r="J78" s="651">
        <v>1597.4598242444999</v>
      </c>
    </row>
    <row r="79" spans="1:10" x14ac:dyDescent="0.2">
      <c r="A79" s="722">
        <v>26</v>
      </c>
      <c r="B79" s="675" t="s">
        <v>263</v>
      </c>
      <c r="C79" s="666">
        <v>46.172271699300005</v>
      </c>
      <c r="D79" s="666">
        <v>2764.0899655717003</v>
      </c>
      <c r="E79" s="666">
        <v>14.524787226800001</v>
      </c>
      <c r="F79" s="666"/>
      <c r="G79" s="663"/>
      <c r="H79" s="663"/>
      <c r="I79" s="663">
        <v>2795.7374500442002</v>
      </c>
      <c r="J79" s="651">
        <v>2795.7374500442002</v>
      </c>
    </row>
    <row r="80" spans="1:10" x14ac:dyDescent="0.2">
      <c r="A80" s="722">
        <v>27</v>
      </c>
      <c r="B80" s="676" t="s">
        <v>254</v>
      </c>
      <c r="C80" s="666">
        <v>1.0271726709</v>
      </c>
      <c r="D80" s="666">
        <v>70.641792264200006</v>
      </c>
      <c r="E80" s="666"/>
      <c r="F80" s="666"/>
      <c r="G80" s="663"/>
      <c r="H80" s="663"/>
      <c r="I80" s="663">
        <v>71.612779254300008</v>
      </c>
      <c r="J80" s="651">
        <v>71.612779254300008</v>
      </c>
    </row>
    <row r="81" spans="1:194" x14ac:dyDescent="0.2">
      <c r="A81" s="722">
        <v>28</v>
      </c>
      <c r="B81" s="664" t="s">
        <v>264</v>
      </c>
      <c r="C81" s="666"/>
      <c r="D81" s="666">
        <v>411.84479193660002</v>
      </c>
      <c r="E81" s="666">
        <v>125.3087670564</v>
      </c>
      <c r="F81" s="666"/>
      <c r="G81" s="663">
        <v>-10.57566591</v>
      </c>
      <c r="H81" s="663">
        <v>5.3023488400000005</v>
      </c>
      <c r="I81" s="663">
        <v>286.53602488019999</v>
      </c>
      <c r="J81" s="651">
        <v>286.53602488019999</v>
      </c>
    </row>
    <row r="82" spans="1:194" x14ac:dyDescent="0.2">
      <c r="A82" s="722">
        <v>29</v>
      </c>
      <c r="B82" s="675" t="s">
        <v>265</v>
      </c>
      <c r="C82" s="666">
        <v>11.2699143705</v>
      </c>
      <c r="D82" s="666">
        <v>539.17034765229994</v>
      </c>
      <c r="E82" s="666">
        <v>7.0356338046000015</v>
      </c>
      <c r="F82" s="666"/>
      <c r="G82" s="663"/>
      <c r="H82" s="663"/>
      <c r="I82" s="663">
        <v>543.40462821819995</v>
      </c>
      <c r="J82" s="651">
        <v>543.40462821819995</v>
      </c>
    </row>
    <row r="83" spans="1:194" x14ac:dyDescent="0.2">
      <c r="A83" s="722">
        <v>30</v>
      </c>
      <c r="B83" s="664" t="s">
        <v>266</v>
      </c>
      <c r="C83" s="666"/>
      <c r="D83" s="666"/>
      <c r="E83" s="666"/>
      <c r="F83" s="666"/>
      <c r="G83" s="663"/>
      <c r="H83" s="663"/>
      <c r="I83" s="663"/>
      <c r="J83" s="651">
        <v>0</v>
      </c>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c r="AL83" s="1864"/>
      <c r="AM83" s="1864"/>
      <c r="AN83" s="1864"/>
      <c r="AO83" s="1864"/>
      <c r="AP83" s="1864"/>
      <c r="AQ83" s="1864"/>
      <c r="AR83" s="1864"/>
      <c r="AS83" s="1864"/>
      <c r="AT83" s="1864"/>
      <c r="AU83" s="1864"/>
      <c r="AV83" s="1864"/>
      <c r="AW83" s="1864"/>
      <c r="AX83" s="1864"/>
      <c r="AY83" s="1864"/>
      <c r="AZ83" s="1864"/>
      <c r="BA83" s="1864"/>
      <c r="BB83" s="1864"/>
      <c r="BC83" s="1864"/>
      <c r="BD83" s="1864"/>
      <c r="BE83" s="1864"/>
      <c r="BF83" s="1864"/>
      <c r="BG83" s="1864"/>
      <c r="BH83" s="1864"/>
      <c r="BI83" s="1864"/>
      <c r="BJ83" s="1864"/>
      <c r="BK83" s="1864"/>
      <c r="BL83" s="1864"/>
      <c r="BM83" s="1864"/>
      <c r="BN83" s="1864"/>
      <c r="BO83" s="1864"/>
      <c r="BP83" s="1864"/>
      <c r="BQ83" s="1864"/>
      <c r="BR83" s="1864"/>
      <c r="BS83" s="1864"/>
      <c r="BT83" s="1864"/>
      <c r="BU83" s="1864"/>
      <c r="BV83" s="1864"/>
      <c r="BW83" s="1864"/>
      <c r="BX83" s="1864"/>
      <c r="BY83" s="1864"/>
      <c r="BZ83" s="1864"/>
      <c r="CA83" s="1864"/>
      <c r="CB83" s="1864"/>
      <c r="CC83" s="1864"/>
      <c r="CD83" s="1864"/>
      <c r="CE83" s="1864"/>
      <c r="CF83" s="1864"/>
      <c r="CG83" s="1864"/>
      <c r="CH83" s="1864"/>
      <c r="CI83" s="1864"/>
      <c r="CJ83" s="1864"/>
      <c r="CK83" s="1864"/>
      <c r="CL83" s="1864"/>
      <c r="CM83" s="1864"/>
      <c r="CN83" s="1864"/>
      <c r="CO83" s="1864"/>
      <c r="CP83" s="1864"/>
      <c r="CQ83" s="1864"/>
      <c r="CR83" s="1864"/>
      <c r="CS83" s="1864"/>
      <c r="CT83" s="1864"/>
      <c r="CU83" s="1864"/>
      <c r="CV83" s="1864"/>
      <c r="CW83" s="1864"/>
      <c r="CX83" s="1864"/>
      <c r="CY83" s="1864"/>
      <c r="CZ83" s="1864"/>
      <c r="DA83" s="1864"/>
      <c r="DB83" s="1864"/>
      <c r="DC83" s="1864"/>
      <c r="DD83" s="1864"/>
      <c r="DE83" s="1864"/>
      <c r="DF83" s="1864"/>
      <c r="DG83" s="1864"/>
      <c r="DH83" s="1864"/>
      <c r="DI83" s="1864"/>
      <c r="DJ83" s="1864"/>
      <c r="DK83" s="1864"/>
      <c r="DL83" s="1864"/>
      <c r="DM83" s="1864"/>
      <c r="DN83" s="1864"/>
      <c r="DO83" s="1864"/>
      <c r="DP83" s="1864"/>
      <c r="DQ83" s="1864"/>
      <c r="DR83" s="1864"/>
      <c r="DS83" s="1864"/>
      <c r="DT83" s="1864"/>
      <c r="DU83" s="1864"/>
      <c r="DV83" s="1864"/>
      <c r="DW83" s="1864"/>
      <c r="DX83" s="1864"/>
      <c r="DY83" s="1864"/>
      <c r="DZ83" s="1864"/>
      <c r="EA83" s="1864"/>
      <c r="EB83" s="1864"/>
      <c r="EC83" s="1864"/>
      <c r="ED83" s="1864"/>
      <c r="EE83" s="1864"/>
      <c r="EF83" s="1864"/>
      <c r="EG83" s="1864"/>
      <c r="EH83" s="1864"/>
      <c r="EI83" s="1864"/>
      <c r="EJ83" s="1864"/>
      <c r="EK83" s="1864"/>
      <c r="EL83" s="1864"/>
      <c r="EM83" s="1864"/>
      <c r="EN83" s="1864"/>
      <c r="EO83" s="1864"/>
      <c r="EP83" s="1864"/>
      <c r="EQ83" s="1864"/>
      <c r="ER83" s="1864"/>
      <c r="ES83" s="1864"/>
      <c r="ET83" s="1864"/>
      <c r="EU83" s="1864"/>
      <c r="EV83" s="1864"/>
      <c r="EW83" s="1864"/>
      <c r="EX83" s="1864"/>
      <c r="EY83" s="1864"/>
      <c r="EZ83" s="1864"/>
      <c r="FA83" s="1864"/>
      <c r="FB83" s="1864"/>
      <c r="FC83" s="1864"/>
      <c r="FD83" s="1864"/>
      <c r="FE83" s="1864"/>
      <c r="FF83" s="1864"/>
      <c r="FG83" s="1864"/>
      <c r="FH83" s="1864"/>
      <c r="FI83" s="1864"/>
      <c r="FJ83" s="1864"/>
      <c r="FK83" s="1864"/>
      <c r="FL83" s="1864"/>
      <c r="FM83" s="1864"/>
      <c r="FN83" s="1864"/>
      <c r="FO83" s="1864"/>
      <c r="FP83" s="1864"/>
      <c r="FQ83" s="1864"/>
      <c r="FR83" s="1864"/>
      <c r="FS83" s="1864"/>
      <c r="FT83" s="1864"/>
      <c r="FU83" s="1864"/>
      <c r="FV83" s="1864"/>
      <c r="FW83" s="1864"/>
      <c r="FX83" s="1864"/>
      <c r="FY83" s="1864"/>
      <c r="FZ83" s="1864"/>
      <c r="GA83" s="1864"/>
      <c r="GB83" s="1864"/>
      <c r="GC83" s="1864"/>
      <c r="GD83" s="1864"/>
      <c r="GE83" s="1864"/>
      <c r="GF83" s="1864"/>
      <c r="GG83" s="1864"/>
      <c r="GH83" s="1864"/>
      <c r="GI83" s="1864"/>
      <c r="GJ83" s="1864"/>
      <c r="GK83" s="1864"/>
      <c r="GL83" s="1864"/>
    </row>
    <row r="84" spans="1:194" ht="24" x14ac:dyDescent="0.2">
      <c r="A84" s="722">
        <v>31</v>
      </c>
      <c r="B84" s="664" t="s">
        <v>267</v>
      </c>
      <c r="C84" s="666"/>
      <c r="D84" s="666"/>
      <c r="E84" s="666"/>
      <c r="F84" s="666"/>
      <c r="G84" s="663"/>
      <c r="H84" s="663"/>
      <c r="I84" s="663"/>
      <c r="J84" s="651">
        <v>0</v>
      </c>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c r="AL84" s="1864"/>
      <c r="AM84" s="1864"/>
      <c r="AN84" s="1864"/>
      <c r="AO84" s="1864"/>
      <c r="AP84" s="1864"/>
      <c r="AQ84" s="1864"/>
      <c r="AR84" s="1864"/>
      <c r="AS84" s="1864"/>
      <c r="AT84" s="1864"/>
      <c r="AU84" s="1864"/>
      <c r="AV84" s="1864"/>
      <c r="AW84" s="1864"/>
      <c r="AX84" s="1864"/>
      <c r="AY84" s="1864"/>
      <c r="AZ84" s="1864"/>
      <c r="BA84" s="1864"/>
      <c r="BB84" s="1864"/>
      <c r="BC84" s="1864"/>
      <c r="BD84" s="1864"/>
      <c r="BE84" s="1864"/>
      <c r="BF84" s="1864"/>
      <c r="BG84" s="1864"/>
      <c r="BH84" s="1864"/>
      <c r="BI84" s="1864"/>
      <c r="BJ84" s="1864"/>
      <c r="BK84" s="1864"/>
      <c r="BL84" s="1864"/>
      <c r="BM84" s="1864"/>
      <c r="BN84" s="1864"/>
      <c r="BO84" s="1864"/>
      <c r="BP84" s="1864"/>
      <c r="BQ84" s="1864"/>
      <c r="BR84" s="1864"/>
      <c r="BS84" s="1864"/>
      <c r="BT84" s="1864"/>
      <c r="BU84" s="1864"/>
      <c r="BV84" s="1864"/>
      <c r="BW84" s="1864"/>
      <c r="BX84" s="1864"/>
      <c r="BY84" s="1864"/>
      <c r="BZ84" s="1864"/>
      <c r="CA84" s="1864"/>
      <c r="CB84" s="1864"/>
      <c r="CC84" s="1864"/>
      <c r="CD84" s="1864"/>
      <c r="CE84" s="1864"/>
      <c r="CF84" s="1864"/>
      <c r="CG84" s="1864"/>
      <c r="CH84" s="1864"/>
      <c r="CI84" s="1864"/>
      <c r="CJ84" s="1864"/>
      <c r="CK84" s="1864"/>
      <c r="CL84" s="1864"/>
      <c r="CM84" s="1864"/>
      <c r="CN84" s="1864"/>
      <c r="CO84" s="1864"/>
      <c r="CP84" s="1864"/>
      <c r="CQ84" s="1864"/>
      <c r="CR84" s="1864"/>
      <c r="CS84" s="1864"/>
      <c r="CT84" s="1864"/>
      <c r="CU84" s="1864"/>
      <c r="CV84" s="1864"/>
      <c r="CW84" s="1864"/>
      <c r="CX84" s="1864"/>
      <c r="CY84" s="1864"/>
      <c r="CZ84" s="1864"/>
      <c r="DA84" s="1864"/>
      <c r="DB84" s="1864"/>
      <c r="DC84" s="1864"/>
      <c r="DD84" s="1864"/>
      <c r="DE84" s="1864"/>
      <c r="DF84" s="1864"/>
      <c r="DG84" s="1864"/>
      <c r="DH84" s="1864"/>
      <c r="DI84" s="1864"/>
      <c r="DJ84" s="1864"/>
      <c r="DK84" s="1864"/>
      <c r="DL84" s="1864"/>
      <c r="DM84" s="1864"/>
      <c r="DN84" s="1864"/>
      <c r="DO84" s="1864"/>
      <c r="DP84" s="1864"/>
      <c r="DQ84" s="1864"/>
      <c r="DR84" s="1864"/>
      <c r="DS84" s="1864"/>
      <c r="DT84" s="1864"/>
      <c r="DU84" s="1864"/>
      <c r="DV84" s="1864"/>
      <c r="DW84" s="1864"/>
      <c r="DX84" s="1864"/>
      <c r="DY84" s="1864"/>
      <c r="DZ84" s="1864"/>
      <c r="EA84" s="1864"/>
      <c r="EB84" s="1864"/>
      <c r="EC84" s="1864"/>
      <c r="ED84" s="1864"/>
      <c r="EE84" s="1864"/>
      <c r="EF84" s="1864"/>
      <c r="EG84" s="1864"/>
      <c r="EH84" s="1864"/>
      <c r="EI84" s="1864"/>
      <c r="EJ84" s="1864"/>
      <c r="EK84" s="1864"/>
      <c r="EL84" s="1864"/>
      <c r="EM84" s="1864"/>
      <c r="EN84" s="1864"/>
      <c r="EO84" s="1864"/>
      <c r="EP84" s="1864"/>
      <c r="EQ84" s="1864"/>
      <c r="ER84" s="1864"/>
      <c r="ES84" s="1864"/>
      <c r="ET84" s="1864"/>
      <c r="EU84" s="1864"/>
      <c r="EV84" s="1864"/>
      <c r="EW84" s="1864"/>
      <c r="EX84" s="1864"/>
      <c r="EY84" s="1864"/>
      <c r="EZ84" s="1864"/>
      <c r="FA84" s="1864"/>
      <c r="FB84" s="1864"/>
      <c r="FC84" s="1864"/>
      <c r="FD84" s="1864"/>
      <c r="FE84" s="1864"/>
      <c r="FF84" s="1864"/>
      <c r="FG84" s="1864"/>
      <c r="FH84" s="1864"/>
      <c r="FI84" s="1864"/>
      <c r="FJ84" s="1864"/>
      <c r="FK84" s="1864"/>
      <c r="FL84" s="1864"/>
      <c r="FM84" s="1864"/>
      <c r="FN84" s="1864"/>
      <c r="FO84" s="1864"/>
      <c r="FP84" s="1864"/>
      <c r="FQ84" s="1864"/>
      <c r="FR84" s="1864"/>
      <c r="FS84" s="1864"/>
      <c r="FT84" s="1864"/>
      <c r="FU84" s="1864"/>
      <c r="FV84" s="1864"/>
      <c r="FW84" s="1864"/>
      <c r="FX84" s="1864"/>
      <c r="FY84" s="1864"/>
      <c r="FZ84" s="1864"/>
      <c r="GA84" s="1864"/>
      <c r="GB84" s="1864"/>
      <c r="GC84" s="1864"/>
      <c r="GD84" s="1864"/>
      <c r="GE84" s="1864"/>
      <c r="GF84" s="1864"/>
      <c r="GG84" s="1864"/>
      <c r="GH84" s="1864"/>
      <c r="GI84" s="1864"/>
      <c r="GJ84" s="1864"/>
      <c r="GK84" s="1864"/>
      <c r="GL84" s="1864"/>
    </row>
    <row r="85" spans="1:194" x14ac:dyDescent="0.2">
      <c r="A85" s="722">
        <v>32</v>
      </c>
      <c r="B85" s="675" t="s">
        <v>268</v>
      </c>
      <c r="C85" s="666"/>
      <c r="D85" s="666"/>
      <c r="E85" s="666"/>
      <c r="F85" s="666"/>
      <c r="G85" s="663"/>
      <c r="H85" s="663"/>
      <c r="I85" s="663"/>
      <c r="J85" s="1864">
        <v>0</v>
      </c>
      <c r="K85" s="1864"/>
      <c r="L85" s="1864"/>
      <c r="M85" s="1864"/>
      <c r="N85" s="1864"/>
      <c r="O85" s="1864"/>
      <c r="P85" s="1864"/>
      <c r="Q85" s="1864"/>
      <c r="R85" s="1864"/>
      <c r="S85" s="1864"/>
      <c r="T85" s="1864"/>
      <c r="U85" s="1864"/>
      <c r="V85" s="1864"/>
      <c r="W85" s="1864"/>
      <c r="X85" s="1864"/>
      <c r="Y85" s="1864"/>
      <c r="Z85" s="1864"/>
      <c r="AA85" s="1864"/>
      <c r="AB85" s="1864"/>
      <c r="AC85" s="1864"/>
      <c r="AD85" s="1864"/>
      <c r="AE85" s="1864"/>
      <c r="AF85" s="1864"/>
      <c r="AG85" s="1864"/>
      <c r="AH85" s="1864"/>
      <c r="AI85" s="1864"/>
      <c r="AJ85" s="1864"/>
      <c r="AK85" s="1864"/>
      <c r="AL85" s="1864"/>
      <c r="AM85" s="1864"/>
      <c r="AN85" s="1864"/>
      <c r="AO85" s="1864"/>
      <c r="AP85" s="1864"/>
      <c r="AQ85" s="1864"/>
      <c r="AR85" s="1864"/>
      <c r="AS85" s="1864"/>
      <c r="AT85" s="1864"/>
      <c r="AU85" s="1864"/>
      <c r="AV85" s="1864"/>
      <c r="AW85" s="1864"/>
      <c r="AX85" s="1864"/>
      <c r="AY85" s="1864"/>
      <c r="AZ85" s="1864"/>
      <c r="BA85" s="1864"/>
      <c r="BB85" s="1864"/>
      <c r="BC85" s="1864"/>
      <c r="BD85" s="1864"/>
      <c r="BE85" s="1864"/>
      <c r="BF85" s="1864"/>
      <c r="BG85" s="1864"/>
      <c r="BH85" s="1864"/>
      <c r="BI85" s="1864"/>
      <c r="BJ85" s="1864"/>
      <c r="BK85" s="1864"/>
      <c r="BL85" s="1864"/>
      <c r="BM85" s="1864"/>
      <c r="BN85" s="1864"/>
      <c r="BO85" s="1864"/>
      <c r="BP85" s="1864"/>
      <c r="BQ85" s="1864"/>
      <c r="BR85" s="1864"/>
      <c r="BS85" s="1864"/>
      <c r="BT85" s="1864"/>
      <c r="BU85" s="1864"/>
      <c r="BV85" s="1864"/>
      <c r="BW85" s="1864"/>
      <c r="BX85" s="1864"/>
      <c r="BY85" s="1864"/>
      <c r="BZ85" s="1864"/>
      <c r="CA85" s="1864"/>
      <c r="CB85" s="1864"/>
      <c r="CC85" s="1864"/>
      <c r="CD85" s="1864"/>
      <c r="CE85" s="1864"/>
      <c r="CF85" s="1864"/>
      <c r="CG85" s="1864"/>
      <c r="CH85" s="1864"/>
      <c r="CI85" s="1864"/>
      <c r="CJ85" s="1864"/>
      <c r="CK85" s="1864"/>
      <c r="CL85" s="1864"/>
      <c r="CM85" s="1864"/>
      <c r="CN85" s="1864"/>
      <c r="CO85" s="1864"/>
      <c r="CP85" s="1864"/>
      <c r="CQ85" s="1864"/>
      <c r="CR85" s="1864"/>
      <c r="CS85" s="1864"/>
      <c r="CT85" s="1864"/>
      <c r="CU85" s="1864"/>
      <c r="CV85" s="1864"/>
      <c r="CW85" s="1864"/>
      <c r="CX85" s="1864"/>
      <c r="CY85" s="1864"/>
      <c r="CZ85" s="1864"/>
      <c r="DA85" s="1864"/>
      <c r="DB85" s="1864"/>
      <c r="DC85" s="1864"/>
      <c r="DD85" s="1864"/>
      <c r="DE85" s="1864"/>
      <c r="DF85" s="1864"/>
      <c r="DG85" s="1864"/>
      <c r="DH85" s="1864"/>
      <c r="DI85" s="1864"/>
      <c r="DJ85" s="1864"/>
      <c r="DK85" s="1864"/>
      <c r="DL85" s="1864"/>
      <c r="DM85" s="1864"/>
      <c r="DN85" s="1864"/>
      <c r="DO85" s="1864"/>
      <c r="DP85" s="1864"/>
      <c r="DQ85" s="1864"/>
      <c r="DR85" s="1864"/>
      <c r="DS85" s="1864"/>
      <c r="DT85" s="1864"/>
      <c r="DU85" s="1864"/>
      <c r="DV85" s="1864"/>
      <c r="DW85" s="1864"/>
      <c r="DX85" s="1864"/>
      <c r="DY85" s="1864"/>
      <c r="DZ85" s="1864"/>
      <c r="EA85" s="1864"/>
      <c r="EB85" s="1864"/>
      <c r="EC85" s="1864"/>
      <c r="ED85" s="1864"/>
      <c r="EE85" s="1864"/>
      <c r="EF85" s="1864"/>
      <c r="EG85" s="1864"/>
      <c r="EH85" s="1864"/>
      <c r="EI85" s="1864"/>
      <c r="EJ85" s="1864"/>
      <c r="EK85" s="1864"/>
      <c r="EL85" s="1864"/>
      <c r="EM85" s="1864"/>
      <c r="EN85" s="1864"/>
      <c r="EO85" s="1864"/>
      <c r="EP85" s="1864"/>
      <c r="EQ85" s="1864"/>
      <c r="ER85" s="1864"/>
      <c r="ES85" s="1864"/>
      <c r="ET85" s="1864"/>
      <c r="EU85" s="1864"/>
      <c r="EV85" s="1864"/>
      <c r="EW85" s="1864"/>
      <c r="EX85" s="1864"/>
      <c r="EY85" s="1864"/>
      <c r="EZ85" s="1864"/>
      <c r="FA85" s="1864"/>
      <c r="FB85" s="1864"/>
      <c r="FC85" s="1864"/>
      <c r="FD85" s="1864"/>
      <c r="FE85" s="1864"/>
      <c r="FF85" s="1864"/>
      <c r="FG85" s="1864"/>
      <c r="FH85" s="1864"/>
      <c r="FI85" s="1864"/>
      <c r="FJ85" s="1864"/>
      <c r="FK85" s="1864"/>
      <c r="FL85" s="1864"/>
      <c r="FM85" s="1864"/>
      <c r="FN85" s="1864"/>
      <c r="FO85" s="1864"/>
      <c r="FP85" s="1864"/>
      <c r="FQ85" s="1864"/>
      <c r="FR85" s="1864"/>
      <c r="FS85" s="1864"/>
      <c r="FT85" s="1864"/>
      <c r="FU85" s="1864"/>
      <c r="FV85" s="1864"/>
      <c r="FW85" s="1864"/>
      <c r="FX85" s="1864"/>
      <c r="FY85" s="1864"/>
      <c r="FZ85" s="1864"/>
      <c r="GA85" s="1864"/>
      <c r="GB85" s="1864"/>
      <c r="GC85" s="1864"/>
      <c r="GD85" s="1864"/>
      <c r="GE85" s="1864"/>
      <c r="GF85" s="1864"/>
      <c r="GG85" s="1864"/>
      <c r="GH85" s="1864"/>
      <c r="GI85" s="1864"/>
      <c r="GJ85" s="1864"/>
      <c r="GK85" s="1864"/>
      <c r="GL85" s="1864"/>
    </row>
    <row r="86" spans="1:194" x14ac:dyDescent="0.2">
      <c r="A86" s="722">
        <v>33</v>
      </c>
      <c r="B86" s="664" t="s">
        <v>269</v>
      </c>
      <c r="C86" s="666"/>
      <c r="D86" s="666">
        <v>1124.4731789177001</v>
      </c>
      <c r="E86" s="666"/>
      <c r="F86" s="666"/>
      <c r="G86" s="663"/>
      <c r="H86" s="663"/>
      <c r="I86" s="663">
        <v>1124.2254149177002</v>
      </c>
      <c r="J86" s="1864">
        <v>1124.2254149177002</v>
      </c>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c r="AL86" s="1864"/>
      <c r="AM86" s="1864"/>
      <c r="AN86" s="1864"/>
      <c r="AO86" s="1864"/>
      <c r="AP86" s="1864"/>
      <c r="AQ86" s="1864"/>
      <c r="AR86" s="1864"/>
      <c r="AS86" s="1864"/>
      <c r="AT86" s="1864"/>
      <c r="AU86" s="1864"/>
      <c r="AV86" s="1864"/>
      <c r="AW86" s="1864"/>
      <c r="AX86" s="1864"/>
      <c r="AY86" s="1864"/>
      <c r="AZ86" s="1864"/>
      <c r="BA86" s="1864"/>
      <c r="BB86" s="1864"/>
      <c r="BC86" s="1864"/>
      <c r="BD86" s="1864"/>
      <c r="BE86" s="1864"/>
      <c r="BF86" s="1864"/>
      <c r="BG86" s="1864"/>
      <c r="BH86" s="1864"/>
      <c r="BI86" s="1864"/>
      <c r="BJ86" s="1864"/>
      <c r="BK86" s="1864"/>
      <c r="BL86" s="1864"/>
      <c r="BM86" s="1864"/>
      <c r="BN86" s="1864"/>
      <c r="BO86" s="1864"/>
      <c r="BP86" s="1864"/>
      <c r="BQ86" s="1864"/>
      <c r="BR86" s="1864"/>
      <c r="BS86" s="1864"/>
      <c r="BT86" s="1864"/>
      <c r="BU86" s="1864"/>
      <c r="BV86" s="1864"/>
      <c r="BW86" s="1864"/>
      <c r="BX86" s="1864"/>
      <c r="BY86" s="1864"/>
      <c r="BZ86" s="1864"/>
      <c r="CA86" s="1864"/>
      <c r="CB86" s="1864"/>
      <c r="CC86" s="1864"/>
      <c r="CD86" s="1864"/>
      <c r="CE86" s="1864"/>
      <c r="CF86" s="1864"/>
      <c r="CG86" s="1864"/>
      <c r="CH86" s="1864"/>
      <c r="CI86" s="1864"/>
      <c r="CJ86" s="1864"/>
      <c r="CK86" s="1864"/>
      <c r="CL86" s="1864"/>
      <c r="CM86" s="1864"/>
      <c r="CN86" s="1864"/>
      <c r="CO86" s="1864"/>
      <c r="CP86" s="1864"/>
      <c r="CQ86" s="1864"/>
      <c r="CR86" s="1864"/>
      <c r="CS86" s="1864"/>
      <c r="CT86" s="1864"/>
      <c r="CU86" s="1864"/>
      <c r="CV86" s="1864"/>
      <c r="CW86" s="1864"/>
      <c r="CX86" s="1864"/>
      <c r="CY86" s="1864"/>
      <c r="CZ86" s="1864"/>
      <c r="DA86" s="1864"/>
      <c r="DB86" s="1864"/>
      <c r="DC86" s="1864"/>
      <c r="DD86" s="1864"/>
      <c r="DE86" s="1864"/>
      <c r="DF86" s="1864"/>
      <c r="DG86" s="1864"/>
      <c r="DH86" s="1864"/>
      <c r="DI86" s="1864"/>
      <c r="DJ86" s="1864"/>
      <c r="DK86" s="1864"/>
      <c r="DL86" s="1864"/>
      <c r="DM86" s="1864"/>
      <c r="DN86" s="1864"/>
      <c r="DO86" s="1864"/>
      <c r="DP86" s="1864"/>
      <c r="DQ86" s="1864"/>
      <c r="DR86" s="1864"/>
      <c r="DS86" s="1864"/>
      <c r="DT86" s="1864"/>
      <c r="DU86" s="1864"/>
      <c r="DV86" s="1864"/>
      <c r="DW86" s="1864"/>
      <c r="DX86" s="1864"/>
      <c r="DY86" s="1864"/>
      <c r="DZ86" s="1864"/>
      <c r="EA86" s="1864"/>
      <c r="EB86" s="1864"/>
      <c r="EC86" s="1864"/>
      <c r="ED86" s="1864"/>
      <c r="EE86" s="1864"/>
      <c r="EF86" s="1864"/>
      <c r="EG86" s="1864"/>
      <c r="EH86" s="1864"/>
      <c r="EI86" s="1864"/>
      <c r="EJ86" s="1864"/>
      <c r="EK86" s="1864"/>
      <c r="EL86" s="1864"/>
      <c r="EM86" s="1864"/>
      <c r="EN86" s="1864"/>
      <c r="EO86" s="1864"/>
      <c r="EP86" s="1864"/>
      <c r="EQ86" s="1864"/>
      <c r="ER86" s="1864"/>
      <c r="ES86" s="1864"/>
      <c r="ET86" s="1864"/>
      <c r="EU86" s="1864"/>
      <c r="EV86" s="1864"/>
      <c r="EW86" s="1864"/>
      <c r="EX86" s="1864"/>
      <c r="EY86" s="1864"/>
      <c r="EZ86" s="1864"/>
      <c r="FA86" s="1864"/>
      <c r="FB86" s="1864"/>
      <c r="FC86" s="1864"/>
      <c r="FD86" s="1864"/>
      <c r="FE86" s="1864"/>
      <c r="FF86" s="1864"/>
      <c r="FG86" s="1864"/>
      <c r="FH86" s="1864"/>
      <c r="FI86" s="1864"/>
      <c r="FJ86" s="1864"/>
      <c r="FK86" s="1864"/>
      <c r="FL86" s="1864"/>
      <c r="FM86" s="1864"/>
      <c r="FN86" s="1864"/>
      <c r="FO86" s="1864"/>
      <c r="FP86" s="1864"/>
      <c r="FQ86" s="1864"/>
      <c r="FR86" s="1864"/>
      <c r="FS86" s="1864"/>
      <c r="FT86" s="1864"/>
      <c r="FU86" s="1864"/>
      <c r="FV86" s="1864"/>
      <c r="FW86" s="1864"/>
      <c r="FX86" s="1864"/>
      <c r="FY86" s="1864"/>
      <c r="FZ86" s="1864"/>
      <c r="GA86" s="1864"/>
      <c r="GB86" s="1864"/>
      <c r="GC86" s="1864"/>
      <c r="GD86" s="1864"/>
      <c r="GE86" s="1864"/>
      <c r="GF86" s="1864"/>
      <c r="GG86" s="1864"/>
      <c r="GH86" s="1864"/>
      <c r="GI86" s="1864"/>
      <c r="GJ86" s="1864"/>
      <c r="GK86" s="1864"/>
      <c r="GL86" s="1864"/>
    </row>
    <row r="87" spans="1:194" x14ac:dyDescent="0.2">
      <c r="A87" s="722">
        <v>34</v>
      </c>
      <c r="B87" s="664" t="s">
        <v>270</v>
      </c>
      <c r="C87" s="666">
        <v>2.2034880078000003</v>
      </c>
      <c r="D87" s="666">
        <v>1029.2525764772001</v>
      </c>
      <c r="E87" s="666"/>
      <c r="F87" s="666"/>
      <c r="G87" s="663"/>
      <c r="H87" s="663"/>
      <c r="I87" s="663">
        <v>1031.0552014784</v>
      </c>
      <c r="J87" s="1864">
        <v>1031.0552014784</v>
      </c>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c r="AL87" s="1864"/>
      <c r="AM87" s="1864"/>
      <c r="AN87" s="1864"/>
      <c r="AO87" s="1864"/>
      <c r="AP87" s="1864"/>
      <c r="AQ87" s="1864"/>
      <c r="AR87" s="1864"/>
      <c r="AS87" s="1864"/>
      <c r="AT87" s="1864"/>
      <c r="AU87" s="1864"/>
      <c r="AV87" s="1864"/>
      <c r="AW87" s="1864"/>
      <c r="AX87" s="1864"/>
      <c r="AY87" s="1864"/>
      <c r="AZ87" s="1864"/>
      <c r="BA87" s="1864"/>
      <c r="BB87" s="1864"/>
      <c r="BC87" s="1864"/>
      <c r="BD87" s="1864"/>
      <c r="BE87" s="1864"/>
      <c r="BF87" s="1864"/>
      <c r="BG87" s="1864"/>
      <c r="BH87" s="1864"/>
      <c r="BI87" s="1864"/>
      <c r="BJ87" s="1864"/>
      <c r="BK87" s="1864"/>
      <c r="BL87" s="1864"/>
      <c r="BM87" s="1864"/>
      <c r="BN87" s="1864"/>
      <c r="BO87" s="1864"/>
      <c r="BP87" s="1864"/>
      <c r="BQ87" s="1864"/>
      <c r="BR87" s="1864"/>
      <c r="BS87" s="1864"/>
      <c r="BT87" s="1864"/>
      <c r="BU87" s="1864"/>
      <c r="BV87" s="1864"/>
      <c r="BW87" s="1864"/>
      <c r="BX87" s="1864"/>
      <c r="BY87" s="1864"/>
      <c r="BZ87" s="1864"/>
      <c r="CA87" s="1864"/>
      <c r="CB87" s="1864"/>
      <c r="CC87" s="1864"/>
      <c r="CD87" s="1864"/>
      <c r="CE87" s="1864"/>
      <c r="CF87" s="1864"/>
      <c r="CG87" s="1864"/>
      <c r="CH87" s="1864"/>
      <c r="CI87" s="1864"/>
      <c r="CJ87" s="1864"/>
      <c r="CK87" s="1864"/>
      <c r="CL87" s="1864"/>
      <c r="CM87" s="1864"/>
      <c r="CN87" s="1864"/>
      <c r="CO87" s="1864"/>
      <c r="CP87" s="1864"/>
      <c r="CQ87" s="1864"/>
      <c r="CR87" s="1864"/>
      <c r="CS87" s="1864"/>
      <c r="CT87" s="1864"/>
      <c r="CU87" s="1864"/>
      <c r="CV87" s="1864"/>
      <c r="CW87" s="1864"/>
      <c r="CX87" s="1864"/>
      <c r="CY87" s="1864"/>
      <c r="CZ87" s="1864"/>
      <c r="DA87" s="1864"/>
      <c r="DB87" s="1864"/>
      <c r="DC87" s="1864"/>
      <c r="DD87" s="1864"/>
      <c r="DE87" s="1864"/>
      <c r="DF87" s="1864"/>
      <c r="DG87" s="1864"/>
      <c r="DH87" s="1864"/>
      <c r="DI87" s="1864"/>
      <c r="DJ87" s="1864"/>
      <c r="DK87" s="1864"/>
      <c r="DL87" s="1864"/>
      <c r="DM87" s="1864"/>
      <c r="DN87" s="1864"/>
      <c r="DO87" s="1864"/>
      <c r="DP87" s="1864"/>
      <c r="DQ87" s="1864"/>
      <c r="DR87" s="1864"/>
      <c r="DS87" s="1864"/>
      <c r="DT87" s="1864"/>
      <c r="DU87" s="1864"/>
      <c r="DV87" s="1864"/>
      <c r="DW87" s="1864"/>
      <c r="DX87" s="1864"/>
      <c r="DY87" s="1864"/>
      <c r="DZ87" s="1864"/>
      <c r="EA87" s="1864"/>
      <c r="EB87" s="1864"/>
      <c r="EC87" s="1864"/>
      <c r="ED87" s="1864"/>
      <c r="EE87" s="1864"/>
      <c r="EF87" s="1864"/>
      <c r="EG87" s="1864"/>
      <c r="EH87" s="1864"/>
      <c r="EI87" s="1864"/>
      <c r="EJ87" s="1864"/>
      <c r="EK87" s="1864"/>
      <c r="EL87" s="1864"/>
      <c r="EM87" s="1864"/>
      <c r="EN87" s="1864"/>
      <c r="EO87" s="1864"/>
      <c r="EP87" s="1864"/>
      <c r="EQ87" s="1864"/>
      <c r="ER87" s="1864"/>
      <c r="ES87" s="1864"/>
      <c r="ET87" s="1864"/>
      <c r="EU87" s="1864"/>
      <c r="EV87" s="1864"/>
      <c r="EW87" s="1864"/>
      <c r="EX87" s="1864"/>
      <c r="EY87" s="1864"/>
      <c r="EZ87" s="1864"/>
      <c r="FA87" s="1864"/>
      <c r="FB87" s="1864"/>
      <c r="FC87" s="1864"/>
      <c r="FD87" s="1864"/>
      <c r="FE87" s="1864"/>
      <c r="FF87" s="1864"/>
      <c r="FG87" s="1864"/>
      <c r="FH87" s="1864"/>
      <c r="FI87" s="1864"/>
      <c r="FJ87" s="1864"/>
      <c r="FK87" s="1864"/>
      <c r="FL87" s="1864"/>
      <c r="FM87" s="1864"/>
      <c r="FN87" s="1864"/>
      <c r="FO87" s="1864"/>
      <c r="FP87" s="1864"/>
      <c r="FQ87" s="1864"/>
      <c r="FR87" s="1864"/>
      <c r="FS87" s="1864"/>
      <c r="FT87" s="1864"/>
      <c r="FU87" s="1864"/>
      <c r="FV87" s="1864"/>
      <c r="FW87" s="1864"/>
      <c r="FX87" s="1864"/>
      <c r="FY87" s="1864"/>
      <c r="FZ87" s="1864"/>
      <c r="GA87" s="1864"/>
      <c r="GB87" s="1864"/>
      <c r="GC87" s="1864"/>
      <c r="GD87" s="1864"/>
      <c r="GE87" s="1864"/>
      <c r="GF87" s="1864"/>
      <c r="GG87" s="1864"/>
      <c r="GH87" s="1864"/>
      <c r="GI87" s="1864"/>
      <c r="GJ87" s="1864"/>
      <c r="GK87" s="1864"/>
      <c r="GL87" s="1864"/>
    </row>
    <row r="88" spans="1:194" x14ac:dyDescent="0.2">
      <c r="A88" s="1761">
        <v>35</v>
      </c>
      <c r="B88" s="677" t="s">
        <v>34</v>
      </c>
      <c r="C88" s="678">
        <v>423.11470461779999</v>
      </c>
      <c r="D88" s="678">
        <v>103283.3553372883</v>
      </c>
      <c r="E88" s="678">
        <v>175.60517637900003</v>
      </c>
      <c r="F88" s="678"/>
      <c r="G88" s="690">
        <v>-142</v>
      </c>
      <c r="H88" s="690">
        <v>1.8686241999999984</v>
      </c>
      <c r="I88" s="691">
        <v>103530.35357072709</v>
      </c>
      <c r="J88" s="1864">
        <v>103530.35357072709</v>
      </c>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c r="AL88" s="1864"/>
      <c r="AM88" s="1864"/>
      <c r="AN88" s="1864"/>
      <c r="AO88" s="1864"/>
      <c r="AP88" s="1864"/>
      <c r="AQ88" s="1864"/>
      <c r="AR88" s="1864"/>
      <c r="AS88" s="1864"/>
      <c r="AT88" s="1864"/>
      <c r="AU88" s="1864"/>
      <c r="AV88" s="1864"/>
      <c r="AW88" s="1864"/>
      <c r="AX88" s="1864"/>
      <c r="AY88" s="1864"/>
      <c r="AZ88" s="1864"/>
      <c r="BA88" s="1864"/>
      <c r="BB88" s="1864"/>
      <c r="BC88" s="1864"/>
      <c r="BD88" s="1864"/>
      <c r="BE88" s="1864"/>
      <c r="BF88" s="1864"/>
      <c r="BG88" s="1864"/>
      <c r="BH88" s="1864"/>
      <c r="BI88" s="1864"/>
      <c r="BJ88" s="1864"/>
      <c r="BK88" s="1864"/>
      <c r="BL88" s="1864"/>
      <c r="BM88" s="1864"/>
      <c r="BN88" s="1864"/>
      <c r="BO88" s="1864"/>
      <c r="BP88" s="1864"/>
      <c r="BQ88" s="1864"/>
      <c r="BR88" s="1864"/>
      <c r="BS88" s="1864"/>
      <c r="BT88" s="1864"/>
      <c r="BU88" s="1864"/>
      <c r="BV88" s="1864"/>
      <c r="BW88" s="1864"/>
      <c r="BX88" s="1864"/>
      <c r="BY88" s="1864"/>
      <c r="BZ88" s="1864"/>
      <c r="CA88" s="1864"/>
      <c r="CB88" s="1864"/>
      <c r="CC88" s="1864"/>
      <c r="CD88" s="1864"/>
      <c r="CE88" s="1864"/>
      <c r="CF88" s="1864"/>
      <c r="CG88" s="1864"/>
      <c r="CH88" s="1864"/>
      <c r="CI88" s="1864"/>
      <c r="CJ88" s="1864"/>
      <c r="CK88" s="1864"/>
      <c r="CL88" s="1864"/>
      <c r="CM88" s="1864"/>
      <c r="CN88" s="1864"/>
      <c r="CO88" s="1864"/>
      <c r="CP88" s="1864"/>
      <c r="CQ88" s="1864"/>
      <c r="CR88" s="1864"/>
      <c r="CS88" s="1864"/>
      <c r="CT88" s="1864"/>
      <c r="CU88" s="1864"/>
      <c r="CV88" s="1864"/>
      <c r="CW88" s="1864"/>
      <c r="CX88" s="1864"/>
      <c r="CY88" s="1864"/>
      <c r="CZ88" s="1864"/>
      <c r="DA88" s="1864"/>
      <c r="DB88" s="1864"/>
      <c r="DC88" s="1864"/>
      <c r="DD88" s="1864"/>
      <c r="DE88" s="1864"/>
      <c r="DF88" s="1864"/>
      <c r="DG88" s="1864"/>
      <c r="DH88" s="1864"/>
      <c r="DI88" s="1864"/>
      <c r="DJ88" s="1864"/>
      <c r="DK88" s="1864"/>
      <c r="DL88" s="1864"/>
      <c r="DM88" s="1864"/>
      <c r="DN88" s="1864"/>
      <c r="DO88" s="1864"/>
      <c r="DP88" s="1864"/>
      <c r="DQ88" s="1864"/>
      <c r="DR88" s="1864"/>
      <c r="DS88" s="1864"/>
      <c r="DT88" s="1864"/>
      <c r="DU88" s="1864"/>
      <c r="DV88" s="1864"/>
      <c r="DW88" s="1864"/>
      <c r="DX88" s="1864"/>
      <c r="DY88" s="1864"/>
      <c r="DZ88" s="1864"/>
      <c r="EA88" s="1864"/>
      <c r="EB88" s="1864"/>
      <c r="EC88" s="1864"/>
      <c r="ED88" s="1864"/>
      <c r="EE88" s="1864"/>
      <c r="EF88" s="1864"/>
      <c r="EG88" s="1864"/>
      <c r="EH88" s="1864"/>
      <c r="EI88" s="1864"/>
      <c r="EJ88" s="1864"/>
      <c r="EK88" s="1864"/>
      <c r="EL88" s="1864"/>
      <c r="EM88" s="1864"/>
      <c r="EN88" s="1864"/>
      <c r="EO88" s="1864"/>
      <c r="EP88" s="1864"/>
      <c r="EQ88" s="1864"/>
      <c r="ER88" s="1864"/>
      <c r="ES88" s="1864"/>
      <c r="ET88" s="1864"/>
      <c r="EU88" s="1864"/>
      <c r="EV88" s="1864"/>
      <c r="EW88" s="1864"/>
      <c r="EX88" s="1864"/>
      <c r="EY88" s="1864"/>
      <c r="EZ88" s="1864"/>
      <c r="FA88" s="1864"/>
      <c r="FB88" s="1864"/>
      <c r="FC88" s="1864"/>
      <c r="FD88" s="1864"/>
      <c r="FE88" s="1864"/>
      <c r="FF88" s="1864"/>
      <c r="FG88" s="1864"/>
      <c r="FH88" s="1864"/>
      <c r="FI88" s="1864"/>
      <c r="FJ88" s="1864"/>
      <c r="FK88" s="1864"/>
      <c r="FL88" s="1864"/>
      <c r="FM88" s="1864"/>
      <c r="FN88" s="1864"/>
      <c r="FO88" s="1864"/>
      <c r="FP88" s="1864"/>
      <c r="FQ88" s="1864"/>
      <c r="FR88" s="1864"/>
      <c r="FS88" s="1864"/>
      <c r="FT88" s="1864"/>
      <c r="FU88" s="1864"/>
      <c r="FV88" s="1864"/>
      <c r="FW88" s="1864"/>
      <c r="FX88" s="1864"/>
      <c r="FY88" s="1864"/>
      <c r="FZ88" s="1864"/>
      <c r="GA88" s="1864"/>
      <c r="GB88" s="1864"/>
      <c r="GC88" s="1864"/>
      <c r="GD88" s="1864"/>
      <c r="GE88" s="1864"/>
      <c r="GF88" s="1864"/>
      <c r="GG88" s="1864"/>
      <c r="GH88" s="1864"/>
      <c r="GI88" s="1864"/>
      <c r="GJ88" s="1864"/>
      <c r="GK88" s="1864"/>
      <c r="GL88" s="1864"/>
    </row>
    <row r="89" spans="1:194" s="1864" customFormat="1" x14ac:dyDescent="0.2">
      <c r="A89" s="1761">
        <v>36</v>
      </c>
      <c r="B89" s="679" t="s">
        <v>7</v>
      </c>
      <c r="C89" s="680">
        <v>7005</v>
      </c>
      <c r="D89" s="680">
        <v>489179.80075227836</v>
      </c>
      <c r="E89" s="680">
        <v>2343</v>
      </c>
      <c r="F89" s="680"/>
      <c r="G89" s="692">
        <v>-142</v>
      </c>
      <c r="H89" s="692">
        <v>-29.884729120000031</v>
      </c>
      <c r="I89" s="692">
        <v>493841.52716586704</v>
      </c>
      <c r="J89" s="1864">
        <v>493841.3551227572</v>
      </c>
    </row>
    <row r="90" spans="1:194" s="1864" customFormat="1" x14ac:dyDescent="0.2">
      <c r="A90" s="722">
        <v>37</v>
      </c>
      <c r="B90" s="681" t="s">
        <v>353</v>
      </c>
      <c r="C90" s="666">
        <v>6280</v>
      </c>
      <c r="D90" s="666">
        <v>337649.05710597167</v>
      </c>
      <c r="E90" s="666">
        <v>2269.9278462237999</v>
      </c>
      <c r="F90" s="666"/>
      <c r="G90" s="693">
        <v>-142.41461243000003</v>
      </c>
      <c r="H90" s="693">
        <v>-29.884729120000031</v>
      </c>
      <c r="I90" s="663">
        <v>341659.12925974786</v>
      </c>
      <c r="J90" s="1864">
        <v>343787.56599770702</v>
      </c>
    </row>
    <row r="91" spans="1:194" x14ac:dyDescent="0.2">
      <c r="A91" s="722">
        <v>38</v>
      </c>
      <c r="B91" s="681" t="s">
        <v>354</v>
      </c>
      <c r="C91" s="682"/>
      <c r="D91" s="666">
        <v>59421.535207949993</v>
      </c>
      <c r="E91" s="682">
        <v>72.723685735199993</v>
      </c>
      <c r="F91" s="682"/>
      <c r="G91" s="694"/>
      <c r="H91" s="695"/>
      <c r="I91" s="663">
        <v>59348.81152221479</v>
      </c>
      <c r="J91" s="1864">
        <v>59421.535207949993</v>
      </c>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c r="AL91" s="1864"/>
      <c r="AM91" s="1864"/>
      <c r="AN91" s="1864"/>
      <c r="AO91" s="1864"/>
      <c r="AP91" s="1864"/>
      <c r="AQ91" s="1864"/>
      <c r="AR91" s="1864"/>
      <c r="AS91" s="1864"/>
      <c r="AT91" s="1864"/>
      <c r="AU91" s="1864"/>
      <c r="AV91" s="1864"/>
      <c r="AW91" s="1864"/>
      <c r="AX91" s="1864"/>
      <c r="AY91" s="1864"/>
      <c r="AZ91" s="1864"/>
      <c r="BA91" s="1864"/>
      <c r="BB91" s="1864"/>
      <c r="BC91" s="1864"/>
      <c r="BD91" s="1864"/>
      <c r="BE91" s="1864"/>
      <c r="BF91" s="1864"/>
      <c r="BG91" s="1864"/>
      <c r="BH91" s="1864"/>
      <c r="BI91" s="1864"/>
      <c r="BJ91" s="1864"/>
      <c r="BK91" s="1864"/>
      <c r="BL91" s="1864"/>
      <c r="BM91" s="1864"/>
      <c r="BN91" s="1864"/>
      <c r="BO91" s="1864"/>
      <c r="BP91" s="1864"/>
      <c r="BQ91" s="1864"/>
      <c r="BR91" s="1864"/>
      <c r="BS91" s="1864"/>
      <c r="BT91" s="1864"/>
      <c r="BU91" s="1864"/>
      <c r="BV91" s="1864"/>
      <c r="BW91" s="1864"/>
      <c r="BX91" s="1864"/>
      <c r="BY91" s="1864"/>
      <c r="BZ91" s="1864"/>
      <c r="CA91" s="1864"/>
      <c r="CB91" s="1864"/>
      <c r="CC91" s="1864"/>
      <c r="CD91" s="1864"/>
      <c r="CE91" s="1864"/>
      <c r="CF91" s="1864"/>
      <c r="CG91" s="1864"/>
      <c r="CH91" s="1864"/>
      <c r="CI91" s="1864"/>
      <c r="CJ91" s="1864"/>
      <c r="CK91" s="1864"/>
      <c r="CL91" s="1864"/>
      <c r="CM91" s="1864"/>
      <c r="CN91" s="1864"/>
      <c r="CO91" s="1864"/>
      <c r="CP91" s="1864"/>
      <c r="CQ91" s="1864"/>
      <c r="CR91" s="1864"/>
      <c r="CS91" s="1864"/>
      <c r="CT91" s="1864"/>
      <c r="CU91" s="1864"/>
      <c r="CV91" s="1864"/>
      <c r="CW91" s="1864"/>
      <c r="CX91" s="1864"/>
      <c r="CY91" s="1864"/>
      <c r="CZ91" s="1864"/>
      <c r="DA91" s="1864"/>
      <c r="DB91" s="1864"/>
      <c r="DC91" s="1864"/>
      <c r="DD91" s="1864"/>
      <c r="DE91" s="1864"/>
      <c r="DF91" s="1864"/>
      <c r="DG91" s="1864"/>
      <c r="DH91" s="1864"/>
      <c r="DI91" s="1864"/>
      <c r="DJ91" s="1864"/>
      <c r="DK91" s="1864"/>
      <c r="DL91" s="1864"/>
      <c r="DM91" s="1864"/>
      <c r="DN91" s="1864"/>
      <c r="DO91" s="1864"/>
      <c r="DP91" s="1864"/>
      <c r="DQ91" s="1864"/>
      <c r="DR91" s="1864"/>
      <c r="DS91" s="1864"/>
      <c r="DT91" s="1864"/>
      <c r="DU91" s="1864"/>
      <c r="DV91" s="1864"/>
      <c r="DW91" s="1864"/>
      <c r="DX91" s="1864"/>
      <c r="DY91" s="1864"/>
      <c r="DZ91" s="1864"/>
      <c r="EA91" s="1864"/>
      <c r="EB91" s="1864"/>
      <c r="EC91" s="1864"/>
      <c r="ED91" s="1864"/>
      <c r="EE91" s="1864"/>
      <c r="EF91" s="1864"/>
      <c r="EG91" s="1864"/>
      <c r="EH91" s="1864"/>
      <c r="EI91" s="1864"/>
      <c r="EJ91" s="1864"/>
      <c r="EK91" s="1864"/>
      <c r="EL91" s="1864"/>
      <c r="EM91" s="1864"/>
      <c r="EN91" s="1864"/>
      <c r="EO91" s="1864"/>
      <c r="EP91" s="1864"/>
      <c r="EQ91" s="1864"/>
      <c r="ER91" s="1864"/>
      <c r="ES91" s="1864"/>
      <c r="ET91" s="1864"/>
      <c r="EU91" s="1864"/>
      <c r="EV91" s="1864"/>
      <c r="EW91" s="1864"/>
      <c r="EX91" s="1864"/>
      <c r="EY91" s="1864"/>
      <c r="EZ91" s="1864"/>
      <c r="FA91" s="1864"/>
      <c r="FB91" s="1864"/>
      <c r="FC91" s="1864"/>
      <c r="FD91" s="1864"/>
      <c r="FE91" s="1864"/>
      <c r="FF91" s="1864"/>
      <c r="FG91" s="1864"/>
      <c r="FH91" s="1864"/>
      <c r="FI91" s="1864"/>
      <c r="FJ91" s="1864"/>
      <c r="FK91" s="1864"/>
      <c r="FL91" s="1864"/>
      <c r="FM91" s="1864"/>
      <c r="FN91" s="1864"/>
      <c r="FO91" s="1864"/>
      <c r="FP91" s="1864"/>
      <c r="FQ91" s="1864"/>
      <c r="FR91" s="1864"/>
      <c r="FS91" s="1864"/>
      <c r="FT91" s="1864"/>
      <c r="FU91" s="1864"/>
      <c r="FV91" s="1864"/>
      <c r="FW91" s="1864"/>
      <c r="FX91" s="1864"/>
      <c r="FY91" s="1864"/>
      <c r="FZ91" s="1864"/>
      <c r="GA91" s="1864"/>
      <c r="GB91" s="1864"/>
      <c r="GC91" s="1864"/>
      <c r="GD91" s="1864"/>
      <c r="GE91" s="1864"/>
      <c r="GF91" s="1864"/>
      <c r="GG91" s="1864"/>
      <c r="GH91" s="1864"/>
      <c r="GI91" s="1864"/>
      <c r="GJ91" s="1864"/>
      <c r="GK91" s="1864"/>
      <c r="GL91" s="1864"/>
    </row>
    <row r="92" spans="1:194" x14ac:dyDescent="0.2">
      <c r="A92" s="722">
        <v>39</v>
      </c>
      <c r="B92" s="683" t="s">
        <v>355</v>
      </c>
      <c r="C92" s="684">
        <v>713.61837621430016</v>
      </c>
      <c r="D92" s="685">
        <v>92079.599790436288</v>
      </c>
      <c r="E92" s="686">
        <v>60.144306638399989</v>
      </c>
      <c r="F92" s="686"/>
      <c r="G92" s="696"/>
      <c r="H92" s="696">
        <v>-0.50726489000000585</v>
      </c>
      <c r="I92" s="697">
        <v>92733.073860012199</v>
      </c>
      <c r="J92" s="651">
        <v>92790.902535025394</v>
      </c>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c r="AL92" s="1864"/>
      <c r="AM92" s="1864"/>
      <c r="AN92" s="1864"/>
      <c r="AO92" s="1864"/>
      <c r="AP92" s="1864"/>
      <c r="AQ92" s="1864"/>
      <c r="AR92" s="1864"/>
      <c r="AS92" s="1864"/>
      <c r="AT92" s="1864"/>
      <c r="AU92" s="1864"/>
      <c r="AV92" s="1864"/>
      <c r="AW92" s="1864"/>
      <c r="AX92" s="1864"/>
      <c r="AY92" s="1864"/>
      <c r="AZ92" s="1864"/>
      <c r="BA92" s="1864"/>
      <c r="BB92" s="1864"/>
      <c r="BC92" s="1864"/>
      <c r="BD92" s="1864"/>
      <c r="BE92" s="1864"/>
      <c r="BF92" s="1864"/>
      <c r="BG92" s="1864"/>
      <c r="BH92" s="1864"/>
      <c r="BI92" s="1864"/>
      <c r="BJ92" s="1864"/>
      <c r="BK92" s="1864"/>
      <c r="BL92" s="1864"/>
      <c r="BM92" s="1864"/>
      <c r="BN92" s="1864"/>
      <c r="BO92" s="1864"/>
      <c r="BP92" s="1864"/>
      <c r="BQ92" s="1864"/>
      <c r="BR92" s="1864"/>
      <c r="BS92" s="1864"/>
      <c r="BT92" s="1864"/>
      <c r="BU92" s="1864"/>
      <c r="BV92" s="1864"/>
      <c r="BW92" s="1864"/>
      <c r="BX92" s="1864"/>
      <c r="BY92" s="1864"/>
      <c r="BZ92" s="1864"/>
      <c r="CA92" s="1864"/>
      <c r="CB92" s="1864"/>
      <c r="CC92" s="1864"/>
      <c r="CD92" s="1864"/>
      <c r="CE92" s="1864"/>
      <c r="CF92" s="1864"/>
      <c r="CG92" s="1864"/>
      <c r="CH92" s="1864"/>
      <c r="CI92" s="1864"/>
      <c r="CJ92" s="1864"/>
      <c r="CK92" s="1864"/>
      <c r="CL92" s="1864"/>
      <c r="CM92" s="1864"/>
      <c r="CN92" s="1864"/>
      <c r="CO92" s="1864"/>
      <c r="CP92" s="1864"/>
      <c r="CQ92" s="1864"/>
      <c r="CR92" s="1864"/>
      <c r="CS92" s="1864"/>
      <c r="CT92" s="1864"/>
      <c r="CU92" s="1864"/>
      <c r="CV92" s="1864"/>
      <c r="CW92" s="1864"/>
      <c r="CX92" s="1864"/>
      <c r="CY92" s="1864"/>
      <c r="CZ92" s="1864"/>
      <c r="DA92" s="1864"/>
      <c r="DB92" s="1864"/>
      <c r="DC92" s="1864"/>
      <c r="DD92" s="1864"/>
      <c r="DE92" s="1864"/>
      <c r="DF92" s="1864"/>
      <c r="DG92" s="1864"/>
      <c r="DH92" s="1864"/>
      <c r="DI92" s="1864"/>
      <c r="DJ92" s="1864"/>
      <c r="DK92" s="1864"/>
      <c r="DL92" s="1864"/>
      <c r="DM92" s="1864"/>
      <c r="DN92" s="1864"/>
      <c r="DO92" s="1864"/>
      <c r="DP92" s="1864"/>
      <c r="DQ92" s="1864"/>
      <c r="DR92" s="1864"/>
      <c r="DS92" s="1864"/>
      <c r="DT92" s="1864"/>
      <c r="DU92" s="1864"/>
      <c r="DV92" s="1864"/>
      <c r="DW92" s="1864"/>
      <c r="DX92" s="1864"/>
      <c r="DY92" s="1864"/>
      <c r="DZ92" s="1864"/>
      <c r="EA92" s="1864"/>
      <c r="EB92" s="1864"/>
      <c r="EC92" s="1864"/>
      <c r="ED92" s="1864"/>
      <c r="EE92" s="1864"/>
      <c r="EF92" s="1864"/>
      <c r="EG92" s="1864"/>
      <c r="EH92" s="1864"/>
      <c r="EI92" s="1864"/>
      <c r="EJ92" s="1864"/>
      <c r="EK92" s="1864"/>
      <c r="EL92" s="1864"/>
      <c r="EM92" s="1864"/>
      <c r="EN92" s="1864"/>
      <c r="EO92" s="1864"/>
      <c r="EP92" s="1864"/>
      <c r="EQ92" s="1864"/>
      <c r="ER92" s="1864"/>
      <c r="ES92" s="1864"/>
      <c r="ET92" s="1864"/>
      <c r="EU92" s="1864"/>
      <c r="EV92" s="1864"/>
      <c r="EW92" s="1864"/>
      <c r="EX92" s="1864"/>
      <c r="EY92" s="1864"/>
      <c r="EZ92" s="1864"/>
      <c r="FA92" s="1864"/>
      <c r="FB92" s="1864"/>
      <c r="FC92" s="1864"/>
      <c r="FD92" s="1864"/>
      <c r="FE92" s="1864"/>
      <c r="FF92" s="1864"/>
      <c r="FG92" s="1864"/>
      <c r="FH92" s="1864"/>
      <c r="FI92" s="1864"/>
      <c r="FJ92" s="1864"/>
      <c r="FK92" s="1864"/>
      <c r="FL92" s="1864"/>
      <c r="FM92" s="1864"/>
      <c r="FN92" s="1864"/>
      <c r="FO92" s="1864"/>
      <c r="FP92" s="1864"/>
      <c r="FQ92" s="1864"/>
      <c r="FR92" s="1864"/>
      <c r="FS92" s="1864"/>
      <c r="FT92" s="1864"/>
      <c r="FU92" s="1864"/>
      <c r="FV92" s="1864"/>
      <c r="FW92" s="1864"/>
      <c r="FX92" s="1864"/>
      <c r="FY92" s="1864"/>
      <c r="FZ92" s="1864"/>
      <c r="GA92" s="1864"/>
      <c r="GB92" s="1864"/>
      <c r="GC92" s="1864"/>
      <c r="GD92" s="1864"/>
      <c r="GE92" s="1864"/>
      <c r="GF92" s="1864"/>
      <c r="GG92" s="1864"/>
      <c r="GH92" s="1864"/>
      <c r="GI92" s="1864"/>
      <c r="GJ92" s="1864"/>
      <c r="GK92" s="1864"/>
      <c r="GL92" s="1864"/>
    </row>
    <row r="93" spans="1:194" ht="16.5" customHeight="1" x14ac:dyDescent="0.2">
      <c r="I93" s="687"/>
      <c r="K93" s="1864"/>
      <c r="L93" s="1864"/>
      <c r="M93" s="1864"/>
      <c r="N93" s="1864"/>
      <c r="O93" s="1864"/>
      <c r="P93" s="1864"/>
      <c r="Q93" s="1864"/>
      <c r="R93" s="1864"/>
      <c r="S93" s="1864"/>
      <c r="T93" s="1864"/>
      <c r="U93" s="1864"/>
      <c r="V93" s="1864"/>
      <c r="W93" s="1864"/>
      <c r="X93" s="1864"/>
      <c r="Y93" s="1864"/>
      <c r="Z93" s="1864"/>
      <c r="AA93" s="1864"/>
      <c r="AB93" s="1864"/>
      <c r="AC93" s="1864"/>
      <c r="AD93" s="1864"/>
      <c r="AE93" s="1864"/>
      <c r="AF93" s="1864"/>
      <c r="AG93" s="1864"/>
      <c r="AH93" s="1864"/>
      <c r="AI93" s="1864"/>
      <c r="AJ93" s="1864"/>
      <c r="AK93" s="1864"/>
      <c r="AL93" s="1864"/>
      <c r="AM93" s="1864"/>
      <c r="AN93" s="1864"/>
      <c r="AO93" s="1864"/>
      <c r="AP93" s="1864"/>
      <c r="AQ93" s="1864"/>
      <c r="AR93" s="1864"/>
      <c r="AS93" s="1864"/>
      <c r="AT93" s="1864"/>
      <c r="AU93" s="1864"/>
      <c r="AV93" s="1864"/>
      <c r="AW93" s="1864"/>
      <c r="AX93" s="1864"/>
      <c r="AY93" s="1864"/>
      <c r="AZ93" s="1864"/>
      <c r="BA93" s="1864"/>
      <c r="BB93" s="1864"/>
      <c r="BC93" s="1864"/>
      <c r="BD93" s="1864"/>
      <c r="BE93" s="1864"/>
      <c r="BF93" s="1864"/>
      <c r="BG93" s="1864"/>
      <c r="BH93" s="1864"/>
      <c r="BI93" s="1864"/>
      <c r="BJ93" s="1864"/>
      <c r="BK93" s="1864"/>
      <c r="BL93" s="1864"/>
      <c r="BM93" s="1864"/>
      <c r="BN93" s="1864"/>
      <c r="BO93" s="1864"/>
      <c r="BP93" s="1864"/>
      <c r="BQ93" s="1864"/>
      <c r="BR93" s="1864"/>
      <c r="BS93" s="1864"/>
      <c r="BT93" s="1864"/>
      <c r="BU93" s="1864"/>
      <c r="BV93" s="1864"/>
      <c r="BW93" s="1864"/>
      <c r="BX93" s="1864"/>
      <c r="BY93" s="1864"/>
      <c r="BZ93" s="1864"/>
      <c r="CA93" s="1864"/>
      <c r="CB93" s="1864"/>
      <c r="CC93" s="1864"/>
      <c r="CD93" s="1864"/>
      <c r="CE93" s="1864"/>
      <c r="CF93" s="1864"/>
      <c r="CG93" s="1864"/>
      <c r="CH93" s="1864"/>
      <c r="CI93" s="1864"/>
      <c r="CJ93" s="1864"/>
      <c r="CK93" s="1864"/>
      <c r="CL93" s="1864"/>
      <c r="CM93" s="1864"/>
      <c r="CN93" s="1864"/>
      <c r="CO93" s="1864"/>
      <c r="CP93" s="1864"/>
      <c r="CQ93" s="1864"/>
      <c r="CR93" s="1864"/>
      <c r="CS93" s="1864"/>
      <c r="CT93" s="1864"/>
      <c r="CU93" s="1864"/>
      <c r="CV93" s="1864"/>
      <c r="CW93" s="1864"/>
      <c r="CX93" s="1864"/>
      <c r="CY93" s="1864"/>
      <c r="CZ93" s="1864"/>
      <c r="DA93" s="1864"/>
      <c r="DB93" s="1864"/>
      <c r="DC93" s="1864"/>
      <c r="DD93" s="1864"/>
      <c r="DE93" s="1864"/>
      <c r="DF93" s="1864"/>
      <c r="DG93" s="1864"/>
      <c r="DH93" s="1864"/>
      <c r="DI93" s="1864"/>
      <c r="DJ93" s="1864"/>
      <c r="DK93" s="1864"/>
      <c r="DL93" s="1864"/>
      <c r="DM93" s="1864"/>
      <c r="DN93" s="1864"/>
      <c r="DO93" s="1864"/>
      <c r="DP93" s="1864"/>
      <c r="DQ93" s="1864"/>
      <c r="DR93" s="1864"/>
      <c r="DS93" s="1864"/>
      <c r="DT93" s="1864"/>
      <c r="DU93" s="1864"/>
      <c r="DV93" s="1864"/>
      <c r="DW93" s="1864"/>
      <c r="DX93" s="1864"/>
      <c r="DY93" s="1864"/>
      <c r="DZ93" s="1864"/>
      <c r="EA93" s="1864"/>
      <c r="EB93" s="1864"/>
      <c r="EC93" s="1864"/>
      <c r="ED93" s="1864"/>
      <c r="EE93" s="1864"/>
      <c r="EF93" s="1864"/>
      <c r="EG93" s="1864"/>
      <c r="EH93" s="1864"/>
      <c r="EI93" s="1864"/>
      <c r="EJ93" s="1864"/>
      <c r="EK93" s="1864"/>
      <c r="EL93" s="1864"/>
      <c r="EM93" s="1864"/>
      <c r="EN93" s="1864"/>
      <c r="EO93" s="1864"/>
      <c r="EP93" s="1864"/>
      <c r="EQ93" s="1864"/>
      <c r="ER93" s="1864"/>
      <c r="ES93" s="1864"/>
      <c r="ET93" s="1864"/>
      <c r="EU93" s="1864"/>
      <c r="EV93" s="1864"/>
      <c r="EW93" s="1864"/>
      <c r="EX93" s="1864"/>
      <c r="EY93" s="1864"/>
      <c r="EZ93" s="1864"/>
      <c r="FA93" s="1864"/>
      <c r="FB93" s="1864"/>
      <c r="FC93" s="1864"/>
      <c r="FD93" s="1864"/>
      <c r="FE93" s="1864"/>
      <c r="FF93" s="1864"/>
      <c r="FG93" s="1864"/>
      <c r="FH93" s="1864"/>
      <c r="FI93" s="1864"/>
      <c r="FJ93" s="1864"/>
      <c r="FK93" s="1864"/>
      <c r="FL93" s="1864"/>
      <c r="FM93" s="1864"/>
      <c r="FN93" s="1864"/>
      <c r="FO93" s="1864"/>
      <c r="FP93" s="1864"/>
      <c r="FQ93" s="1864"/>
      <c r="FR93" s="1864"/>
      <c r="FS93" s="1864"/>
      <c r="FT93" s="1864"/>
      <c r="FU93" s="1864"/>
      <c r="FV93" s="1864"/>
      <c r="FW93" s="1864"/>
      <c r="FX93" s="1864"/>
      <c r="FY93" s="1864"/>
      <c r="FZ93" s="1864"/>
      <c r="GA93" s="1864"/>
      <c r="GB93" s="1864"/>
      <c r="GC93" s="1864"/>
      <c r="GD93" s="1864"/>
      <c r="GE93" s="1864"/>
      <c r="GF93" s="1864"/>
      <c r="GG93" s="1864"/>
      <c r="GH93" s="1864"/>
      <c r="GI93" s="1864"/>
      <c r="GJ93" s="1864"/>
      <c r="GK93" s="1864"/>
      <c r="GL93" s="1864"/>
    </row>
    <row r="98" spans="3:9" x14ac:dyDescent="0.2">
      <c r="C98" s="684"/>
    </row>
    <row r="111" spans="3:9" ht="15" x14ac:dyDescent="0.25">
      <c r="I111" s="1295"/>
    </row>
  </sheetData>
  <mergeCells count="15">
    <mergeCell ref="C49:D49"/>
    <mergeCell ref="E49:E50"/>
    <mergeCell ref="G49:G50"/>
    <mergeCell ref="H49:H50"/>
    <mergeCell ref="I49:I50"/>
    <mergeCell ref="F49:F50"/>
    <mergeCell ref="B1:I1"/>
    <mergeCell ref="L1:T1"/>
    <mergeCell ref="C3:D3"/>
    <mergeCell ref="E3:E4"/>
    <mergeCell ref="G3:G4"/>
    <mergeCell ref="H3:H4"/>
    <mergeCell ref="I3:I4"/>
    <mergeCell ref="L3:T3"/>
    <mergeCell ref="F3:F4"/>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45" min="1" max="7" man="1"/>
  </rowBreaks>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F441C-4398-4080-9065-77CB4215C3B6}">
  <sheetPr>
    <tabColor theme="2"/>
  </sheetPr>
  <dimension ref="A1:V112"/>
  <sheetViews>
    <sheetView showGridLines="0" showWhiteSpace="0" view="pageLayout" zoomScaleNormal="100" zoomScaleSheetLayoutView="100" workbookViewId="0">
      <selection sqref="A1:H1"/>
    </sheetView>
  </sheetViews>
  <sheetFormatPr defaultColWidth="0" defaultRowHeight="12" x14ac:dyDescent="0.2"/>
  <cols>
    <col min="1" max="1" width="24.625" style="1361" customWidth="1"/>
    <col min="2" max="4" width="9.875" style="636" customWidth="1"/>
    <col min="5" max="5" width="8.5" style="636" customWidth="1"/>
    <col min="6" max="6" width="7.75" style="636" customWidth="1"/>
    <col min="7" max="7" width="9.875" style="636" customWidth="1"/>
    <col min="8" max="8" width="11.625" style="636" customWidth="1"/>
    <col min="9" max="9" width="9" style="636" hidden="1" customWidth="1"/>
    <col min="10" max="10" width="9" style="1252" hidden="1" customWidth="1"/>
    <col min="11" max="16384" width="8" style="636" hidden="1"/>
  </cols>
  <sheetData>
    <row r="1" spans="1:10" s="604" customFormat="1" ht="80.25" customHeight="1" x14ac:dyDescent="0.25">
      <c r="A1" s="2912" t="s">
        <v>2399</v>
      </c>
      <c r="B1" s="2913"/>
      <c r="C1" s="2913"/>
      <c r="D1" s="2913"/>
      <c r="E1" s="2913"/>
      <c r="F1" s="2913"/>
      <c r="G1" s="2913"/>
      <c r="H1" s="2913"/>
      <c r="J1" s="1252"/>
    </row>
    <row r="2" spans="1:10" ht="18" customHeight="1" x14ac:dyDescent="0.2">
      <c r="A2" s="1253" t="s">
        <v>1000</v>
      </c>
      <c r="B2" s="1254" t="s">
        <v>341</v>
      </c>
      <c r="C2" s="1254" t="s">
        <v>342</v>
      </c>
      <c r="D2" s="1254" t="s">
        <v>343</v>
      </c>
      <c r="E2" s="1254" t="s">
        <v>592</v>
      </c>
      <c r="F2" s="1254" t="s">
        <v>344</v>
      </c>
      <c r="G2" s="1254" t="s">
        <v>345</v>
      </c>
      <c r="H2" s="1254" t="s">
        <v>346</v>
      </c>
    </row>
    <row r="3" spans="1:10" ht="14.25" customHeight="1" x14ac:dyDescent="0.2">
      <c r="A3" s="650"/>
      <c r="B3" s="2914" t="s">
        <v>347</v>
      </c>
      <c r="C3" s="2914"/>
      <c r="D3" s="2915" t="s">
        <v>1043</v>
      </c>
      <c r="E3" s="2916" t="s">
        <v>1042</v>
      </c>
      <c r="F3" s="2915" t="s">
        <v>348</v>
      </c>
      <c r="G3" s="2915" t="s">
        <v>349</v>
      </c>
      <c r="H3" s="2899" t="s">
        <v>350</v>
      </c>
    </row>
    <row r="4" spans="1:10" ht="78" customHeight="1" x14ac:dyDescent="0.2">
      <c r="A4" s="1255" t="s">
        <v>9</v>
      </c>
      <c r="B4" s="1363" t="s">
        <v>351</v>
      </c>
      <c r="C4" s="1363" t="s">
        <v>352</v>
      </c>
      <c r="D4" s="2914"/>
      <c r="E4" s="2917"/>
      <c r="F4" s="2914"/>
      <c r="G4" s="2914"/>
      <c r="H4" s="2900"/>
    </row>
    <row r="5" spans="1:10" s="719" customFormat="1" x14ac:dyDescent="0.2">
      <c r="A5" s="785" t="s">
        <v>249</v>
      </c>
      <c r="B5" s="779"/>
      <c r="C5" s="779"/>
      <c r="D5" s="779"/>
      <c r="E5" s="779"/>
      <c r="F5" s="1256"/>
      <c r="G5" s="1256"/>
      <c r="H5" s="779"/>
      <c r="J5" s="721"/>
    </row>
    <row r="6" spans="1:10" s="719" customFormat="1" x14ac:dyDescent="0.2">
      <c r="A6" s="785" t="s">
        <v>288</v>
      </c>
      <c r="B6" s="779">
        <v>425.66325008999996</v>
      </c>
      <c r="C6" s="779">
        <v>2296.2380677000001</v>
      </c>
      <c r="D6" s="779">
        <v>105.19640182999999</v>
      </c>
      <c r="E6" s="779"/>
      <c r="F6" s="1256">
        <v>0.58300297999999773</v>
      </c>
      <c r="G6" s="1256">
        <v>-22.921376529999993</v>
      </c>
      <c r="H6" s="779">
        <v>2616.7049159600001</v>
      </c>
      <c r="I6" s="719">
        <v>2616.7049159600001</v>
      </c>
      <c r="J6" s="721"/>
    </row>
    <row r="7" spans="1:10" s="719" customFormat="1" x14ac:dyDescent="0.2">
      <c r="A7" s="785" t="s">
        <v>298</v>
      </c>
      <c r="B7" s="779">
        <v>158.57730644999998</v>
      </c>
      <c r="C7" s="779">
        <v>9003.8299369900014</v>
      </c>
      <c r="D7" s="779">
        <v>42.686150939999997</v>
      </c>
      <c r="E7" s="779"/>
      <c r="F7" s="1256">
        <v>-2.1031092499999993</v>
      </c>
      <c r="G7" s="1256">
        <v>-3.5198948399999974</v>
      </c>
      <c r="H7" s="779">
        <v>9119.7210925000018</v>
      </c>
      <c r="I7" s="719">
        <v>9119.7210925000018</v>
      </c>
      <c r="J7" s="721"/>
    </row>
    <row r="8" spans="1:10" s="719" customFormat="1" x14ac:dyDescent="0.2">
      <c r="A8" s="785" t="s">
        <v>299</v>
      </c>
      <c r="B8" s="779">
        <v>211.69743270999999</v>
      </c>
      <c r="C8" s="779">
        <v>16557.851617540004</v>
      </c>
      <c r="D8" s="779">
        <v>61.05918985000001</v>
      </c>
      <c r="E8" s="779"/>
      <c r="F8" s="1256">
        <v>-3.9977033800000004</v>
      </c>
      <c r="G8" s="1256">
        <v>-43.771814549999995</v>
      </c>
      <c r="H8" s="779">
        <v>16708.489860400005</v>
      </c>
      <c r="I8" s="719">
        <v>16708.489860400005</v>
      </c>
      <c r="J8" s="721"/>
    </row>
    <row r="9" spans="1:10" s="719" customFormat="1" x14ac:dyDescent="0.2">
      <c r="A9" s="785" t="s">
        <v>300</v>
      </c>
      <c r="B9" s="779">
        <v>198.953946</v>
      </c>
      <c r="C9" s="779">
        <v>10246.10896899</v>
      </c>
      <c r="D9" s="779">
        <v>33.001873939999996</v>
      </c>
      <c r="E9" s="779"/>
      <c r="F9" s="1256">
        <v>-2.7406975300000007</v>
      </c>
      <c r="G9" s="1256">
        <v>-7.7470137100000009</v>
      </c>
      <c r="H9" s="779">
        <v>10412.061041049999</v>
      </c>
      <c r="I9" s="719">
        <v>10412.061041049999</v>
      </c>
      <c r="J9" s="721"/>
    </row>
    <row r="10" spans="1:10" s="719" customFormat="1" x14ac:dyDescent="0.2">
      <c r="A10" s="785" t="s">
        <v>294</v>
      </c>
      <c r="B10" s="779">
        <v>136.86372032</v>
      </c>
      <c r="C10" s="779">
        <v>2371.1582725600001</v>
      </c>
      <c r="D10" s="779">
        <v>26.81212283</v>
      </c>
      <c r="E10" s="779"/>
      <c r="F10" s="1256">
        <v>1.0753440799999998</v>
      </c>
      <c r="G10" s="1256">
        <v>-14.092122639999999</v>
      </c>
      <c r="H10" s="779">
        <v>2481.2098700500001</v>
      </c>
      <c r="I10" s="719">
        <v>2481.2098700500001</v>
      </c>
      <c r="J10" s="721"/>
    </row>
    <row r="11" spans="1:10" s="719" customFormat="1" ht="25.5" customHeight="1" x14ac:dyDescent="0.2">
      <c r="A11" s="1257" t="s">
        <v>292</v>
      </c>
      <c r="B11" s="779">
        <v>47.832762260000003</v>
      </c>
      <c r="C11" s="779">
        <v>7180.3876958099991</v>
      </c>
      <c r="D11" s="779">
        <v>10.742146810000003</v>
      </c>
      <c r="E11" s="779"/>
      <c r="F11" s="1256">
        <v>-2.3034855199999993</v>
      </c>
      <c r="G11" s="1256">
        <v>5.1625601399999992</v>
      </c>
      <c r="H11" s="779">
        <v>7217.4783112599989</v>
      </c>
      <c r="I11" s="719">
        <v>7217.4783112599989</v>
      </c>
      <c r="J11" s="721"/>
    </row>
    <row r="12" spans="1:10" s="719" customFormat="1" x14ac:dyDescent="0.2">
      <c r="A12" s="785" t="s">
        <v>287</v>
      </c>
      <c r="B12" s="779">
        <v>148.99582723</v>
      </c>
      <c r="C12" s="779">
        <v>3111.5142177900002</v>
      </c>
      <c r="D12" s="779">
        <v>23.848362990000002</v>
      </c>
      <c r="E12" s="779"/>
      <c r="F12" s="1256"/>
      <c r="G12" s="1256">
        <v>-14.72483327</v>
      </c>
      <c r="H12" s="779">
        <v>3236.6616820300001</v>
      </c>
      <c r="I12" s="719">
        <v>3236.6616820300001</v>
      </c>
      <c r="J12" s="721"/>
    </row>
    <row r="13" spans="1:10" s="719" customFormat="1" x14ac:dyDescent="0.2">
      <c r="A13" s="785" t="s">
        <v>286</v>
      </c>
      <c r="B13" s="779">
        <v>167.50786408000002</v>
      </c>
      <c r="C13" s="779">
        <v>98760.65522238001</v>
      </c>
      <c r="D13" s="779">
        <v>75.155524760000006</v>
      </c>
      <c r="E13" s="779"/>
      <c r="F13" s="1256">
        <v>-2.1453827400000018</v>
      </c>
      <c r="G13" s="1256">
        <v>-27.300035369999996</v>
      </c>
      <c r="H13" s="779">
        <v>98853.007561700011</v>
      </c>
      <c r="I13" s="719">
        <v>98853.007561700011</v>
      </c>
      <c r="J13" s="721"/>
    </row>
    <row r="14" spans="1:10" s="719" customFormat="1" x14ac:dyDescent="0.2">
      <c r="A14" s="785" t="s">
        <v>289</v>
      </c>
      <c r="B14" s="779">
        <v>1.37125688</v>
      </c>
      <c r="C14" s="779">
        <v>1583.11467928</v>
      </c>
      <c r="D14" s="779"/>
      <c r="E14" s="779"/>
      <c r="F14" s="1256"/>
      <c r="G14" s="1256"/>
      <c r="H14" s="779">
        <v>1584.16301903</v>
      </c>
      <c r="I14" s="719">
        <v>1584.16301903</v>
      </c>
      <c r="J14" s="721"/>
    </row>
    <row r="15" spans="1:10" s="719" customFormat="1" x14ac:dyDescent="0.2">
      <c r="A15" s="785" t="s">
        <v>296</v>
      </c>
      <c r="B15" s="779">
        <v>116.14973280999999</v>
      </c>
      <c r="C15" s="779">
        <v>5481.6713339400003</v>
      </c>
      <c r="D15" s="779">
        <v>21.254572069999998</v>
      </c>
      <c r="E15" s="779"/>
      <c r="F15" s="1256">
        <v>-6.0707926600000004</v>
      </c>
      <c r="G15" s="1256">
        <v>-10.23117461</v>
      </c>
      <c r="H15" s="779">
        <v>5576.5664946800007</v>
      </c>
      <c r="I15" s="719">
        <v>5576.5664946800007</v>
      </c>
      <c r="J15" s="721"/>
    </row>
    <row r="16" spans="1:10" s="719" customFormat="1" x14ac:dyDescent="0.2">
      <c r="A16" s="785" t="s">
        <v>302</v>
      </c>
      <c r="B16" s="779">
        <v>753.25231360000009</v>
      </c>
      <c r="C16" s="779">
        <v>9997.9204400099989</v>
      </c>
      <c r="D16" s="779">
        <v>194.76015878999996</v>
      </c>
      <c r="E16" s="779"/>
      <c r="F16" s="1256">
        <v>-2.8682154099999999</v>
      </c>
      <c r="G16" s="1256">
        <v>-61.059682999999993</v>
      </c>
      <c r="H16" s="779">
        <v>10556.412594819998</v>
      </c>
      <c r="I16" s="719">
        <v>10556.412594819998</v>
      </c>
      <c r="J16" s="721"/>
    </row>
    <row r="17" spans="1:12" s="719" customFormat="1" x14ac:dyDescent="0.2">
      <c r="A17" s="1258" t="s">
        <v>297</v>
      </c>
      <c r="B17" s="779">
        <v>163.88244337</v>
      </c>
      <c r="C17" s="779">
        <v>3472.0927553199999</v>
      </c>
      <c r="D17" s="779">
        <v>29.41126912</v>
      </c>
      <c r="E17" s="779"/>
      <c r="F17" s="1256"/>
      <c r="G17" s="1256">
        <v>5.7426422599999993</v>
      </c>
      <c r="H17" s="779">
        <v>3606.5639295700003</v>
      </c>
      <c r="I17" s="719">
        <v>3606.5639295700003</v>
      </c>
      <c r="J17" s="721"/>
    </row>
    <row r="18" spans="1:12" s="719" customFormat="1" x14ac:dyDescent="0.2">
      <c r="A18" s="785" t="s">
        <v>293</v>
      </c>
      <c r="B18" s="779">
        <v>84.212384549999996</v>
      </c>
      <c r="C18" s="779">
        <v>5699.5705022999991</v>
      </c>
      <c r="D18" s="779">
        <v>22.248056490000003</v>
      </c>
      <c r="E18" s="779"/>
      <c r="F18" s="1256">
        <v>-3.62811628</v>
      </c>
      <c r="G18" s="1256">
        <v>-14.3023395</v>
      </c>
      <c r="H18" s="779">
        <v>5761.5348303599994</v>
      </c>
      <c r="I18" s="719">
        <v>5761.5348303599994</v>
      </c>
      <c r="J18" s="721"/>
    </row>
    <row r="19" spans="1:12" s="719" customFormat="1" x14ac:dyDescent="0.2">
      <c r="A19" s="785" t="s">
        <v>291</v>
      </c>
      <c r="B19" s="779">
        <v>781.49636484999996</v>
      </c>
      <c r="C19" s="779">
        <v>2407.99656787</v>
      </c>
      <c r="D19" s="779">
        <v>190.11019349</v>
      </c>
      <c r="E19" s="779"/>
      <c r="F19" s="1256">
        <v>-3.0248299999999999E-2</v>
      </c>
      <c r="G19" s="1256">
        <v>-128.75707650999999</v>
      </c>
      <c r="H19" s="779">
        <v>2999.38273923</v>
      </c>
      <c r="I19" s="719">
        <v>2999.38273923</v>
      </c>
      <c r="J19" s="721"/>
    </row>
    <row r="20" spans="1:12" s="719" customFormat="1" x14ac:dyDescent="0.2">
      <c r="A20" s="785" t="s">
        <v>5</v>
      </c>
      <c r="B20" s="779">
        <v>2133.5169002100001</v>
      </c>
      <c r="C20" s="779">
        <v>216369.16596368997</v>
      </c>
      <c r="D20" s="779">
        <v>1330.6688627800004</v>
      </c>
      <c r="E20" s="779"/>
      <c r="F20" s="1256">
        <v>-36.964023049999994</v>
      </c>
      <c r="G20" s="1256">
        <v>-70.596079259999996</v>
      </c>
      <c r="H20" s="779">
        <v>217172.01400111997</v>
      </c>
      <c r="I20" s="719">
        <v>217172.01400111997</v>
      </c>
      <c r="J20" s="721"/>
    </row>
    <row r="21" spans="1:12" s="719" customFormat="1" x14ac:dyDescent="0.2">
      <c r="A21" s="785" t="s">
        <v>290</v>
      </c>
      <c r="B21" s="779">
        <v>56.934550040000005</v>
      </c>
      <c r="C21" s="779">
        <v>3639.3831747199997</v>
      </c>
      <c r="D21" s="779">
        <v>12.027803790000004</v>
      </c>
      <c r="E21" s="779"/>
      <c r="F21" s="1256"/>
      <c r="G21" s="1256">
        <v>1.77740542</v>
      </c>
      <c r="H21" s="779">
        <v>3684.2899209699999</v>
      </c>
      <c r="I21" s="719">
        <v>3684.2899209699999</v>
      </c>
      <c r="J21" s="721"/>
    </row>
    <row r="22" spans="1:12" s="719" customFormat="1" x14ac:dyDescent="0.2">
      <c r="A22" s="1258" t="s">
        <v>1037</v>
      </c>
      <c r="B22" s="779">
        <v>327.30342739999998</v>
      </c>
      <c r="C22" s="779">
        <v>40393.115651489999</v>
      </c>
      <c r="D22" s="779">
        <v>78.423724350000015</v>
      </c>
      <c r="E22" s="779"/>
      <c r="F22" s="1256">
        <v>-0.79005782000000024</v>
      </c>
      <c r="G22" s="1256">
        <v>5.2519816600000002</v>
      </c>
      <c r="H22" s="779">
        <v>40641.995354539999</v>
      </c>
      <c r="I22" s="719">
        <v>40641.995354539999</v>
      </c>
      <c r="J22" s="721"/>
    </row>
    <row r="23" spans="1:12" s="719" customFormat="1" x14ac:dyDescent="0.2">
      <c r="A23" s="1258" t="s">
        <v>1038</v>
      </c>
      <c r="B23" s="779">
        <v>16.086278679999999</v>
      </c>
      <c r="C23" s="779">
        <v>5410.1987040100003</v>
      </c>
      <c r="D23" s="779">
        <v>0.80611586000000002</v>
      </c>
      <c r="E23" s="779"/>
      <c r="F23" s="1256">
        <v>-1.0067166200000002</v>
      </c>
      <c r="G23" s="1256">
        <v>-11.990880539999999</v>
      </c>
      <c r="H23" s="779">
        <v>5425.4788668299998</v>
      </c>
      <c r="I23" s="719">
        <v>5425.4788668299998</v>
      </c>
      <c r="J23" s="721"/>
    </row>
    <row r="24" spans="1:12" x14ac:dyDescent="0.2">
      <c r="A24" s="785" t="s">
        <v>295</v>
      </c>
      <c r="B24" s="779">
        <v>105.79981917000001</v>
      </c>
      <c r="C24" s="779">
        <v>4835.7144530200003</v>
      </c>
      <c r="D24" s="779">
        <v>37.153363549999995</v>
      </c>
      <c r="E24" s="779"/>
      <c r="F24" s="1256">
        <v>-3.1337293300000004</v>
      </c>
      <c r="G24" s="1256">
        <v>-3.2520877699999984</v>
      </c>
      <c r="H24" s="779">
        <v>4904.3609086400002</v>
      </c>
      <c r="I24" s="636">
        <v>4904.3609086400002</v>
      </c>
      <c r="J24" s="721"/>
      <c r="K24" s="719"/>
      <c r="L24" s="719"/>
    </row>
    <row r="25" spans="1:12" x14ac:dyDescent="0.2">
      <c r="A25" s="1258" t="s">
        <v>303</v>
      </c>
      <c r="B25" s="779">
        <v>36.546703740000005</v>
      </c>
      <c r="C25" s="779">
        <v>27814.827562090002</v>
      </c>
      <c r="D25" s="779">
        <v>16.072053970000002</v>
      </c>
      <c r="E25" s="779"/>
      <c r="F25" s="1256">
        <v>-12.382436269999999</v>
      </c>
      <c r="G25" s="1256">
        <v>-35.860497519999996</v>
      </c>
      <c r="H25" s="779">
        <v>27835.302211860002</v>
      </c>
      <c r="I25" s="636">
        <v>27835.302211860002</v>
      </c>
      <c r="J25" s="721"/>
      <c r="K25" s="719"/>
      <c r="L25" s="719"/>
    </row>
    <row r="26" spans="1:12" x14ac:dyDescent="0.2">
      <c r="A26" s="1258" t="s">
        <v>301</v>
      </c>
      <c r="B26" s="779">
        <v>116.56491187</v>
      </c>
      <c r="C26" s="779">
        <v>8440.7805053399989</v>
      </c>
      <c r="D26" s="779">
        <v>19.71440587</v>
      </c>
      <c r="E26" s="779"/>
      <c r="F26" s="1256">
        <v>-2.5127875599999996</v>
      </c>
      <c r="G26" s="1256">
        <v>-1.9233389399999978</v>
      </c>
      <c r="H26" s="779">
        <v>8537.6310113399995</v>
      </c>
      <c r="I26" s="636">
        <v>8537.6310113399995</v>
      </c>
      <c r="J26" s="721"/>
      <c r="K26" s="719"/>
      <c r="L26" s="719"/>
    </row>
    <row r="27" spans="1:12" x14ac:dyDescent="0.2">
      <c r="A27" s="987" t="s">
        <v>7</v>
      </c>
      <c r="B27" s="1259">
        <v>6189.2091963100011</v>
      </c>
      <c r="C27" s="1259">
        <v>485073.29629283992</v>
      </c>
      <c r="D27" s="1259">
        <v>2331.4752712099989</v>
      </c>
      <c r="E27" s="1259"/>
      <c r="F27" s="1259">
        <v>-81.633678240000137</v>
      </c>
      <c r="G27" s="1259">
        <v>-454.36668120000002</v>
      </c>
      <c r="H27" s="1259">
        <v>488931.03021793993</v>
      </c>
      <c r="I27" s="636">
        <v>488931.03021793993</v>
      </c>
      <c r="J27" s="721"/>
      <c r="K27" s="719"/>
      <c r="L27" s="719"/>
    </row>
    <row r="30" spans="1:12" x14ac:dyDescent="0.2">
      <c r="A30" s="1260" t="s">
        <v>120</v>
      </c>
      <c r="B30" s="1261"/>
      <c r="C30" s="1261"/>
      <c r="D30" s="1261"/>
      <c r="E30" s="1261"/>
      <c r="F30" s="1261"/>
      <c r="G30" s="1261"/>
      <c r="H30" s="1261"/>
    </row>
    <row r="31" spans="1:12" x14ac:dyDescent="0.2">
      <c r="A31" s="1262"/>
      <c r="B31" s="2918" t="s">
        <v>347</v>
      </c>
      <c r="C31" s="2918"/>
      <c r="D31" s="2919" t="s">
        <v>1043</v>
      </c>
      <c r="E31" s="2920" t="s">
        <v>1042</v>
      </c>
      <c r="F31" s="2919" t="s">
        <v>348</v>
      </c>
      <c r="G31" s="2919" t="s">
        <v>349</v>
      </c>
      <c r="H31" s="2919" t="s">
        <v>350</v>
      </c>
    </row>
    <row r="32" spans="1:12" ht="22.5" x14ac:dyDescent="0.2">
      <c r="A32" s="1263" t="s">
        <v>9</v>
      </c>
      <c r="B32" s="1264" t="s">
        <v>351</v>
      </c>
      <c r="C32" s="1264" t="s">
        <v>352</v>
      </c>
      <c r="D32" s="2909"/>
      <c r="E32" s="2921"/>
      <c r="F32" s="2909"/>
      <c r="G32" s="2909"/>
      <c r="H32" s="2909"/>
    </row>
    <row r="33" spans="1:9" x14ac:dyDescent="0.2">
      <c r="A33" s="1265" t="s">
        <v>307</v>
      </c>
      <c r="B33" s="1266">
        <v>179.09096991640925</v>
      </c>
      <c r="C33" s="1266">
        <v>7514.9250320918263</v>
      </c>
      <c r="D33" s="1266">
        <v>43.264340850278451</v>
      </c>
      <c r="E33" s="1266"/>
      <c r="F33" s="1267">
        <v>-3.6416710299999995</v>
      </c>
      <c r="G33" s="1267">
        <v>-1.9776286900000013</v>
      </c>
      <c r="H33" s="1266">
        <v>7650.7516611579576</v>
      </c>
      <c r="I33" s="636">
        <v>7650.7516611579576</v>
      </c>
    </row>
    <row r="34" spans="1:9" ht="33.75" customHeight="1" x14ac:dyDescent="0.2">
      <c r="A34" s="775" t="s">
        <v>308</v>
      </c>
      <c r="B34" s="1266">
        <v>249.82175175958417</v>
      </c>
      <c r="C34" s="1266">
        <v>3960.303964465043</v>
      </c>
      <c r="D34" s="1266">
        <v>42.070506398838532</v>
      </c>
      <c r="E34" s="1266"/>
      <c r="F34" s="1267"/>
      <c r="G34" s="1267"/>
      <c r="H34" s="1266">
        <v>4168.0552098257886</v>
      </c>
      <c r="I34" s="636">
        <v>4168.0552098257886</v>
      </c>
    </row>
    <row r="35" spans="1:9" ht="24" x14ac:dyDescent="0.2">
      <c r="A35" s="775" t="s">
        <v>309</v>
      </c>
      <c r="B35" s="1266">
        <v>856.81377580783453</v>
      </c>
      <c r="C35" s="1266">
        <v>11537.357791681628</v>
      </c>
      <c r="D35" s="1266">
        <v>210.69391758318295</v>
      </c>
      <c r="E35" s="1266"/>
      <c r="F35" s="1267">
        <v>-0.98075935000000214</v>
      </c>
      <c r="G35" s="1267">
        <v>-48.370987779999993</v>
      </c>
      <c r="H35" s="1266">
        <v>12183.477649906279</v>
      </c>
      <c r="I35" s="636">
        <v>12183.477649906279</v>
      </c>
    </row>
    <row r="36" spans="1:9" x14ac:dyDescent="0.2">
      <c r="A36" s="1265" t="s">
        <v>310</v>
      </c>
      <c r="B36" s="1266">
        <v>821.35577018803542</v>
      </c>
      <c r="C36" s="1266">
        <v>2408.6945546249053</v>
      </c>
      <c r="D36" s="1266">
        <v>138.98308966534793</v>
      </c>
      <c r="E36" s="1266"/>
      <c r="F36" s="1267"/>
      <c r="G36" s="1267"/>
      <c r="H36" s="1266">
        <v>3091.0672351475928</v>
      </c>
      <c r="I36" s="636">
        <v>3091.0672351475928</v>
      </c>
    </row>
    <row r="37" spans="1:9" x14ac:dyDescent="0.2">
      <c r="A37" s="1265" t="s">
        <v>311</v>
      </c>
      <c r="B37" s="1266">
        <v>6.6999817646549999</v>
      </c>
      <c r="C37" s="1266">
        <v>2350.2907101665328</v>
      </c>
      <c r="D37" s="1266"/>
      <c r="E37" s="1266"/>
      <c r="F37" s="1267"/>
      <c r="G37" s="1267">
        <v>0.67344447000000018</v>
      </c>
      <c r="H37" s="1266">
        <v>2356.5501242320074</v>
      </c>
      <c r="I37" s="636">
        <v>2356.5501242320074</v>
      </c>
    </row>
    <row r="38" spans="1:9" x14ac:dyDescent="0.2">
      <c r="A38" s="1265" t="s">
        <v>312</v>
      </c>
      <c r="B38" s="1266">
        <v>79.661494212297129</v>
      </c>
      <c r="C38" s="1266">
        <v>6089.4144178075394</v>
      </c>
      <c r="D38" s="1266">
        <v>28.792193015418054</v>
      </c>
      <c r="E38" s="1266"/>
      <c r="F38" s="1267"/>
      <c r="G38" s="1267"/>
      <c r="H38" s="1266">
        <v>6140.2837190044183</v>
      </c>
      <c r="I38" s="636">
        <v>6140.2837190044183</v>
      </c>
    </row>
    <row r="39" spans="1:9" x14ac:dyDescent="0.2">
      <c r="A39" s="1265" t="s">
        <v>313</v>
      </c>
      <c r="B39" s="1266">
        <v>280.87693121664478</v>
      </c>
      <c r="C39" s="1266">
        <v>17600.44726263138</v>
      </c>
      <c r="D39" s="1266">
        <v>70.042497735980618</v>
      </c>
      <c r="E39" s="1266"/>
      <c r="F39" s="1267">
        <v>-18.721985660000001</v>
      </c>
      <c r="G39" s="1267">
        <v>28.267227350000002</v>
      </c>
      <c r="H39" s="1266">
        <v>17811.281696112044</v>
      </c>
      <c r="I39" s="636">
        <v>17811.281696112044</v>
      </c>
    </row>
    <row r="40" spans="1:9" ht="15.75" customHeight="1" x14ac:dyDescent="0.2">
      <c r="A40" s="1265" t="s">
        <v>314</v>
      </c>
      <c r="B40" s="1266">
        <v>49.503229990136703</v>
      </c>
      <c r="C40" s="1266">
        <v>2865.2326646685633</v>
      </c>
      <c r="D40" s="1266">
        <v>10.956480373098628</v>
      </c>
      <c r="E40" s="1266"/>
      <c r="F40" s="1267">
        <v>-13.130874540000001</v>
      </c>
      <c r="G40" s="1267"/>
      <c r="H40" s="1266">
        <v>2903.7794142856014</v>
      </c>
      <c r="I40" s="636">
        <v>2903.7794142856014</v>
      </c>
    </row>
    <row r="41" spans="1:9" x14ac:dyDescent="0.2">
      <c r="A41" s="1265" t="s">
        <v>315</v>
      </c>
      <c r="B41" s="1266">
        <v>40.354226391471386</v>
      </c>
      <c r="C41" s="1266">
        <v>2537.5489174476775</v>
      </c>
      <c r="D41" s="1266">
        <v>7.6175786668644268</v>
      </c>
      <c r="E41" s="1266"/>
      <c r="F41" s="1267">
        <v>-1.3964281300000003</v>
      </c>
      <c r="G41" s="1267">
        <v>3.0356501099999997</v>
      </c>
      <c r="H41" s="1266">
        <v>2570.2855651722844</v>
      </c>
      <c r="I41" s="636">
        <v>2570.2855651722844</v>
      </c>
    </row>
    <row r="42" spans="1:9" x14ac:dyDescent="0.2">
      <c r="A42" s="1265" t="s">
        <v>316</v>
      </c>
      <c r="B42" s="1266">
        <v>38.747433470671197</v>
      </c>
      <c r="C42" s="1266">
        <v>1196.1963280784237</v>
      </c>
      <c r="D42" s="1266">
        <v>11.946707517334959</v>
      </c>
      <c r="E42" s="1266"/>
      <c r="F42" s="1267">
        <v>-1.6877465499999995</v>
      </c>
      <c r="G42" s="1267">
        <v>-38.203771219999993</v>
      </c>
      <c r="H42" s="1266">
        <v>1222.9970540317599</v>
      </c>
      <c r="I42" s="636">
        <v>1222.9970540317599</v>
      </c>
    </row>
    <row r="43" spans="1:9" x14ac:dyDescent="0.2">
      <c r="A43" s="1265" t="s">
        <v>317</v>
      </c>
      <c r="B43" s="1266">
        <v>228.29381205211956</v>
      </c>
      <c r="C43" s="1266">
        <v>58658.192515882401</v>
      </c>
      <c r="D43" s="1266">
        <v>142.11059701028032</v>
      </c>
      <c r="E43" s="1266"/>
      <c r="F43" s="1267">
        <v>0.59374464000000216</v>
      </c>
      <c r="G43" s="1267">
        <v>-51.972285920000012</v>
      </c>
      <c r="H43" s="1266">
        <v>58744.375730924243</v>
      </c>
      <c r="I43" s="636">
        <v>58744.375730924243</v>
      </c>
    </row>
    <row r="44" spans="1:9" ht="26.25" customHeight="1" x14ac:dyDescent="0.2">
      <c r="A44" s="775" t="s">
        <v>318</v>
      </c>
      <c r="B44" s="1266">
        <v>246.33107661636117</v>
      </c>
      <c r="C44" s="1266">
        <v>6487.0181683542933</v>
      </c>
      <c r="D44" s="1266">
        <v>78.161572592203882</v>
      </c>
      <c r="E44" s="1266"/>
      <c r="F44" s="1267"/>
      <c r="G44" s="1267"/>
      <c r="H44" s="1266">
        <v>6655.1876723784508</v>
      </c>
      <c r="I44" s="636">
        <v>6655.1876723784508</v>
      </c>
    </row>
    <row r="45" spans="1:9" x14ac:dyDescent="0.2">
      <c r="A45" s="1361" t="s">
        <v>319</v>
      </c>
      <c r="B45" s="1266">
        <v>2186.9157384686837</v>
      </c>
      <c r="C45" s="1266">
        <v>281422.67103524314</v>
      </c>
      <c r="D45" s="1266">
        <v>1156.2401946276634</v>
      </c>
      <c r="E45" s="1266"/>
      <c r="F45" s="1267">
        <v>-87.775719909999992</v>
      </c>
      <c r="G45" s="1267">
        <v>56.482214340000006</v>
      </c>
      <c r="H45" s="1266">
        <v>282452.83528428414</v>
      </c>
      <c r="I45" s="636">
        <v>282452.83528428414</v>
      </c>
    </row>
    <row r="46" spans="1:9" x14ac:dyDescent="0.2">
      <c r="A46" s="1265" t="s">
        <v>320</v>
      </c>
      <c r="B46" s="1266">
        <v>26.06221063707088</v>
      </c>
      <c r="C46" s="1266">
        <v>2631.0292931209551</v>
      </c>
      <c r="D46" s="1266">
        <v>1.8106568310248548</v>
      </c>
      <c r="E46" s="1266"/>
      <c r="F46" s="1267"/>
      <c r="G46" s="1267"/>
      <c r="H46" s="1266">
        <v>2655.2808469270012</v>
      </c>
      <c r="I46" s="636">
        <v>2655.2808469270012</v>
      </c>
    </row>
    <row r="47" spans="1:9" ht="24" x14ac:dyDescent="0.2">
      <c r="A47" s="775" t="s">
        <v>321</v>
      </c>
      <c r="B47" s="1266">
        <v>549.23878012427099</v>
      </c>
      <c r="C47" s="1266">
        <v>44985.840960365364</v>
      </c>
      <c r="D47" s="1266">
        <v>135.22650709978475</v>
      </c>
      <c r="E47" s="1266"/>
      <c r="F47" s="1267">
        <v>2.3271740199999984</v>
      </c>
      <c r="G47" s="1267">
        <v>12.307018199999998</v>
      </c>
      <c r="H47" s="1266">
        <v>45399.853233389855</v>
      </c>
      <c r="I47" s="636">
        <v>45399.853233389855</v>
      </c>
    </row>
    <row r="48" spans="1:9" x14ac:dyDescent="0.2">
      <c r="A48" s="1265" t="s">
        <v>295</v>
      </c>
      <c r="B48" s="1266">
        <v>358.1954074141949</v>
      </c>
      <c r="C48" s="1266">
        <v>12653.686698955062</v>
      </c>
      <c r="D48" s="1266">
        <v>121.0020139965151</v>
      </c>
      <c r="E48" s="1266"/>
      <c r="F48" s="1267">
        <v>-5.2262614699999999</v>
      </c>
      <c r="G48" s="1267">
        <v>-41.918044930000001</v>
      </c>
      <c r="H48" s="1266">
        <v>12890.880092372741</v>
      </c>
      <c r="I48" s="636">
        <v>12890.880092372741</v>
      </c>
    </row>
    <row r="49" spans="1:22" x14ac:dyDescent="0.2">
      <c r="A49" s="1265" t="s">
        <v>322</v>
      </c>
      <c r="B49" s="1266">
        <v>684.52112377000003</v>
      </c>
      <c r="C49" s="1266">
        <v>9674.6580891183949</v>
      </c>
      <c r="D49" s="1266">
        <v>117.40039524140805</v>
      </c>
      <c r="E49" s="1266"/>
      <c r="F49" s="1267"/>
      <c r="G49" s="1267"/>
      <c r="H49" s="1266">
        <v>10241.778817646988</v>
      </c>
      <c r="I49" s="636">
        <v>10241.778817646988</v>
      </c>
    </row>
    <row r="50" spans="1:22" x14ac:dyDescent="0.2">
      <c r="A50" s="1361" t="s">
        <v>323</v>
      </c>
      <c r="B50" s="1266">
        <v>1.5039077299999999</v>
      </c>
      <c r="C50" s="1266">
        <v>450.23742070999998</v>
      </c>
      <c r="D50" s="1266"/>
      <c r="E50" s="1266"/>
      <c r="F50" s="1267"/>
      <c r="G50" s="1267"/>
      <c r="H50" s="1266">
        <v>451.74132843999996</v>
      </c>
      <c r="I50" s="636">
        <v>451.74132843999996</v>
      </c>
    </row>
    <row r="51" spans="1:22" x14ac:dyDescent="0.2">
      <c r="A51" s="1361" t="s">
        <v>324</v>
      </c>
      <c r="B51" s="1266">
        <v>14.0477124020396</v>
      </c>
      <c r="C51" s="1266">
        <v>1997.2302424717595</v>
      </c>
      <c r="D51" s="1266"/>
      <c r="E51" s="1266"/>
      <c r="F51" s="1267"/>
      <c r="G51" s="1267"/>
      <c r="H51" s="1266">
        <v>2011.1751656959275</v>
      </c>
      <c r="I51" s="636">
        <v>2011.1751656959275</v>
      </c>
    </row>
    <row r="52" spans="1:22" x14ac:dyDescent="0.2">
      <c r="A52" s="1265" t="s">
        <v>325</v>
      </c>
      <c r="B52" s="1266">
        <v>103.90903798035554</v>
      </c>
      <c r="C52" s="1266">
        <v>4660.5685541895964</v>
      </c>
      <c r="D52" s="1266">
        <v>24.535856081520173</v>
      </c>
      <c r="E52" s="1266"/>
      <c r="F52" s="1267">
        <v>1.8494667300000001</v>
      </c>
      <c r="G52" s="1267">
        <v>28.186869080000005</v>
      </c>
      <c r="H52" s="1266">
        <v>4739.9417360884318</v>
      </c>
      <c r="I52" s="636">
        <v>4739.9417360884318</v>
      </c>
    </row>
    <row r="53" spans="1:22" ht="24" x14ac:dyDescent="0.2">
      <c r="A53" s="1375" t="s">
        <v>326</v>
      </c>
      <c r="B53" s="1266">
        <v>2.7728262713101</v>
      </c>
      <c r="C53" s="1266">
        <v>7498.2625506413142</v>
      </c>
      <c r="D53" s="1266">
        <v>1.0874480691507085</v>
      </c>
      <c r="E53" s="1266"/>
      <c r="F53" s="1267">
        <v>-14.207106120000001</v>
      </c>
      <c r="G53" s="1267">
        <v>22.21132995</v>
      </c>
      <c r="H53" s="1266">
        <v>7499.9479288434732</v>
      </c>
      <c r="I53" s="636">
        <v>7499.9479288434732</v>
      </c>
    </row>
    <row r="54" spans="1:22" x14ac:dyDescent="0.2">
      <c r="A54" s="1268" t="s">
        <v>7</v>
      </c>
      <c r="B54" s="1269">
        <v>7004.7171981841475</v>
      </c>
      <c r="C54" s="1269">
        <v>489179.80717271572</v>
      </c>
      <c r="D54" s="1269">
        <v>2343</v>
      </c>
      <c r="E54" s="1269"/>
      <c r="F54" s="1270">
        <v>-142</v>
      </c>
      <c r="G54" s="1270">
        <v>-30.831455470000002</v>
      </c>
      <c r="H54" s="1269">
        <v>493841.52716586692</v>
      </c>
      <c r="I54" s="636">
        <v>493841.52716586692</v>
      </c>
    </row>
    <row r="61" spans="1:22" x14ac:dyDescent="0.2">
      <c r="A61" s="1271"/>
      <c r="B61" s="1271"/>
      <c r="C61" s="1271"/>
      <c r="D61" s="1271"/>
      <c r="E61" s="1271"/>
      <c r="F61" s="1271"/>
      <c r="G61" s="1271"/>
      <c r="H61" s="1271"/>
      <c r="I61" s="1271" t="s">
        <v>293</v>
      </c>
      <c r="J61" s="1271" t="s">
        <v>294</v>
      </c>
      <c r="K61" s="1271" t="s">
        <v>295</v>
      </c>
      <c r="L61" s="1271" t="s">
        <v>296</v>
      </c>
      <c r="M61" s="1272" t="s">
        <v>297</v>
      </c>
      <c r="N61" s="1273" t="s">
        <v>298</v>
      </c>
      <c r="O61" s="1271" t="s">
        <v>299</v>
      </c>
      <c r="P61" s="1271" t="s">
        <v>300</v>
      </c>
      <c r="Q61" s="1271" t="s">
        <v>301</v>
      </c>
      <c r="R61" s="1271" t="s">
        <v>302</v>
      </c>
      <c r="S61" s="1273" t="s">
        <v>303</v>
      </c>
      <c r="T61" s="1273" t="s">
        <v>304</v>
      </c>
      <c r="U61" s="1271"/>
      <c r="V61" s="1273" t="s">
        <v>5</v>
      </c>
    </row>
    <row r="112" spans="8:8" ht="15" x14ac:dyDescent="0.25">
      <c r="H112" s="813"/>
    </row>
  </sheetData>
  <mergeCells count="13">
    <mergeCell ref="B31:C31"/>
    <mergeCell ref="D31:D32"/>
    <mergeCell ref="F31:F32"/>
    <mergeCell ref="G31:G32"/>
    <mergeCell ref="H31:H32"/>
    <mergeCell ref="E31:E32"/>
    <mergeCell ref="A1:H1"/>
    <mergeCell ref="B3:C3"/>
    <mergeCell ref="D3:D4"/>
    <mergeCell ref="F3:F4"/>
    <mergeCell ref="G3:G4"/>
    <mergeCell ref="H3:H4"/>
    <mergeCell ref="E3:E4"/>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28" max="16383"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95E0-68BB-448E-9539-A8AF64CF887D}">
  <sheetPr>
    <tabColor theme="2"/>
  </sheetPr>
  <dimension ref="A1:S110"/>
  <sheetViews>
    <sheetView showGridLines="0" showWhiteSpace="0" view="pageLayout" zoomScaleNormal="100" zoomScaleSheetLayoutView="100" workbookViewId="0">
      <selection sqref="A1:H1"/>
    </sheetView>
  </sheetViews>
  <sheetFormatPr defaultColWidth="0" defaultRowHeight="12" x14ac:dyDescent="0.2"/>
  <cols>
    <col min="1" max="1" width="15.875" style="683" customWidth="1"/>
    <col min="2" max="2" width="9.75" style="651" customWidth="1"/>
    <col min="3" max="3" width="12.5" style="651" customWidth="1"/>
    <col min="4" max="4" width="12.75" style="651" customWidth="1"/>
    <col min="5" max="5" width="9.875" style="651" customWidth="1"/>
    <col min="6" max="6" width="8.125" style="651" customWidth="1"/>
    <col min="7" max="7" width="10.5" style="651" customWidth="1"/>
    <col min="8" max="8" width="9.75" style="651" customWidth="1"/>
    <col min="9" max="14" width="9" style="651" hidden="1" customWidth="1"/>
    <col min="15" max="19" width="0" style="651" hidden="1" customWidth="1"/>
    <col min="20" max="16384" width="8" style="651" hidden="1"/>
  </cols>
  <sheetData>
    <row r="1" spans="1:19" s="684" customFormat="1" ht="89.25" customHeight="1" x14ac:dyDescent="0.2">
      <c r="A1" s="2922" t="s">
        <v>2400</v>
      </c>
      <c r="B1" s="2923"/>
      <c r="C1" s="2923"/>
      <c r="D1" s="2923"/>
      <c r="E1" s="2923"/>
      <c r="F1" s="2923"/>
      <c r="G1" s="2923"/>
      <c r="H1" s="2923"/>
      <c r="I1" s="1274"/>
      <c r="J1" s="1275"/>
    </row>
    <row r="2" spans="1:19" ht="18" customHeight="1" x14ac:dyDescent="0.2">
      <c r="A2" s="1276" t="s">
        <v>1000</v>
      </c>
      <c r="B2" s="1277" t="s">
        <v>341</v>
      </c>
      <c r="C2" s="1277" t="s">
        <v>342</v>
      </c>
      <c r="D2" s="1277" t="s">
        <v>343</v>
      </c>
      <c r="E2" s="1277"/>
      <c r="F2" s="1277" t="s">
        <v>344</v>
      </c>
      <c r="G2" s="1277" t="s">
        <v>345</v>
      </c>
      <c r="H2" s="1277" t="s">
        <v>346</v>
      </c>
    </row>
    <row r="3" spans="1:19" ht="18.75" customHeight="1" x14ac:dyDescent="0.2">
      <c r="A3" s="649"/>
      <c r="B3" s="2924" t="s">
        <v>347</v>
      </c>
      <c r="C3" s="2924"/>
      <c r="D3" s="2925" t="s">
        <v>1043</v>
      </c>
      <c r="E3" s="2926" t="s">
        <v>1042</v>
      </c>
      <c r="F3" s="2925" t="s">
        <v>348</v>
      </c>
      <c r="G3" s="2925" t="s">
        <v>349</v>
      </c>
      <c r="H3" s="2899" t="s">
        <v>350</v>
      </c>
      <c r="K3" s="2928"/>
      <c r="L3" s="2896"/>
      <c r="M3" s="2896"/>
      <c r="N3" s="2896"/>
      <c r="O3" s="2896"/>
      <c r="P3" s="2896"/>
      <c r="Q3" s="2896"/>
      <c r="R3" s="2896"/>
      <c r="S3" s="2896"/>
    </row>
    <row r="4" spans="1:19" ht="51.75" customHeight="1" x14ac:dyDescent="0.2">
      <c r="A4" s="1278" t="s">
        <v>9</v>
      </c>
      <c r="B4" s="1366" t="s">
        <v>351</v>
      </c>
      <c r="C4" s="1366" t="s">
        <v>352</v>
      </c>
      <c r="D4" s="2924"/>
      <c r="E4" s="2927"/>
      <c r="F4" s="2924"/>
      <c r="G4" s="2924"/>
      <c r="H4" s="2900"/>
      <c r="K4" s="2896"/>
      <c r="L4" s="2896"/>
      <c r="M4" s="2896"/>
      <c r="N4" s="2896"/>
      <c r="O4" s="2896"/>
      <c r="P4" s="2896"/>
      <c r="Q4" s="2896"/>
      <c r="R4" s="2896"/>
      <c r="S4" s="2896"/>
    </row>
    <row r="5" spans="1:19" s="722" customFormat="1" x14ac:dyDescent="0.2">
      <c r="A5" s="1279" t="s">
        <v>273</v>
      </c>
      <c r="B5" s="778">
        <v>5125.1423123799996</v>
      </c>
      <c r="C5" s="778">
        <v>428622.89071505994</v>
      </c>
      <c r="D5" s="778">
        <v>1943.9023022400002</v>
      </c>
      <c r="E5" s="778"/>
      <c r="F5" s="778">
        <v>-81.140909959999902</v>
      </c>
      <c r="G5" s="778">
        <v>-453.08465378999989</v>
      </c>
      <c r="H5" s="778">
        <v>431804.13072519994</v>
      </c>
      <c r="I5" s="682">
        <v>431804.13072519994</v>
      </c>
      <c r="J5" s="720"/>
      <c r="K5" s="2896"/>
      <c r="L5" s="2896"/>
      <c r="M5" s="2896"/>
      <c r="N5" s="2896"/>
      <c r="O5" s="2896"/>
      <c r="P5" s="2896"/>
      <c r="Q5" s="2896"/>
      <c r="R5" s="2896"/>
      <c r="S5" s="2896"/>
    </row>
    <row r="6" spans="1:19" s="722" customFormat="1" x14ac:dyDescent="0.2">
      <c r="A6" s="1280" t="s">
        <v>356</v>
      </c>
      <c r="B6" s="1281">
        <v>1873.9637051299999</v>
      </c>
      <c r="C6" s="1281">
        <v>118497.90649016001</v>
      </c>
      <c r="D6" s="1281">
        <v>799.40579310999999</v>
      </c>
      <c r="E6" s="1281"/>
      <c r="F6" s="1281" t="s">
        <v>3</v>
      </c>
      <c r="G6" s="1281" t="s">
        <v>3</v>
      </c>
      <c r="H6" s="1281">
        <v>119572.46440218</v>
      </c>
      <c r="I6" s="682">
        <v>119572.46440218</v>
      </c>
      <c r="J6" s="720"/>
      <c r="K6" s="2896"/>
      <c r="L6" s="2896"/>
      <c r="M6" s="2896"/>
      <c r="N6" s="2896"/>
      <c r="O6" s="2896"/>
      <c r="P6" s="2896"/>
      <c r="Q6" s="2896"/>
      <c r="R6" s="2896"/>
      <c r="S6" s="2896"/>
    </row>
    <row r="7" spans="1:19" s="722" customFormat="1" x14ac:dyDescent="0.2">
      <c r="A7" s="1280" t="s">
        <v>357</v>
      </c>
      <c r="B7" s="1281">
        <v>1677.6872613599999</v>
      </c>
      <c r="C7" s="1281">
        <v>107500.75537236</v>
      </c>
      <c r="D7" s="1281">
        <v>458.26729802</v>
      </c>
      <c r="E7" s="1281"/>
      <c r="F7" s="1281" t="s">
        <v>3</v>
      </c>
      <c r="G7" s="1281" t="s">
        <v>3</v>
      </c>
      <c r="H7" s="1281">
        <v>108720.1753357</v>
      </c>
      <c r="I7" s="682">
        <v>108720.1753357</v>
      </c>
      <c r="J7" s="720"/>
      <c r="K7" s="1274"/>
      <c r="L7" s="1274"/>
      <c r="M7" s="1274"/>
      <c r="N7" s="1274"/>
      <c r="O7" s="1274"/>
      <c r="P7" s="1274"/>
      <c r="Q7" s="1274"/>
      <c r="R7" s="1274"/>
      <c r="S7" s="1274"/>
    </row>
    <row r="8" spans="1:19" s="722" customFormat="1" x14ac:dyDescent="0.2">
      <c r="A8" s="1280" t="s">
        <v>358</v>
      </c>
      <c r="B8" s="1281">
        <v>1158.6868040900001</v>
      </c>
      <c r="C8" s="1281">
        <v>84610.834533729998</v>
      </c>
      <c r="D8" s="1281">
        <v>436.04589046000001</v>
      </c>
      <c r="E8" s="1281"/>
      <c r="F8" s="1281" t="s">
        <v>3</v>
      </c>
      <c r="G8" s="1281" t="s">
        <v>3</v>
      </c>
      <c r="H8" s="1281">
        <v>85333.475447360004</v>
      </c>
      <c r="I8" s="682">
        <v>85333.475447360004</v>
      </c>
      <c r="J8" s="720"/>
      <c r="K8" s="1274"/>
      <c r="L8" s="1274"/>
      <c r="M8" s="1274"/>
      <c r="N8" s="1274"/>
      <c r="O8" s="1274"/>
      <c r="P8" s="1274"/>
      <c r="Q8" s="1274"/>
      <c r="R8" s="1274"/>
      <c r="S8" s="1274"/>
    </row>
    <row r="9" spans="1:19" s="722" customFormat="1" ht="14.1" customHeight="1" x14ac:dyDescent="0.2">
      <c r="A9" s="1280" t="s">
        <v>359</v>
      </c>
      <c r="B9" s="1281">
        <v>414.80454180000004</v>
      </c>
      <c r="C9" s="1281">
        <v>118013.39431880999</v>
      </c>
      <c r="D9" s="1281">
        <v>250.18332064999998</v>
      </c>
      <c r="E9" s="1281"/>
      <c r="F9" s="1281" t="s">
        <v>3</v>
      </c>
      <c r="G9" s="1281" t="s">
        <v>3</v>
      </c>
      <c r="H9" s="1281">
        <v>118178.01553995999</v>
      </c>
      <c r="I9" s="682">
        <v>118178.01553995999</v>
      </c>
      <c r="J9" s="720"/>
      <c r="K9" s="1274"/>
      <c r="L9" s="1274"/>
      <c r="M9" s="1274"/>
      <c r="N9" s="1274"/>
      <c r="O9" s="1274"/>
      <c r="P9" s="1274"/>
      <c r="Q9" s="1274"/>
      <c r="R9" s="1274"/>
      <c r="S9" s="1274"/>
    </row>
    <row r="10" spans="1:19" s="722" customFormat="1" ht="14.1" customHeight="1" x14ac:dyDescent="0.2">
      <c r="A10" s="1279" t="s">
        <v>278</v>
      </c>
      <c r="B10" s="1281">
        <v>3.5309631499999998</v>
      </c>
      <c r="C10" s="1281">
        <v>3038.2985658300004</v>
      </c>
      <c r="D10" s="1281">
        <v>4.3214687400000003</v>
      </c>
      <c r="E10" s="1281"/>
      <c r="F10" s="1281"/>
      <c r="G10" s="1281"/>
      <c r="H10" s="1281">
        <v>3037.5080602400003</v>
      </c>
      <c r="I10" s="682">
        <v>3037.5080602400003</v>
      </c>
      <c r="J10" s="720"/>
      <c r="K10" s="1274"/>
      <c r="L10" s="1274"/>
      <c r="M10" s="1274"/>
      <c r="N10" s="1274"/>
      <c r="O10" s="1274"/>
      <c r="P10" s="1274"/>
      <c r="Q10" s="1274"/>
      <c r="R10" s="1274"/>
      <c r="S10" s="1274"/>
    </row>
    <row r="11" spans="1:19" s="722" customFormat="1" ht="14.1" customHeight="1" x14ac:dyDescent="0.2">
      <c r="A11" s="722" t="s">
        <v>360</v>
      </c>
      <c r="B11" s="1281">
        <v>7.2191399199999999</v>
      </c>
      <c r="C11" s="1281">
        <v>21238.19555461</v>
      </c>
      <c r="D11" s="1281">
        <v>3.6961301200000003</v>
      </c>
      <c r="E11" s="1281"/>
      <c r="F11" s="1281"/>
      <c r="G11" s="1281"/>
      <c r="H11" s="1281">
        <v>21241.718564409999</v>
      </c>
      <c r="I11" s="682">
        <v>21241.718564409999</v>
      </c>
      <c r="J11" s="720"/>
      <c r="K11" s="1282"/>
    </row>
    <row r="12" spans="1:19" s="722" customFormat="1" ht="14.1" customHeight="1" x14ac:dyDescent="0.2">
      <c r="A12" s="1279" t="s">
        <v>279</v>
      </c>
      <c r="B12" s="1281">
        <v>42.896793889999998</v>
      </c>
      <c r="C12" s="1281">
        <v>1551.1645532100001</v>
      </c>
      <c r="D12" s="1281">
        <v>29.272266640000002</v>
      </c>
      <c r="E12" s="1281"/>
      <c r="F12" s="1281"/>
      <c r="G12" s="1281">
        <v>15.49445321</v>
      </c>
      <c r="H12" s="1281">
        <v>1564.7890804600002</v>
      </c>
      <c r="I12" s="682">
        <v>1564.7890804600002</v>
      </c>
      <c r="J12" s="720"/>
      <c r="K12" s="1283"/>
    </row>
    <row r="13" spans="1:19" s="722" customFormat="1" ht="14.1" customHeight="1" x14ac:dyDescent="0.2">
      <c r="A13" s="1279" t="s">
        <v>5</v>
      </c>
      <c r="B13" s="1281">
        <v>1010.5744525900009</v>
      </c>
      <c r="C13" s="1281">
        <v>30622.746904130094</v>
      </c>
      <c r="D13" s="1281">
        <v>350.21185128000025</v>
      </c>
      <c r="E13" s="1281"/>
      <c r="F13" s="1281">
        <v>-0.65807164000012497</v>
      </c>
      <c r="G13" s="1281">
        <v>-16</v>
      </c>
      <c r="H13" s="1281">
        <v>31283.109505440094</v>
      </c>
      <c r="I13" s="682">
        <v>31283.109505440094</v>
      </c>
      <c r="J13" s="720"/>
      <c r="K13" s="1283"/>
    </row>
    <row r="14" spans="1:19" s="1285" customFormat="1" ht="15" customHeight="1" x14ac:dyDescent="0.2">
      <c r="A14" s="1015" t="s">
        <v>7</v>
      </c>
      <c r="B14" s="1284">
        <v>6189.3636619300005</v>
      </c>
      <c r="C14" s="1284">
        <v>485073.29629284004</v>
      </c>
      <c r="D14" s="1284">
        <v>2331.4040190200003</v>
      </c>
      <c r="E14" s="1284"/>
      <c r="F14" s="1284">
        <v>-81.633678240000023</v>
      </c>
      <c r="G14" s="1284">
        <v>-454.36572065000001</v>
      </c>
      <c r="H14" s="1284">
        <v>488931.25593575009</v>
      </c>
      <c r="I14" s="1026">
        <v>488931.25593575009</v>
      </c>
    </row>
    <row r="15" spans="1:19" x14ac:dyDescent="0.2">
      <c r="A15" s="1286"/>
    </row>
    <row r="17" spans="1:10" ht="18" customHeight="1" x14ac:dyDescent="0.2">
      <c r="A17" s="1287" t="s">
        <v>120</v>
      </c>
      <c r="B17" s="1288"/>
      <c r="C17" s="1288"/>
      <c r="D17" s="1288"/>
      <c r="E17" s="1288"/>
      <c r="F17" s="1288"/>
      <c r="G17" s="1288"/>
      <c r="H17" s="1288"/>
    </row>
    <row r="18" spans="1:10" ht="24" customHeight="1" x14ac:dyDescent="0.2">
      <c r="A18" s="1289"/>
      <c r="B18" s="2909" t="s">
        <v>347</v>
      </c>
      <c r="C18" s="2909"/>
      <c r="D18" s="2919" t="s">
        <v>1043</v>
      </c>
      <c r="E18" s="2920" t="s">
        <v>1042</v>
      </c>
      <c r="F18" s="2919" t="s">
        <v>2318</v>
      </c>
      <c r="G18" s="2919" t="s">
        <v>2319</v>
      </c>
      <c r="H18" s="2919" t="s">
        <v>2320</v>
      </c>
    </row>
    <row r="19" spans="1:10" ht="22.5" x14ac:dyDescent="0.2">
      <c r="A19" s="1289" t="s">
        <v>9</v>
      </c>
      <c r="B19" s="699" t="s">
        <v>351</v>
      </c>
      <c r="C19" s="699" t="s">
        <v>352</v>
      </c>
      <c r="D19" s="2909"/>
      <c r="E19" s="2921"/>
      <c r="F19" s="2909"/>
      <c r="G19" s="2909"/>
      <c r="H19" s="2909"/>
    </row>
    <row r="20" spans="1:10" x14ac:dyDescent="0.2">
      <c r="A20" s="1290" t="s">
        <v>273</v>
      </c>
      <c r="B20" s="1291">
        <v>5380.7965138912214</v>
      </c>
      <c r="C20" s="1291">
        <v>416608.20070359844</v>
      </c>
      <c r="D20" s="1291">
        <v>1774.3305877858561</v>
      </c>
      <c r="E20" s="1291"/>
      <c r="F20" s="1291">
        <v>-138.87618128999998</v>
      </c>
      <c r="G20" s="1291">
        <v>17.819878209999995</v>
      </c>
      <c r="H20" s="1291">
        <v>420214.66662970377</v>
      </c>
      <c r="I20" s="651">
        <v>420214.66662970377</v>
      </c>
      <c r="J20" s="720"/>
    </row>
    <row r="21" spans="1:10" ht="15" customHeight="1" x14ac:dyDescent="0.2">
      <c r="A21" s="1280" t="s">
        <v>356</v>
      </c>
      <c r="B21" s="1026">
        <v>2388.9143061868344</v>
      </c>
      <c r="C21" s="1026">
        <v>118703.51785377068</v>
      </c>
      <c r="D21" s="1026">
        <v>878.35696540301626</v>
      </c>
      <c r="E21" s="1026"/>
      <c r="F21" s="1026">
        <v>-24.49173742999999</v>
      </c>
      <c r="G21" s="1026">
        <v>-130.54819963999998</v>
      </c>
      <c r="H21" s="1026">
        <v>120214.07519455451</v>
      </c>
      <c r="I21" s="651">
        <v>120214.07519455451</v>
      </c>
    </row>
    <row r="22" spans="1:10" ht="13.5" customHeight="1" x14ac:dyDescent="0.2">
      <c r="A22" s="1280" t="s">
        <v>357</v>
      </c>
      <c r="B22" s="1026">
        <v>1616.0718222487151</v>
      </c>
      <c r="C22" s="1026">
        <v>104563.73222257914</v>
      </c>
      <c r="D22" s="1026">
        <v>474.43853373066867</v>
      </c>
      <c r="E22" s="1026"/>
      <c r="F22" s="1026">
        <v>-25.114114140000005</v>
      </c>
      <c r="G22" s="1026">
        <v>35.816050069999996</v>
      </c>
      <c r="H22" s="1026">
        <v>105705.36551109719</v>
      </c>
      <c r="I22" s="651">
        <v>105705.36551109719</v>
      </c>
    </row>
    <row r="23" spans="1:10" x14ac:dyDescent="0.2">
      <c r="A23" s="1280" t="s">
        <v>358</v>
      </c>
      <c r="B23" s="1026">
        <v>1046.6927873201998</v>
      </c>
      <c r="C23" s="1026">
        <v>75018.635587862344</v>
      </c>
      <c r="D23" s="1026">
        <v>339.9360218996834</v>
      </c>
      <c r="E23" s="1026"/>
      <c r="F23" s="1026">
        <v>-65.106883089999982</v>
      </c>
      <c r="G23" s="1026">
        <v>104.58165724</v>
      </c>
      <c r="H23" s="1026">
        <v>75725.392353282848</v>
      </c>
      <c r="I23" s="651">
        <v>75725.392353282848</v>
      </c>
    </row>
    <row r="24" spans="1:10" x14ac:dyDescent="0.2">
      <c r="A24" s="1280" t="s">
        <v>359</v>
      </c>
      <c r="B24" s="1026">
        <v>329.11759813547309</v>
      </c>
      <c r="C24" s="1026">
        <v>118322.31503938629</v>
      </c>
      <c r="D24" s="1026">
        <v>81.59906675248763</v>
      </c>
      <c r="E24" s="1026"/>
      <c r="F24" s="1026">
        <v>-24.163446629999999</v>
      </c>
      <c r="G24" s="1026">
        <v>7.9703705400000002</v>
      </c>
      <c r="H24" s="1026">
        <v>118569.83357076927</v>
      </c>
      <c r="I24" s="651">
        <v>118569.83357076927</v>
      </c>
    </row>
    <row r="25" spans="1:10" x14ac:dyDescent="0.2">
      <c r="A25" s="1279" t="s">
        <v>278</v>
      </c>
      <c r="B25" s="1026">
        <v>389.37787288962824</v>
      </c>
      <c r="C25" s="1026">
        <v>10059.942028400614</v>
      </c>
      <c r="D25" s="1026">
        <v>144.92333248345491</v>
      </c>
      <c r="E25" s="1026"/>
      <c r="F25" s="1026"/>
      <c r="G25" s="1026">
        <v>-4.1047665900000005</v>
      </c>
      <c r="H25" s="1026">
        <v>10303.885274006789</v>
      </c>
      <c r="I25" s="651">
        <v>10303.885274006789</v>
      </c>
    </row>
    <row r="26" spans="1:10" x14ac:dyDescent="0.2">
      <c r="A26" s="1285" t="s">
        <v>360</v>
      </c>
      <c r="B26" s="1026">
        <v>8.9086742624579998</v>
      </c>
      <c r="C26" s="1026">
        <v>26805.63269210334</v>
      </c>
      <c r="D26" s="1026">
        <v>1.9563864829642696</v>
      </c>
      <c r="E26" s="1026"/>
      <c r="F26" s="1026"/>
      <c r="G26" s="1026">
        <v>2.9893226500000001</v>
      </c>
      <c r="H26" s="1026">
        <v>26812.584979882831</v>
      </c>
      <c r="I26" s="651">
        <v>26812.584979882831</v>
      </c>
    </row>
    <row r="27" spans="1:10" x14ac:dyDescent="0.2">
      <c r="A27" s="1279" t="s">
        <v>361</v>
      </c>
      <c r="B27" s="1026">
        <v>3.4134651364049997</v>
      </c>
      <c r="C27" s="1026">
        <v>147.67998142162475</v>
      </c>
      <c r="D27" s="1026">
        <v>2.2687284556967926</v>
      </c>
      <c r="E27" s="1026"/>
      <c r="F27" s="1026"/>
      <c r="G27" s="1026">
        <v>1.4834461599999997</v>
      </c>
      <c r="H27" s="1026">
        <v>148.82471810233295</v>
      </c>
      <c r="I27" s="651">
        <v>148.82471810233295</v>
      </c>
    </row>
    <row r="28" spans="1:10" x14ac:dyDescent="0.2">
      <c r="A28" s="1279" t="s">
        <v>279</v>
      </c>
      <c r="B28" s="1026">
        <v>53.956751587017997</v>
      </c>
      <c r="C28" s="1026">
        <v>2051.3480459888506</v>
      </c>
      <c r="D28" s="1026">
        <v>69.588769223608494</v>
      </c>
      <c r="E28" s="1026"/>
      <c r="F28" s="1026"/>
      <c r="G28" s="1026">
        <v>-7.6007324299999963</v>
      </c>
      <c r="H28" s="1026">
        <v>2035.7160283522601</v>
      </c>
      <c r="I28" s="651">
        <v>2035.7160283522601</v>
      </c>
    </row>
    <row r="29" spans="1:10" x14ac:dyDescent="0.2">
      <c r="A29" s="1279" t="s">
        <v>5</v>
      </c>
      <c r="B29" s="1026">
        <v>1168.2639204174159</v>
      </c>
      <c r="C29" s="1026">
        <v>33507.003721202884</v>
      </c>
      <c r="D29" s="1026">
        <v>349.41810580136723</v>
      </c>
      <c r="E29" s="1026"/>
      <c r="F29" s="1026">
        <v>-3.4415219300000288</v>
      </c>
      <c r="G29" s="1026">
        <v>-41.418603470000086</v>
      </c>
      <c r="H29" s="1026">
        <v>34325.849535818998</v>
      </c>
      <c r="I29" s="651">
        <v>34325.849535818998</v>
      </c>
    </row>
    <row r="30" spans="1:10" x14ac:dyDescent="0.2">
      <c r="A30" s="1292" t="s">
        <v>7</v>
      </c>
      <c r="B30" s="1293">
        <v>7004.7171981841466</v>
      </c>
      <c r="C30" s="1293">
        <v>489179.80717271578</v>
      </c>
      <c r="D30" s="1293">
        <v>2343</v>
      </c>
      <c r="E30" s="1293"/>
      <c r="F30" s="1293">
        <v>-142.41213843000003</v>
      </c>
      <c r="G30" s="1293">
        <v>-30.831455470000044</v>
      </c>
      <c r="H30" s="1293">
        <v>493841.52716586704</v>
      </c>
      <c r="I30" s="651">
        <v>493841.52716586704</v>
      </c>
    </row>
    <row r="32" spans="1:10" ht="14.25" x14ac:dyDescent="0.2">
      <c r="A32" s="1294" t="s">
        <v>2321</v>
      </c>
      <c r="B32" s="1294"/>
      <c r="C32" s="1294"/>
      <c r="D32" s="1294"/>
      <c r="E32" s="1294"/>
      <c r="F32" s="1294"/>
    </row>
    <row r="110" spans="8:8" ht="15" x14ac:dyDescent="0.25">
      <c r="H110" s="1295"/>
    </row>
  </sheetData>
  <mergeCells count="14">
    <mergeCell ref="K3:S6"/>
    <mergeCell ref="B18:C18"/>
    <mergeCell ref="D18:D19"/>
    <mergeCell ref="F18:F19"/>
    <mergeCell ref="G18:G19"/>
    <mergeCell ref="H18:H19"/>
    <mergeCell ref="E18:E19"/>
    <mergeCell ref="A1:H1"/>
    <mergeCell ref="B3:C3"/>
    <mergeCell ref="D3:D4"/>
    <mergeCell ref="F3:F4"/>
    <mergeCell ref="G3:G4"/>
    <mergeCell ref="H3:H4"/>
    <mergeCell ref="E3:E4"/>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4A32-B94F-4C32-9776-14E5C78411F1}">
  <sheetPr>
    <tabColor theme="2"/>
  </sheetPr>
  <dimension ref="A1:J39"/>
  <sheetViews>
    <sheetView showGridLines="0" showWhiteSpace="0" view="pageLayout" topLeftCell="A57" zoomScale="120" zoomScaleNormal="110" zoomScaleSheetLayoutView="100" zoomScalePageLayoutView="120" workbookViewId="0">
      <selection activeCell="B57" sqref="B57"/>
    </sheetView>
  </sheetViews>
  <sheetFormatPr defaultColWidth="9.125" defaultRowHeight="12" x14ac:dyDescent="0.2"/>
  <cols>
    <col min="1" max="1" width="2.75" style="636" customWidth="1"/>
    <col min="2" max="2" width="63.625" style="100" customWidth="1"/>
    <col min="3" max="3" width="14.25" style="149" customWidth="1"/>
    <col min="4" max="4" width="13.375" style="149" customWidth="1"/>
    <col min="5" max="5" width="50.5" style="100" customWidth="1"/>
    <col min="6" max="7" width="9" style="149" customWidth="1"/>
    <col min="8" max="8" width="8" style="149" customWidth="1"/>
    <col min="9" max="16384" width="9.125" style="149"/>
  </cols>
  <sheetData>
    <row r="1" spans="1:10" s="74" customFormat="1" ht="97.5" customHeight="1" x14ac:dyDescent="0.2">
      <c r="A1" s="604"/>
      <c r="B1" s="2929" t="s">
        <v>2401</v>
      </c>
      <c r="C1" s="2929"/>
      <c r="D1" s="2929"/>
      <c r="E1" s="806"/>
    </row>
    <row r="2" spans="1:10" s="178" customFormat="1" ht="16.5" customHeight="1" x14ac:dyDescent="0.2">
      <c r="A2" s="1754"/>
      <c r="B2" s="1865" t="s">
        <v>1003</v>
      </c>
      <c r="C2" s="1866" t="s">
        <v>341</v>
      </c>
      <c r="D2" s="1867" t="s">
        <v>342</v>
      </c>
      <c r="E2" s="2303"/>
      <c r="F2" s="2304"/>
      <c r="G2" s="2304"/>
      <c r="H2" s="2304"/>
    </row>
    <row r="3" spans="1:10" ht="41.25" customHeight="1" x14ac:dyDescent="0.2">
      <c r="B3" s="632" t="s">
        <v>9</v>
      </c>
      <c r="C3" s="1868" t="s">
        <v>2096</v>
      </c>
      <c r="D3" s="1868" t="s">
        <v>2095</v>
      </c>
      <c r="E3" s="1375"/>
      <c r="F3" s="636"/>
      <c r="G3" s="636"/>
      <c r="H3" s="636"/>
    </row>
    <row r="4" spans="1:10" x14ac:dyDescent="0.2">
      <c r="A4" s="1755">
        <v>1</v>
      </c>
      <c r="B4" s="1600" t="s">
        <v>1545</v>
      </c>
      <c r="C4" s="1869">
        <f>-'[11]TABLES TO PILLAR III'!G48</f>
        <v>-2162.31593238</v>
      </c>
      <c r="D4" s="1869"/>
      <c r="E4" s="2136"/>
      <c r="F4" s="2305"/>
      <c r="G4" s="636"/>
      <c r="H4" s="636"/>
    </row>
    <row r="5" spans="1:10" s="181" customFormat="1" x14ac:dyDescent="0.2">
      <c r="A5" s="719">
        <v>2</v>
      </c>
      <c r="B5" s="777" t="s">
        <v>1546</v>
      </c>
      <c r="C5" s="1870">
        <f>-'[11]TABLES TO PILLAR III'!G49</f>
        <v>-555.39663557999995</v>
      </c>
      <c r="D5" s="1870"/>
      <c r="E5" s="517"/>
    </row>
    <row r="6" spans="1:10" s="181" customFormat="1" x14ac:dyDescent="0.2">
      <c r="A6" s="719">
        <v>3</v>
      </c>
      <c r="B6" s="777" t="s">
        <v>1547</v>
      </c>
      <c r="C6" s="1870">
        <f>-'[11]TABLES TO PILLAR III'!G50</f>
        <v>222.97195200999997</v>
      </c>
      <c r="D6" s="1870"/>
      <c r="E6" s="177"/>
    </row>
    <row r="7" spans="1:10" s="181" customFormat="1" x14ac:dyDescent="0.2">
      <c r="A7" s="719"/>
      <c r="B7" s="1871" t="s">
        <v>1548</v>
      </c>
      <c r="C7" s="1870">
        <f>-'[11]TABLES TO PILLAR III'!G51</f>
        <v>-44.119351559999991</v>
      </c>
      <c r="D7" s="1870"/>
      <c r="E7" s="517"/>
    </row>
    <row r="8" spans="1:10" s="181" customFormat="1" x14ac:dyDescent="0.2">
      <c r="A8" s="719"/>
      <c r="B8" s="1871" t="s">
        <v>1549</v>
      </c>
      <c r="C8" s="1870">
        <f>-'[11]TABLES TO PILLAR III'!G52</f>
        <v>-46.594529049999998</v>
      </c>
      <c r="D8" s="1870"/>
      <c r="E8" s="517"/>
    </row>
    <row r="9" spans="1:10" s="181" customFormat="1" x14ac:dyDescent="0.2">
      <c r="A9" s="719">
        <v>4</v>
      </c>
      <c r="B9" s="777" t="s">
        <v>1550</v>
      </c>
      <c r="C9" s="1870">
        <f>-'[11]TABLES TO PILLAR III'!G53</f>
        <v>312.11916603000003</v>
      </c>
      <c r="D9" s="1870"/>
      <c r="E9" s="517"/>
      <c r="J9" s="719"/>
    </row>
    <row r="10" spans="1:10" s="181" customFormat="1" x14ac:dyDescent="0.2">
      <c r="A10" s="719">
        <v>5</v>
      </c>
      <c r="B10" s="777" t="s">
        <v>1551</v>
      </c>
      <c r="C10" s="1872">
        <f>-'[11]TABLES TO PILLAR III'!G54</f>
        <v>0</v>
      </c>
      <c r="D10" s="1872"/>
      <c r="E10" s="517"/>
    </row>
    <row r="11" spans="1:10" s="181" customFormat="1" x14ac:dyDescent="0.2">
      <c r="A11" s="719">
        <v>6</v>
      </c>
      <c r="B11" s="777" t="s">
        <v>1552</v>
      </c>
      <c r="C11" s="1870">
        <f>-'[11]TABLES TO PILLAR III'!G55</f>
        <v>0</v>
      </c>
      <c r="D11" s="1870"/>
      <c r="E11" s="517"/>
    </row>
    <row r="12" spans="1:10" x14ac:dyDescent="0.2">
      <c r="A12" s="636">
        <v>7</v>
      </c>
      <c r="B12" s="1375" t="s">
        <v>2347</v>
      </c>
      <c r="C12" s="1870">
        <f>-'[11]TABLES TO PILLAR III'!G56</f>
        <v>0</v>
      </c>
      <c r="D12" s="1870"/>
    </row>
    <row r="13" spans="1:10" x14ac:dyDescent="0.2">
      <c r="A13" s="636">
        <v>8</v>
      </c>
      <c r="B13" s="1375" t="s">
        <v>823</v>
      </c>
      <c r="C13" s="669">
        <f>-'[11]TABLES TO PILLAR III'!G57</f>
        <v>90.460494893078021</v>
      </c>
      <c r="D13" s="669"/>
    </row>
    <row r="14" spans="1:10" x14ac:dyDescent="0.2">
      <c r="A14" s="776">
        <v>9</v>
      </c>
      <c r="B14" s="776" t="s">
        <v>1553</v>
      </c>
      <c r="C14" s="1873">
        <f>-'[11]TABLES TO PILLAR III'!G58</f>
        <v>-2182.8748356369219</v>
      </c>
      <c r="D14" s="1873"/>
      <c r="E14" s="75"/>
    </row>
    <row r="15" spans="1:10" x14ac:dyDescent="0.2">
      <c r="A15" s="636">
        <v>10</v>
      </c>
      <c r="B15" s="636" t="s">
        <v>1554</v>
      </c>
      <c r="C15" s="604">
        <f>-'[11]TABLES TO PILLAR III'!G59</f>
        <v>47.002414160000001</v>
      </c>
      <c r="D15" s="604"/>
    </row>
    <row r="16" spans="1:10" x14ac:dyDescent="0.2">
      <c r="A16" s="636">
        <v>11</v>
      </c>
      <c r="B16" s="636" t="s">
        <v>1555</v>
      </c>
      <c r="C16" s="604">
        <f>-'[11]TABLES TO PILLAR III'!G60</f>
        <v>-443.82725842999997</v>
      </c>
      <c r="D16" s="604"/>
    </row>
    <row r="17" spans="1:5" ht="15.2" customHeight="1" x14ac:dyDescent="0.2">
      <c r="B17" s="636"/>
      <c r="C17" s="604"/>
      <c r="D17" s="636"/>
    </row>
    <row r="18" spans="1:5" x14ac:dyDescent="0.2">
      <c r="B18" s="636"/>
      <c r="C18" s="636"/>
      <c r="D18" s="636"/>
      <c r="E18" s="179"/>
    </row>
    <row r="19" spans="1:5" x14ac:dyDescent="0.2">
      <c r="B19" s="1375"/>
      <c r="C19" s="636"/>
      <c r="D19" s="636"/>
      <c r="E19" s="156"/>
    </row>
    <row r="20" spans="1:5" ht="16.5" customHeight="1" x14ac:dyDescent="0.2">
      <c r="A20" s="1752"/>
      <c r="B20" s="1874" t="s">
        <v>362</v>
      </c>
      <c r="C20" s="1875"/>
      <c r="D20" s="1875"/>
    </row>
    <row r="21" spans="1:5" ht="36" x14ac:dyDescent="0.2">
      <c r="B21" s="1602" t="s">
        <v>9</v>
      </c>
      <c r="C21" s="1876" t="s">
        <v>2096</v>
      </c>
      <c r="D21" s="1876" t="s">
        <v>2094</v>
      </c>
    </row>
    <row r="22" spans="1:5" x14ac:dyDescent="0.2">
      <c r="A22" s="1756">
        <v>1</v>
      </c>
      <c r="B22" s="1292" t="s">
        <v>1545</v>
      </c>
      <c r="C22" s="1877">
        <v>-2477.1208253000004</v>
      </c>
      <c r="D22" s="1877"/>
    </row>
    <row r="23" spans="1:5" x14ac:dyDescent="0.2">
      <c r="A23" s="719">
        <v>2</v>
      </c>
      <c r="B23" s="777" t="s">
        <v>1546</v>
      </c>
      <c r="C23" s="1870">
        <v>-498.35957149000001</v>
      </c>
      <c r="D23" s="1870"/>
    </row>
    <row r="24" spans="1:5" x14ac:dyDescent="0.2">
      <c r="A24" s="719">
        <v>3</v>
      </c>
      <c r="B24" s="777" t="s">
        <v>1547</v>
      </c>
      <c r="C24" s="1870">
        <v>465.98047725099195</v>
      </c>
      <c r="D24" s="1870"/>
      <c r="E24" s="75"/>
    </row>
    <row r="25" spans="1:5" x14ac:dyDescent="0.2">
      <c r="A25" s="719"/>
      <c r="B25" s="1871" t="s">
        <v>1548</v>
      </c>
      <c r="C25" s="1870">
        <v>52.618048659999999</v>
      </c>
      <c r="D25" s="1870"/>
    </row>
    <row r="26" spans="1:5" x14ac:dyDescent="0.2">
      <c r="A26" s="719"/>
      <c r="B26" s="1871" t="s">
        <v>1549</v>
      </c>
      <c r="C26" s="1870">
        <v>-45.2204604</v>
      </c>
      <c r="D26" s="1870"/>
    </row>
    <row r="27" spans="1:5" x14ac:dyDescent="0.2">
      <c r="A27" s="719">
        <v>4</v>
      </c>
      <c r="B27" s="777" t="s">
        <v>1550</v>
      </c>
      <c r="C27" s="1870">
        <v>320.65666851637002</v>
      </c>
      <c r="D27" s="1870"/>
    </row>
    <row r="28" spans="1:5" x14ac:dyDescent="0.2">
      <c r="A28" s="719">
        <v>5</v>
      </c>
      <c r="B28" s="777" t="s">
        <v>1551</v>
      </c>
      <c r="C28" s="1872">
        <v>1.1312679000000001</v>
      </c>
      <c r="D28" s="1872"/>
    </row>
    <row r="29" spans="1:5" x14ac:dyDescent="0.2">
      <c r="A29" s="719">
        <v>6</v>
      </c>
      <c r="B29" s="777" t="s">
        <v>1552</v>
      </c>
      <c r="C29" s="1870">
        <v>-0.1041735</v>
      </c>
      <c r="D29" s="1870"/>
    </row>
    <row r="30" spans="1:5" x14ac:dyDescent="0.2">
      <c r="A30" s="636">
        <v>7</v>
      </c>
      <c r="B30" s="1375" t="s">
        <v>2347</v>
      </c>
      <c r="C30" s="1870">
        <v>0</v>
      </c>
      <c r="D30" s="1870"/>
    </row>
    <row r="31" spans="1:5" x14ac:dyDescent="0.2">
      <c r="A31" s="636">
        <v>8</v>
      </c>
      <c r="B31" s="1375" t="s">
        <v>823</v>
      </c>
      <c r="C31" s="669">
        <v>18.102776370000576</v>
      </c>
      <c r="D31" s="669"/>
    </row>
    <row r="32" spans="1:5" x14ac:dyDescent="0.2">
      <c r="A32" s="1292">
        <v>9</v>
      </c>
      <c r="B32" s="1292" t="s">
        <v>1553</v>
      </c>
      <c r="C32" s="1877">
        <v>-2162.31593238</v>
      </c>
      <c r="D32" s="1877"/>
      <c r="E32" s="75"/>
    </row>
    <row r="33" spans="1:5" x14ac:dyDescent="0.2">
      <c r="A33" s="636">
        <v>10</v>
      </c>
      <c r="B33" s="636" t="s">
        <v>1554</v>
      </c>
      <c r="C33" s="604">
        <v>4.8821863699999923</v>
      </c>
      <c r="D33" s="604"/>
    </row>
    <row r="34" spans="1:5" x14ac:dyDescent="0.2">
      <c r="A34" s="636">
        <v>11</v>
      </c>
      <c r="B34" s="636" t="s">
        <v>1555</v>
      </c>
      <c r="C34" s="604">
        <v>-466.45044941179998</v>
      </c>
      <c r="D34" s="604"/>
    </row>
    <row r="37" spans="1:5" x14ac:dyDescent="0.2">
      <c r="E37" s="156"/>
    </row>
    <row r="39" spans="1:5" x14ac:dyDescent="0.2">
      <c r="C39" s="74"/>
    </row>
  </sheetData>
  <mergeCells count="1">
    <mergeCell ref="B1:D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ignoredErrors>
    <ignoredError sqref="C4:C14" unlockedFormula="1"/>
  </ignoredError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07AE-0934-4E98-BC21-D475D2472433}">
  <sheetPr>
    <tabColor theme="2"/>
  </sheetPr>
  <dimension ref="A1:H41"/>
  <sheetViews>
    <sheetView showGridLines="0" showWhiteSpace="0" view="pageLayout" zoomScale="120" zoomScaleNormal="110" zoomScaleSheetLayoutView="100" zoomScalePageLayoutView="120" workbookViewId="0">
      <selection activeCell="B1" sqref="B1:D1"/>
    </sheetView>
  </sheetViews>
  <sheetFormatPr defaultColWidth="4.625" defaultRowHeight="12" x14ac:dyDescent="0.2"/>
  <cols>
    <col min="1" max="1" width="3.125" style="636" customWidth="1"/>
    <col min="2" max="2" width="43.375" style="1375" customWidth="1"/>
    <col min="3" max="3" width="9" style="636" customWidth="1"/>
    <col min="4" max="4" width="39.75" style="636" customWidth="1"/>
    <col min="5" max="5" width="4.625" style="636"/>
    <col min="6" max="6" width="33.125" style="636" customWidth="1"/>
    <col min="7" max="16384" width="4.625" style="636"/>
  </cols>
  <sheetData>
    <row r="1" spans="1:8" s="604" customFormat="1" ht="17.25" customHeight="1" x14ac:dyDescent="0.2">
      <c r="B1" s="2930" t="s">
        <v>2303</v>
      </c>
      <c r="C1" s="2931"/>
      <c r="D1" s="2931"/>
      <c r="F1" s="806"/>
    </row>
    <row r="2" spans="1:8" s="604" customFormat="1" ht="40.15" customHeight="1" x14ac:dyDescent="0.2">
      <c r="B2" s="2932" t="s">
        <v>2110</v>
      </c>
      <c r="C2" s="2932"/>
      <c r="D2" s="2932"/>
      <c r="F2" s="806"/>
    </row>
    <row r="3" spans="1:8" s="604" customFormat="1" x14ac:dyDescent="0.2">
      <c r="B3" s="1878" t="s">
        <v>1003</v>
      </c>
      <c r="C3" s="1879"/>
      <c r="D3" s="1880" t="s">
        <v>341</v>
      </c>
    </row>
    <row r="4" spans="1:8" x14ac:dyDescent="0.2">
      <c r="A4" s="1752"/>
      <c r="B4" s="632" t="s">
        <v>9</v>
      </c>
      <c r="C4" s="632"/>
      <c r="D4" s="1868" t="s">
        <v>1556</v>
      </c>
    </row>
    <row r="5" spans="1:8" s="719" customFormat="1" ht="17.25" customHeight="1" x14ac:dyDescent="0.2">
      <c r="A5" s="776">
        <v>1</v>
      </c>
      <c r="B5" s="776" t="s">
        <v>1557</v>
      </c>
      <c r="C5" s="1881"/>
      <c r="D5" s="1882">
        <v>5052</v>
      </c>
      <c r="F5" s="1883"/>
      <c r="G5" s="1884"/>
      <c r="H5" s="1885"/>
    </row>
    <row r="6" spans="1:8" s="719" customFormat="1" ht="24" x14ac:dyDescent="0.2">
      <c r="A6" s="777">
        <v>2</v>
      </c>
      <c r="B6" s="777" t="s">
        <v>1558</v>
      </c>
      <c r="D6" s="1886">
        <v>581.9672185819968</v>
      </c>
    </row>
    <row r="7" spans="1:8" s="719" customFormat="1" ht="15.75" customHeight="1" x14ac:dyDescent="0.2">
      <c r="A7" s="777">
        <v>3</v>
      </c>
      <c r="B7" s="777" t="s">
        <v>1559</v>
      </c>
      <c r="D7" s="1886">
        <v>-227.63130147371001</v>
      </c>
    </row>
    <row r="8" spans="1:8" s="719" customFormat="1" x14ac:dyDescent="0.2">
      <c r="A8" s="777">
        <v>4</v>
      </c>
      <c r="B8" s="777" t="s">
        <v>1560</v>
      </c>
      <c r="D8" s="1886">
        <v>-443.81099999999998</v>
      </c>
    </row>
    <row r="9" spans="1:8" s="719" customFormat="1" x14ac:dyDescent="0.2">
      <c r="A9" s="777">
        <v>5</v>
      </c>
      <c r="B9" s="777" t="s">
        <v>1561</v>
      </c>
      <c r="D9" s="1886">
        <v>-352.77091710828699</v>
      </c>
    </row>
    <row r="10" spans="1:8" s="719" customFormat="1" x14ac:dyDescent="0.2">
      <c r="A10" s="776">
        <v>6</v>
      </c>
      <c r="B10" s="776" t="s">
        <v>1553</v>
      </c>
      <c r="C10" s="1881"/>
      <c r="D10" s="1882">
        <v>4609.7539999999999</v>
      </c>
      <c r="F10" s="1887"/>
    </row>
    <row r="14" spans="1:8" x14ac:dyDescent="0.2">
      <c r="B14" s="636"/>
    </row>
    <row r="15" spans="1:8" x14ac:dyDescent="0.2">
      <c r="B15" s="636"/>
    </row>
    <row r="16" spans="1:8" x14ac:dyDescent="0.2">
      <c r="B16" s="636"/>
    </row>
    <row r="18" spans="1:6" x14ac:dyDescent="0.2">
      <c r="B18" s="1888"/>
      <c r="C18" s="637"/>
      <c r="D18" s="637"/>
    </row>
    <row r="19" spans="1:6" x14ac:dyDescent="0.2">
      <c r="A19" s="1753"/>
      <c r="B19" s="1889" t="s">
        <v>362</v>
      </c>
      <c r="C19" s="1890"/>
      <c r="D19" s="1890" t="s">
        <v>246</v>
      </c>
    </row>
    <row r="20" spans="1:6" x14ac:dyDescent="0.2">
      <c r="A20" s="1753"/>
      <c r="B20" s="1602" t="s">
        <v>9</v>
      </c>
      <c r="C20" s="632"/>
      <c r="D20" s="1876" t="s">
        <v>1556</v>
      </c>
    </row>
    <row r="21" spans="1:6" x14ac:dyDescent="0.2">
      <c r="A21" s="1292">
        <v>1</v>
      </c>
      <c r="B21" s="1292" t="s">
        <v>1557</v>
      </c>
      <c r="C21" s="1877"/>
      <c r="D21" s="1891">
        <v>6390.7182463099998</v>
      </c>
    </row>
    <row r="22" spans="1:6" ht="24" x14ac:dyDescent="0.2">
      <c r="A22" s="719">
        <v>2</v>
      </c>
      <c r="B22" s="777" t="s">
        <v>1558</v>
      </c>
      <c r="C22" s="719"/>
      <c r="D22" s="1886">
        <v>836.39483659999996</v>
      </c>
    </row>
    <row r="23" spans="1:6" ht="10.5" customHeight="1" x14ac:dyDescent="0.2">
      <c r="A23" s="719">
        <v>3</v>
      </c>
      <c r="B23" s="777" t="s">
        <v>1559</v>
      </c>
      <c r="C23" s="719"/>
      <c r="D23" s="1886">
        <v>-263.92435310000002</v>
      </c>
    </row>
    <row r="24" spans="1:6" x14ac:dyDescent="0.2">
      <c r="A24" s="719">
        <v>4</v>
      </c>
      <c r="B24" s="777" t="s">
        <v>1560</v>
      </c>
      <c r="C24" s="719"/>
      <c r="D24" s="1886">
        <v>-530.28827420000005</v>
      </c>
    </row>
    <row r="25" spans="1:6" x14ac:dyDescent="0.2">
      <c r="A25" s="719">
        <v>5</v>
      </c>
      <c r="B25" s="777" t="s">
        <v>1561</v>
      </c>
      <c r="C25" s="719"/>
      <c r="D25" s="1886">
        <f>-1437.0755756+56.5129730900001</f>
        <v>-1380.56260251</v>
      </c>
    </row>
    <row r="26" spans="1:6" x14ac:dyDescent="0.2">
      <c r="A26" s="1292">
        <v>6</v>
      </c>
      <c r="B26" s="1292" t="s">
        <v>1553</v>
      </c>
      <c r="C26" s="1877"/>
      <c r="D26" s="1891">
        <v>5052.3378530999998</v>
      </c>
      <c r="F26" s="604"/>
    </row>
    <row r="29" spans="1:6" x14ac:dyDescent="0.2">
      <c r="D29" s="604"/>
    </row>
    <row r="30" spans="1:6" x14ac:dyDescent="0.2">
      <c r="D30" s="1892"/>
    </row>
    <row r="37" spans="2:2" ht="12.75" x14ac:dyDescent="0.2">
      <c r="B37" s="1893"/>
    </row>
    <row r="38" spans="2:2" ht="12.75" x14ac:dyDescent="0.2">
      <c r="B38" s="1894"/>
    </row>
    <row r="39" spans="2:2" ht="15.75" x14ac:dyDescent="0.2">
      <c r="B39" s="1895"/>
    </row>
    <row r="40" spans="2:2" x14ac:dyDescent="0.2">
      <c r="B40" s="1896"/>
    </row>
    <row r="41" spans="2:2" x14ac:dyDescent="0.2">
      <c r="B41" s="719"/>
    </row>
  </sheetData>
  <mergeCells count="2">
    <mergeCell ref="B1:D1"/>
    <mergeCell ref="B2:D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ignoredErrors>
    <ignoredError sqref="D25" unlockedFormula="1"/>
  </ignoredError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A1C8C-5F32-4C46-86DE-D644A3A4E7FF}">
  <sheetPr>
    <tabColor theme="2"/>
  </sheetPr>
  <dimension ref="A1:X111"/>
  <sheetViews>
    <sheetView showGridLines="0" showWhiteSpace="0" view="pageLayout" zoomScaleNormal="100" zoomScaleSheetLayoutView="100" workbookViewId="0">
      <selection activeCell="B1" sqref="B1:G1"/>
    </sheetView>
  </sheetViews>
  <sheetFormatPr defaultColWidth="13.875" defaultRowHeight="21.75" customHeight="1" x14ac:dyDescent="0.2"/>
  <cols>
    <col min="1" max="1" width="2.75" style="718" customWidth="1"/>
    <col min="2" max="2" width="17" style="594" customWidth="1"/>
    <col min="3" max="3" width="13.875" style="595"/>
    <col min="4" max="16384" width="13.875" style="174"/>
  </cols>
  <sheetData>
    <row r="1" spans="1:24" s="173" customFormat="1" ht="74.45" customHeight="1" x14ac:dyDescent="0.25">
      <c r="A1" s="953"/>
      <c r="B1" s="2933" t="s">
        <v>2302</v>
      </c>
      <c r="C1" s="2934"/>
      <c r="D1" s="2934"/>
      <c r="E1" s="2934"/>
      <c r="F1" s="2935"/>
      <c r="G1" s="2935"/>
    </row>
    <row r="2" spans="1:24" s="173" customFormat="1" ht="14.45" customHeight="1" x14ac:dyDescent="0.2">
      <c r="A2" s="1737"/>
      <c r="B2" s="1737" t="s">
        <v>1003</v>
      </c>
      <c r="C2" s="2298" t="s">
        <v>341</v>
      </c>
      <c r="D2" s="2298" t="s">
        <v>342</v>
      </c>
      <c r="E2" s="2299" t="s">
        <v>343</v>
      </c>
      <c r="F2" s="2299" t="s">
        <v>592</v>
      </c>
      <c r="G2" s="2299" t="s">
        <v>344</v>
      </c>
      <c r="H2" s="953"/>
    </row>
    <row r="3" spans="1:24" ht="55.5" customHeight="1" x14ac:dyDescent="0.2">
      <c r="A3" s="648"/>
      <c r="B3" s="648" t="s">
        <v>9</v>
      </c>
      <c r="C3" s="2300" t="s">
        <v>363</v>
      </c>
      <c r="D3" s="2300" t="s">
        <v>1071</v>
      </c>
      <c r="E3" s="2300" t="s">
        <v>365</v>
      </c>
      <c r="F3" s="2300" t="s">
        <v>366</v>
      </c>
      <c r="G3" s="2300" t="s">
        <v>367</v>
      </c>
      <c r="H3" s="718"/>
    </row>
    <row r="4" spans="1:24" ht="15" customHeight="1" x14ac:dyDescent="0.2">
      <c r="A4" s="775">
        <v>1</v>
      </c>
      <c r="B4" s="775" t="s">
        <v>368</v>
      </c>
      <c r="C4" s="2301">
        <v>124915.77737292997</v>
      </c>
      <c r="D4" s="2301">
        <v>224776.28427700003</v>
      </c>
      <c r="E4" s="2301">
        <v>213621.91759400003</v>
      </c>
      <c r="F4" s="2301">
        <v>11154.366683</v>
      </c>
      <c r="G4" s="2302"/>
      <c r="H4" s="718"/>
      <c r="I4" s="173"/>
    </row>
    <row r="5" spans="1:24" s="180" customFormat="1" ht="22.9" customHeight="1" x14ac:dyDescent="0.2">
      <c r="A5" s="775">
        <v>2</v>
      </c>
      <c r="B5" s="775" t="s">
        <v>369</v>
      </c>
      <c r="C5" s="176">
        <v>52246.220999999998</v>
      </c>
      <c r="D5" s="176" t="s">
        <v>246</v>
      </c>
      <c r="E5" s="176" t="s">
        <v>246</v>
      </c>
      <c r="F5" s="176" t="s">
        <v>246</v>
      </c>
      <c r="G5" s="590"/>
      <c r="P5" s="174"/>
      <c r="Q5" s="174"/>
      <c r="R5" s="174"/>
      <c r="S5" s="174"/>
      <c r="T5" s="174"/>
      <c r="U5" s="174"/>
      <c r="V5" s="174"/>
      <c r="W5" s="174"/>
      <c r="X5" s="174"/>
    </row>
    <row r="6" spans="1:24" s="180" customFormat="1" ht="15" customHeight="1" x14ac:dyDescent="0.2">
      <c r="A6" s="1746">
        <v>3</v>
      </c>
      <c r="B6" s="591" t="s">
        <v>370</v>
      </c>
      <c r="C6" s="592">
        <v>177161.99837292996</v>
      </c>
      <c r="D6" s="592">
        <v>224776.28427700003</v>
      </c>
      <c r="E6" s="592">
        <v>213621.91759400003</v>
      </c>
      <c r="F6" s="592">
        <v>11154.366683</v>
      </c>
      <c r="G6" s="592"/>
      <c r="P6" s="174"/>
      <c r="Q6" s="174"/>
      <c r="R6" s="174"/>
      <c r="S6" s="174"/>
      <c r="T6" s="174"/>
      <c r="U6" s="174"/>
      <c r="V6" s="174"/>
      <c r="W6" s="174"/>
      <c r="X6" s="174"/>
    </row>
    <row r="7" spans="1:24" s="180" customFormat="1" ht="22.9" customHeight="1" x14ac:dyDescent="0.2">
      <c r="A7" s="1747">
        <v>4</v>
      </c>
      <c r="B7" s="593" t="s">
        <v>371</v>
      </c>
      <c r="C7" s="176">
        <v>1780.174</v>
      </c>
      <c r="D7" s="176">
        <v>3549.0120000000002</v>
      </c>
      <c r="E7" s="176">
        <v>2589.0725190992198</v>
      </c>
      <c r="F7" s="176">
        <v>323.21113860000003</v>
      </c>
      <c r="G7" s="590"/>
      <c r="P7" s="174"/>
      <c r="Q7" s="174"/>
      <c r="R7" s="174"/>
      <c r="S7" s="174"/>
      <c r="T7" s="174"/>
      <c r="U7" s="174"/>
      <c r="V7" s="174"/>
      <c r="W7" s="174"/>
      <c r="X7" s="174"/>
    </row>
    <row r="8" spans="1:24" ht="12" x14ac:dyDescent="0.2">
      <c r="E8" s="76"/>
      <c r="F8" s="173"/>
    </row>
    <row r="9" spans="1:24" ht="12" x14ac:dyDescent="0.2">
      <c r="J9" s="718"/>
    </row>
    <row r="10" spans="1:24" ht="14.45" customHeight="1" x14ac:dyDescent="0.2">
      <c r="A10" s="1748"/>
      <c r="B10" s="596" t="s">
        <v>1062</v>
      </c>
      <c r="C10" s="597"/>
      <c r="D10" s="597"/>
      <c r="E10" s="597"/>
      <c r="F10" s="597"/>
      <c r="G10" s="597"/>
    </row>
    <row r="11" spans="1:24" ht="36" x14ac:dyDescent="0.2">
      <c r="A11" s="1749"/>
      <c r="B11" s="598" t="s">
        <v>9</v>
      </c>
      <c r="C11" s="599" t="s">
        <v>363</v>
      </c>
      <c r="D11" s="599" t="s">
        <v>364</v>
      </c>
      <c r="E11" s="599" t="s">
        <v>365</v>
      </c>
      <c r="F11" s="599" t="s">
        <v>366</v>
      </c>
      <c r="G11" s="599" t="s">
        <v>367</v>
      </c>
    </row>
    <row r="12" spans="1:24" ht="13.5" customHeight="1" x14ac:dyDescent="0.2">
      <c r="A12" s="775">
        <v>1</v>
      </c>
      <c r="B12" s="175" t="s">
        <v>368</v>
      </c>
      <c r="C12" s="600">
        <v>130038.653863675</v>
      </c>
      <c r="D12" s="600">
        <v>219871.64592400001</v>
      </c>
      <c r="E12" s="600">
        <v>209040.47773500002</v>
      </c>
      <c r="F12" s="600">
        <v>10831.168189</v>
      </c>
      <c r="G12" s="600"/>
    </row>
    <row r="13" spans="1:24" ht="19.899999999999999" customHeight="1" x14ac:dyDescent="0.2">
      <c r="A13" s="775">
        <v>2</v>
      </c>
      <c r="B13" s="175" t="s">
        <v>369</v>
      </c>
      <c r="C13" s="601">
        <v>52340.054521344719</v>
      </c>
      <c r="D13" s="601"/>
      <c r="E13" s="601"/>
      <c r="F13" s="601"/>
      <c r="G13" s="601"/>
    </row>
    <row r="14" spans="1:24" ht="12" x14ac:dyDescent="0.2">
      <c r="A14" s="1750">
        <v>3</v>
      </c>
      <c r="B14" s="602" t="s">
        <v>370</v>
      </c>
      <c r="C14" s="589">
        <v>182378.70838501974</v>
      </c>
      <c r="D14" s="589">
        <v>219871.64592400001</v>
      </c>
      <c r="E14" s="589">
        <v>209040.47773500002</v>
      </c>
      <c r="F14" s="589">
        <v>10831.168189</v>
      </c>
      <c r="G14" s="589"/>
    </row>
    <row r="15" spans="1:24" ht="21.6" customHeight="1" x14ac:dyDescent="0.2">
      <c r="A15" s="1747">
        <v>4</v>
      </c>
      <c r="B15" s="593" t="s">
        <v>371</v>
      </c>
      <c r="C15" s="601">
        <v>1978.8082696353197</v>
      </c>
      <c r="D15" s="601">
        <v>3983.0113026529011</v>
      </c>
      <c r="E15" s="601">
        <v>3554.5610256529008</v>
      </c>
      <c r="F15" s="601">
        <v>428.45027700000003</v>
      </c>
      <c r="G15" s="601"/>
    </row>
    <row r="17" spans="1:24" s="594" customFormat="1" ht="12" x14ac:dyDescent="0.2">
      <c r="A17" s="1751"/>
      <c r="C17" s="595"/>
      <c r="D17" s="174"/>
      <c r="E17" s="174"/>
      <c r="F17" s="174"/>
      <c r="G17" s="174"/>
      <c r="H17" s="174"/>
      <c r="I17" s="174"/>
      <c r="J17" s="174"/>
      <c r="K17" s="174"/>
      <c r="L17" s="174"/>
      <c r="M17" s="174"/>
      <c r="N17" s="174"/>
      <c r="O17" s="174"/>
      <c r="P17" s="174"/>
      <c r="Q17" s="174"/>
      <c r="R17" s="174"/>
      <c r="S17" s="174"/>
      <c r="T17" s="174"/>
      <c r="U17" s="174"/>
      <c r="V17" s="174"/>
      <c r="W17" s="174"/>
      <c r="X17" s="174"/>
    </row>
    <row r="18" spans="1:24" s="594" customFormat="1" ht="12" x14ac:dyDescent="0.2">
      <c r="A18" s="1751"/>
      <c r="C18" s="595"/>
      <c r="D18" s="174"/>
      <c r="E18" s="174"/>
      <c r="F18" s="174"/>
      <c r="G18" s="174"/>
      <c r="H18" s="174"/>
      <c r="I18" s="174"/>
      <c r="J18" s="174"/>
      <c r="K18" s="174"/>
      <c r="L18" s="174"/>
      <c r="M18" s="174"/>
      <c r="N18" s="174"/>
      <c r="O18" s="174"/>
      <c r="P18" s="174"/>
      <c r="Q18" s="174"/>
      <c r="R18" s="174"/>
      <c r="S18" s="174"/>
      <c r="T18" s="174"/>
      <c r="U18" s="174"/>
      <c r="V18" s="174"/>
      <c r="W18" s="174"/>
      <c r="X18" s="174"/>
    </row>
    <row r="19" spans="1:24" s="594" customFormat="1" ht="12" x14ac:dyDescent="0.2">
      <c r="A19" s="1751"/>
      <c r="C19" s="595"/>
      <c r="D19" s="174"/>
      <c r="E19" s="174"/>
      <c r="F19" s="174"/>
      <c r="G19" s="174"/>
      <c r="H19" s="174"/>
      <c r="I19" s="174"/>
      <c r="J19" s="174"/>
      <c r="K19" s="174"/>
      <c r="L19" s="174"/>
      <c r="M19" s="174"/>
      <c r="N19" s="174"/>
      <c r="O19" s="174"/>
      <c r="P19" s="174"/>
      <c r="Q19" s="174"/>
      <c r="R19" s="174"/>
      <c r="S19" s="174"/>
      <c r="T19" s="174"/>
      <c r="U19" s="174"/>
      <c r="V19" s="174"/>
      <c r="W19" s="174"/>
      <c r="X19" s="174"/>
    </row>
    <row r="20" spans="1:24" s="594" customFormat="1" ht="12" x14ac:dyDescent="0.2">
      <c r="A20" s="1751"/>
      <c r="C20" s="595"/>
      <c r="D20" s="174"/>
      <c r="E20" s="174"/>
      <c r="F20" s="174"/>
      <c r="G20" s="174"/>
      <c r="H20" s="174"/>
      <c r="I20" s="174"/>
      <c r="J20" s="174"/>
      <c r="K20" s="174"/>
      <c r="L20" s="174"/>
      <c r="M20" s="174"/>
      <c r="N20" s="174"/>
      <c r="O20" s="174"/>
      <c r="P20" s="174"/>
      <c r="Q20" s="174"/>
      <c r="R20" s="174"/>
      <c r="S20" s="174"/>
      <c r="T20" s="174"/>
      <c r="U20" s="174"/>
      <c r="V20" s="174"/>
      <c r="W20" s="174"/>
      <c r="X20" s="174"/>
    </row>
    <row r="21" spans="1:24" s="594" customFormat="1" ht="12" x14ac:dyDescent="0.2">
      <c r="A21" s="1751"/>
      <c r="C21" s="595"/>
      <c r="D21" s="174"/>
      <c r="E21" s="174"/>
      <c r="F21" s="174"/>
      <c r="G21" s="174"/>
      <c r="H21" s="174"/>
      <c r="I21" s="174"/>
      <c r="J21" s="174"/>
      <c r="K21" s="174"/>
      <c r="L21" s="174"/>
      <c r="M21" s="174"/>
      <c r="N21" s="174"/>
      <c r="O21" s="174"/>
      <c r="P21" s="174"/>
      <c r="Q21" s="174"/>
      <c r="R21" s="174"/>
      <c r="S21" s="174"/>
      <c r="T21" s="174"/>
      <c r="U21" s="174"/>
      <c r="V21" s="174"/>
      <c r="W21" s="174"/>
      <c r="X21" s="174"/>
    </row>
    <row r="111" spans="8:8" ht="21.75" customHeight="1" x14ac:dyDescent="0.25">
      <c r="H111" s="603"/>
    </row>
  </sheetData>
  <mergeCells count="1">
    <mergeCell ref="B1:G1"/>
  </mergeCells>
  <pageMargins left="0.43307086614173229" right="0.23622047244094491" top="0.74803149606299213" bottom="0.74803149606299213" header="0.31496062992125984" footer="0.31496062992125984"/>
  <pageSetup paperSize="9" scale="93" orientation="portrait" r:id="rId1"/>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4530-5219-46FB-8A2A-10FF3D6718D8}">
  <sheetPr>
    <tabColor theme="2"/>
  </sheetPr>
  <dimension ref="A1:AA117"/>
  <sheetViews>
    <sheetView showGridLines="0" showWhiteSpace="0" view="pageLayout" zoomScaleNormal="100" zoomScaleSheetLayoutView="100" workbookViewId="0">
      <selection activeCell="B1" sqref="B1:H1"/>
    </sheetView>
  </sheetViews>
  <sheetFormatPr defaultColWidth="0" defaultRowHeight="12" x14ac:dyDescent="0.2"/>
  <cols>
    <col min="1" max="1" width="2.5" style="2420" customWidth="1"/>
    <col min="2" max="2" width="31.5" style="639" customWidth="1"/>
    <col min="3" max="6" width="10" style="639" customWidth="1"/>
    <col min="7" max="7" width="7.875" style="639" customWidth="1"/>
    <col min="8" max="8" width="10" style="639" customWidth="1"/>
    <col min="9" max="27" width="17.75" style="639" hidden="1" customWidth="1"/>
    <col min="28" max="16384" width="7.75" style="639" hidden="1"/>
  </cols>
  <sheetData>
    <row r="1" spans="1:10" ht="95.25" customHeight="1" x14ac:dyDescent="0.2">
      <c r="B1" s="2936" t="s">
        <v>2301</v>
      </c>
      <c r="C1" s="2936"/>
      <c r="D1" s="2936"/>
      <c r="E1" s="2936"/>
      <c r="F1" s="2936"/>
      <c r="G1" s="2936"/>
      <c r="H1" s="2936"/>
    </row>
    <row r="2" spans="1:10" ht="14.45" customHeight="1" x14ac:dyDescent="0.2">
      <c r="A2" s="2633"/>
      <c r="B2" s="1737" t="s">
        <v>1000</v>
      </c>
      <c r="C2" s="2296" t="s">
        <v>341</v>
      </c>
      <c r="D2" s="2296" t="s">
        <v>342</v>
      </c>
      <c r="E2" s="2296" t="s">
        <v>343</v>
      </c>
      <c r="F2" s="2296" t="s">
        <v>592</v>
      </c>
      <c r="G2" s="2296" t="s">
        <v>344</v>
      </c>
      <c r="H2" s="1867" t="s">
        <v>345</v>
      </c>
    </row>
    <row r="3" spans="1:10" ht="36.75" customHeight="1" x14ac:dyDescent="0.2">
      <c r="A3" s="2634"/>
      <c r="B3" s="647" t="s">
        <v>9</v>
      </c>
      <c r="C3" s="2937" t="s">
        <v>372</v>
      </c>
      <c r="D3" s="2937"/>
      <c r="E3" s="2937" t="s">
        <v>373</v>
      </c>
      <c r="F3" s="2937"/>
      <c r="G3" s="2937"/>
      <c r="H3" s="2937"/>
    </row>
    <row r="4" spans="1:10" ht="22.5" x14ac:dyDescent="0.2">
      <c r="A4" s="1592"/>
      <c r="B4" s="1592" t="s">
        <v>374</v>
      </c>
      <c r="C4" s="2297" t="s">
        <v>375</v>
      </c>
      <c r="D4" s="2297" t="s">
        <v>376</v>
      </c>
      <c r="E4" s="2297" t="s">
        <v>375</v>
      </c>
      <c r="F4" s="2297" t="s">
        <v>376</v>
      </c>
      <c r="G4" s="2297" t="s">
        <v>1</v>
      </c>
      <c r="H4" s="2297" t="s">
        <v>40</v>
      </c>
    </row>
    <row r="5" spans="1:10" ht="20.25" customHeight="1" x14ac:dyDescent="0.2">
      <c r="A5" s="2635">
        <v>1</v>
      </c>
      <c r="B5" s="774" t="s">
        <v>250</v>
      </c>
      <c r="C5" s="2619">
        <v>65439.483711339999</v>
      </c>
      <c r="D5" s="2619">
        <v>673.08702306000009</v>
      </c>
      <c r="E5" s="2619">
        <v>68307.812218260005</v>
      </c>
      <c r="F5" s="2619">
        <v>461.03711018800004</v>
      </c>
      <c r="G5" s="2619">
        <v>955.03102351000007</v>
      </c>
      <c r="H5" s="2620">
        <v>1.3887552763150958E-2</v>
      </c>
    </row>
    <row r="6" spans="1:10" ht="14.1" customHeight="1" x14ac:dyDescent="0.2">
      <c r="A6" s="2635">
        <v>2</v>
      </c>
      <c r="B6" s="1738" t="s">
        <v>259</v>
      </c>
      <c r="C6" s="2619">
        <v>3861.1258116099998</v>
      </c>
      <c r="D6" s="2619">
        <v>5106.8928718500001</v>
      </c>
      <c r="E6" s="2619">
        <v>4856.8006279600004</v>
      </c>
      <c r="F6" s="2619">
        <v>636.02886930400007</v>
      </c>
      <c r="G6" s="2619">
        <v>10.696505710000002</v>
      </c>
      <c r="H6" s="2620"/>
      <c r="I6" s="2587"/>
      <c r="J6" s="1294"/>
    </row>
    <row r="7" spans="1:10" ht="14.1" customHeight="1" x14ac:dyDescent="0.2">
      <c r="A7" s="2635">
        <v>3</v>
      </c>
      <c r="B7" s="1738" t="s">
        <v>260</v>
      </c>
      <c r="C7" s="2619"/>
      <c r="D7" s="2619">
        <v>100.08156972</v>
      </c>
      <c r="E7" s="2619"/>
      <c r="F7" s="2619">
        <v>49.998724860000003</v>
      </c>
      <c r="G7" s="2619" t="s">
        <v>3</v>
      </c>
      <c r="H7" s="2620" t="s">
        <v>3</v>
      </c>
      <c r="I7" s="651"/>
      <c r="J7" s="651"/>
    </row>
    <row r="8" spans="1:10" ht="14.1" customHeight="1" x14ac:dyDescent="0.2">
      <c r="A8" s="2635">
        <v>4</v>
      </c>
      <c r="B8" s="1738" t="s">
        <v>377</v>
      </c>
      <c r="C8" s="2619">
        <v>781.12102321999998</v>
      </c>
      <c r="D8" s="2619" t="s">
        <v>3</v>
      </c>
      <c r="E8" s="2619">
        <v>783.45888277000006</v>
      </c>
      <c r="F8" s="2619" t="s">
        <v>3</v>
      </c>
      <c r="G8" s="2619" t="s">
        <v>3</v>
      </c>
      <c r="H8" s="2620" t="s">
        <v>3</v>
      </c>
      <c r="I8" s="651"/>
      <c r="J8" s="651"/>
    </row>
    <row r="9" spans="1:10" ht="14.1" customHeight="1" x14ac:dyDescent="0.2">
      <c r="A9" s="2635">
        <v>5</v>
      </c>
      <c r="B9" s="1738" t="s">
        <v>378</v>
      </c>
      <c r="C9" s="2619">
        <v>50.703814780000002</v>
      </c>
      <c r="D9" s="2619" t="s">
        <v>3</v>
      </c>
      <c r="E9" s="2619">
        <v>50.703814780000002</v>
      </c>
      <c r="F9" s="2619" t="s">
        <v>3</v>
      </c>
      <c r="G9" s="2619" t="s">
        <v>3</v>
      </c>
      <c r="H9" s="2620" t="s">
        <v>3</v>
      </c>
      <c r="I9" s="651"/>
      <c r="J9" s="651"/>
    </row>
    <row r="10" spans="1:10" ht="14.1" customHeight="1" x14ac:dyDescent="0.2">
      <c r="A10" s="2635">
        <v>6</v>
      </c>
      <c r="B10" s="1738" t="s">
        <v>251</v>
      </c>
      <c r="C10" s="2619">
        <v>199.66091788</v>
      </c>
      <c r="D10" s="2619"/>
      <c r="E10" s="2619">
        <v>201.02770177000002</v>
      </c>
      <c r="F10" s="2619"/>
      <c r="G10" s="2619">
        <v>40.244986280000006</v>
      </c>
      <c r="H10" s="2620">
        <v>0.19999999995030437</v>
      </c>
      <c r="I10" s="722"/>
      <c r="J10" s="722"/>
    </row>
    <row r="11" spans="1:10" ht="14.1" customHeight="1" x14ac:dyDescent="0.2">
      <c r="A11" s="2635">
        <v>7</v>
      </c>
      <c r="B11" s="1738" t="s">
        <v>39</v>
      </c>
      <c r="C11" s="2619">
        <v>1536.6802588400001</v>
      </c>
      <c r="D11" s="2619">
        <v>898.90155411000001</v>
      </c>
      <c r="E11" s="2619">
        <v>1517.71480086</v>
      </c>
      <c r="F11" s="2619">
        <v>110.775258181</v>
      </c>
      <c r="G11" s="2619">
        <v>1613.9789828200001</v>
      </c>
      <c r="H11" s="2620">
        <v>0.99108924482502192</v>
      </c>
    </row>
    <row r="12" spans="1:10" ht="14.1" customHeight="1" x14ac:dyDescent="0.2">
      <c r="A12" s="2635">
        <v>8</v>
      </c>
      <c r="B12" s="1738" t="s">
        <v>35</v>
      </c>
      <c r="C12" s="2619">
        <v>4564.9583397000006</v>
      </c>
      <c r="D12" s="2619">
        <v>1579.2503523900002</v>
      </c>
      <c r="E12" s="2619">
        <v>4529.1135675799997</v>
      </c>
      <c r="F12" s="2619">
        <v>486.12141572300004</v>
      </c>
      <c r="G12" s="2619">
        <v>3703.44286418</v>
      </c>
      <c r="H12" s="2620">
        <v>0.73843855303085681</v>
      </c>
    </row>
    <row r="13" spans="1:10" ht="15" customHeight="1" x14ac:dyDescent="0.2">
      <c r="A13" s="2636">
        <v>9</v>
      </c>
      <c r="B13" s="1739" t="s">
        <v>263</v>
      </c>
      <c r="C13" s="2619">
        <v>4056.3487086299997</v>
      </c>
      <c r="D13" s="2619">
        <v>594.43705289000002</v>
      </c>
      <c r="E13" s="2619">
        <v>4056.3487086299997</v>
      </c>
      <c r="F13" s="2619">
        <v>84.632679795000001</v>
      </c>
      <c r="G13" s="2619">
        <v>1459.4490602999997</v>
      </c>
      <c r="H13" s="2620">
        <v>0.35244038149495122</v>
      </c>
    </row>
    <row r="14" spans="1:10" ht="14.1" customHeight="1" x14ac:dyDescent="0.2">
      <c r="A14" s="2635">
        <v>10</v>
      </c>
      <c r="B14" s="1738" t="s">
        <v>264</v>
      </c>
      <c r="C14" s="2619">
        <v>90.631308619999999</v>
      </c>
      <c r="D14" s="2619">
        <v>3.1796026799999999</v>
      </c>
      <c r="E14" s="2619">
        <v>90.44613219</v>
      </c>
      <c r="F14" s="2619"/>
      <c r="G14" s="2619">
        <v>116.64956122000001</v>
      </c>
      <c r="H14" s="2620">
        <v>1.2897094751669274</v>
      </c>
    </row>
    <row r="15" spans="1:10" x14ac:dyDescent="0.2">
      <c r="A15" s="2636">
        <v>11</v>
      </c>
      <c r="B15" s="1739" t="s">
        <v>379</v>
      </c>
      <c r="C15" s="2619">
        <v>421.35011592000001</v>
      </c>
      <c r="D15" s="2619">
        <v>407.43550711</v>
      </c>
      <c r="E15" s="2619">
        <v>421.35011592000001</v>
      </c>
      <c r="F15" s="2619">
        <v>203.717753555</v>
      </c>
      <c r="G15" s="2619">
        <v>937.60180420000017</v>
      </c>
      <c r="H15" s="2620">
        <v>1.4999999999800027</v>
      </c>
    </row>
    <row r="16" spans="1:10" x14ac:dyDescent="0.2">
      <c r="A16" s="2636">
        <v>12</v>
      </c>
      <c r="B16" s="1739" t="s">
        <v>266</v>
      </c>
      <c r="C16" s="2619"/>
      <c r="D16" s="2619"/>
      <c r="E16" s="2619"/>
      <c r="F16" s="2619"/>
      <c r="G16" s="2619"/>
      <c r="H16" s="2620"/>
    </row>
    <row r="17" spans="1:8" ht="22.5" x14ac:dyDescent="0.2">
      <c r="A17" s="2635">
        <v>13</v>
      </c>
      <c r="B17" s="1738" t="s">
        <v>2097</v>
      </c>
      <c r="C17" s="2619"/>
      <c r="D17" s="2619"/>
      <c r="E17" s="2619"/>
      <c r="F17" s="2619"/>
      <c r="G17" s="2619"/>
      <c r="H17" s="2620"/>
    </row>
    <row r="18" spans="1:8" x14ac:dyDescent="0.2">
      <c r="A18" s="2636">
        <v>14</v>
      </c>
      <c r="B18" s="1739" t="s">
        <v>2098</v>
      </c>
      <c r="C18" s="2619"/>
      <c r="D18" s="2619"/>
      <c r="E18" s="2619"/>
      <c r="F18" s="2619"/>
      <c r="G18" s="2619"/>
      <c r="H18" s="2620"/>
    </row>
    <row r="19" spans="1:8" ht="14.1" customHeight="1" x14ac:dyDescent="0.2">
      <c r="A19" s="2635">
        <v>15</v>
      </c>
      <c r="B19" s="1738" t="s">
        <v>38</v>
      </c>
      <c r="C19" s="2619">
        <v>1696.7723756600001</v>
      </c>
      <c r="D19" s="2619" t="s">
        <v>3</v>
      </c>
      <c r="E19" s="2619">
        <v>1696.7723756599999</v>
      </c>
      <c r="F19" s="2619" t="s">
        <v>3</v>
      </c>
      <c r="G19" s="2619">
        <v>3514.5918175900001</v>
      </c>
      <c r="H19" s="2620">
        <v>2.0713396021802373</v>
      </c>
    </row>
    <row r="20" spans="1:8" ht="14.1" customHeight="1" x14ac:dyDescent="0.2">
      <c r="A20" s="2635">
        <v>16</v>
      </c>
      <c r="B20" s="1738" t="s">
        <v>380</v>
      </c>
      <c r="C20" s="2621">
        <v>1518.84727832</v>
      </c>
      <c r="D20" s="2621">
        <v>235.90619338000002</v>
      </c>
      <c r="E20" s="2621">
        <v>1518.0466948899998</v>
      </c>
      <c r="F20" s="2621">
        <v>117.95309669000001</v>
      </c>
      <c r="G20" s="2621">
        <v>1101.65765971</v>
      </c>
      <c r="H20" s="2622">
        <v>0.67338496335995979</v>
      </c>
    </row>
    <row r="21" spans="1:8" x14ac:dyDescent="0.2">
      <c r="A21" s="2637">
        <v>17</v>
      </c>
      <c r="B21" s="1740" t="s">
        <v>7</v>
      </c>
      <c r="C21" s="2623">
        <v>84217.764924699979</v>
      </c>
      <c r="D21" s="2623">
        <v>9599.2184454899998</v>
      </c>
      <c r="E21" s="2623">
        <v>88029.676901450017</v>
      </c>
      <c r="F21" s="2623">
        <v>2150.4623919420005</v>
      </c>
      <c r="G21" s="2623">
        <v>13453.344265520001</v>
      </c>
      <c r="H21" s="2624">
        <v>0.1491830060469401</v>
      </c>
    </row>
    <row r="22" spans="1:8" x14ac:dyDescent="0.2">
      <c r="C22" s="1014"/>
      <c r="D22" s="1014"/>
      <c r="E22" s="1014"/>
    </row>
    <row r="23" spans="1:8" ht="14.45" customHeight="1" x14ac:dyDescent="0.2">
      <c r="A23" s="2638"/>
      <c r="B23" s="1741" t="s">
        <v>124</v>
      </c>
      <c r="C23" s="2625"/>
      <c r="D23" s="2625"/>
      <c r="E23" s="2625"/>
      <c r="F23" s="2625"/>
      <c r="G23" s="2625"/>
      <c r="H23" s="2625"/>
    </row>
    <row r="24" spans="1:8" ht="23.25" customHeight="1" x14ac:dyDescent="0.2">
      <c r="A24" s="2639"/>
      <c r="B24" s="1742" t="s">
        <v>9</v>
      </c>
      <c r="C24" s="2938" t="s">
        <v>372</v>
      </c>
      <c r="D24" s="2938"/>
      <c r="E24" s="2938" t="s">
        <v>373</v>
      </c>
      <c r="F24" s="2938"/>
      <c r="G24" s="2938"/>
      <c r="H24" s="2938"/>
    </row>
    <row r="25" spans="1:8" ht="22.5" x14ac:dyDescent="0.2">
      <c r="A25" s="1743"/>
      <c r="B25" s="1743" t="s">
        <v>374</v>
      </c>
      <c r="C25" s="2626" t="s">
        <v>375</v>
      </c>
      <c r="D25" s="2626" t="s">
        <v>376</v>
      </c>
      <c r="E25" s="2626" t="s">
        <v>375</v>
      </c>
      <c r="F25" s="2626" t="s">
        <v>376</v>
      </c>
      <c r="G25" s="2626" t="s">
        <v>1</v>
      </c>
      <c r="H25" s="2626" t="s">
        <v>40</v>
      </c>
    </row>
    <row r="26" spans="1:8" x14ac:dyDescent="0.2">
      <c r="A26" s="2635">
        <v>1</v>
      </c>
      <c r="B26" s="1738" t="s">
        <v>250</v>
      </c>
      <c r="C26" s="2627">
        <v>70032.79154861001</v>
      </c>
      <c r="D26" s="2627">
        <v>563.11273850000009</v>
      </c>
      <c r="E26" s="2627">
        <v>73035.856439879994</v>
      </c>
      <c r="F26" s="2627">
        <v>327.47724762299998</v>
      </c>
      <c r="G26" s="2627">
        <v>452.63442319000001</v>
      </c>
      <c r="H26" s="2628">
        <v>6.1697635649714698E-3</v>
      </c>
    </row>
    <row r="27" spans="1:8" x14ac:dyDescent="0.2">
      <c r="A27" s="2635">
        <v>2</v>
      </c>
      <c r="B27" s="1738" t="s">
        <v>259</v>
      </c>
      <c r="C27" s="2627">
        <v>3389.0117845300001</v>
      </c>
      <c r="D27" s="2627">
        <v>5118.4726833600007</v>
      </c>
      <c r="E27" s="2627">
        <v>4351.4368247900002</v>
      </c>
      <c r="F27" s="2627">
        <v>604.73605729899998</v>
      </c>
      <c r="G27" s="2627">
        <v>5.6662424800000002</v>
      </c>
      <c r="H27" s="2628"/>
    </row>
    <row r="28" spans="1:8" x14ac:dyDescent="0.2">
      <c r="A28" s="2635">
        <v>3</v>
      </c>
      <c r="B28" s="1738" t="s">
        <v>260</v>
      </c>
      <c r="C28" s="2627"/>
      <c r="D28" s="2627">
        <v>100.07450901</v>
      </c>
      <c r="E28" s="2627"/>
      <c r="F28" s="2627">
        <v>49.998046004999999</v>
      </c>
      <c r="G28" s="2627"/>
      <c r="H28" s="2628"/>
    </row>
    <row r="29" spans="1:8" x14ac:dyDescent="0.2">
      <c r="A29" s="2635">
        <v>4</v>
      </c>
      <c r="B29" s="1738" t="s">
        <v>377</v>
      </c>
      <c r="C29" s="2627">
        <v>880.48604507999994</v>
      </c>
      <c r="D29" s="2627">
        <v>3.0333369499999998</v>
      </c>
      <c r="E29" s="2627">
        <v>890.79777537000007</v>
      </c>
      <c r="F29" s="2627">
        <v>0.60666738999999992</v>
      </c>
      <c r="G29" s="2627"/>
      <c r="H29" s="2628"/>
    </row>
    <row r="30" spans="1:8" x14ac:dyDescent="0.2">
      <c r="A30" s="2635">
        <v>5</v>
      </c>
      <c r="B30" s="1738" t="s">
        <v>378</v>
      </c>
      <c r="C30" s="2627">
        <v>101.97506254</v>
      </c>
      <c r="D30" s="2627"/>
      <c r="E30" s="2627">
        <v>101.97506254</v>
      </c>
      <c r="F30" s="2627"/>
      <c r="G30" s="2627"/>
      <c r="H30" s="2628"/>
    </row>
    <row r="31" spans="1:8" x14ac:dyDescent="0.2">
      <c r="A31" s="2635">
        <v>6</v>
      </c>
      <c r="B31" s="1738" t="s">
        <v>251</v>
      </c>
      <c r="C31" s="2627">
        <v>198.75543619000001</v>
      </c>
      <c r="D31" s="2627"/>
      <c r="E31" s="2627">
        <v>200.22012594</v>
      </c>
      <c r="F31" s="2627"/>
      <c r="G31" s="2627">
        <v>40.112017029999997</v>
      </c>
      <c r="H31" s="2628">
        <v>0.19999999994016754</v>
      </c>
    </row>
    <row r="32" spans="1:8" x14ac:dyDescent="0.2">
      <c r="A32" s="2636">
        <v>7</v>
      </c>
      <c r="B32" s="1739" t="s">
        <v>39</v>
      </c>
      <c r="C32" s="2627">
        <v>1555.4270474</v>
      </c>
      <c r="D32" s="2627">
        <v>650.61429844999998</v>
      </c>
      <c r="E32" s="2627">
        <v>1542.04382448</v>
      </c>
      <c r="F32" s="2627">
        <v>45.036038581</v>
      </c>
      <c r="G32" s="2627">
        <v>1573.0068370500003</v>
      </c>
      <c r="H32" s="2628">
        <v>0.99113275498067432</v>
      </c>
    </row>
    <row r="33" spans="1:8" x14ac:dyDescent="0.2">
      <c r="A33" s="2635">
        <v>8</v>
      </c>
      <c r="B33" s="1738" t="s">
        <v>35</v>
      </c>
      <c r="C33" s="2627">
        <v>4568.8007153300005</v>
      </c>
      <c r="D33" s="2627">
        <v>1594.02397507</v>
      </c>
      <c r="E33" s="2627">
        <v>4547.7794198000001</v>
      </c>
      <c r="F33" s="2627">
        <v>510.293817171</v>
      </c>
      <c r="G33" s="2627">
        <v>3735.1775981099995</v>
      </c>
      <c r="H33" s="2628">
        <v>0.73845858355874461</v>
      </c>
    </row>
    <row r="34" spans="1:8" x14ac:dyDescent="0.2">
      <c r="A34" s="2636">
        <v>9</v>
      </c>
      <c r="B34" s="1739" t="s">
        <v>263</v>
      </c>
      <c r="C34" s="2627">
        <v>4062.4156066300002</v>
      </c>
      <c r="D34" s="2627">
        <v>561.11540087000003</v>
      </c>
      <c r="E34" s="2627">
        <v>4062.4156066299997</v>
      </c>
      <c r="F34" s="2627">
        <v>75.322227789999999</v>
      </c>
      <c r="G34" s="2627">
        <v>1457.01638622</v>
      </c>
      <c r="H34" s="2628">
        <v>0.35212873423244195</v>
      </c>
    </row>
    <row r="35" spans="1:8" x14ac:dyDescent="0.2">
      <c r="A35" s="2635">
        <v>10</v>
      </c>
      <c r="B35" s="1738" t="s">
        <v>264</v>
      </c>
      <c r="C35" s="2627">
        <v>75.961388600000021</v>
      </c>
      <c r="D35" s="2627">
        <v>1.1857422899999999</v>
      </c>
      <c r="E35" s="2627">
        <v>75.766767049999999</v>
      </c>
      <c r="F35" s="2627"/>
      <c r="G35" s="2627">
        <v>93.748002679999985</v>
      </c>
      <c r="H35" s="2628">
        <v>1.2372817522738582</v>
      </c>
    </row>
    <row r="36" spans="1:8" x14ac:dyDescent="0.2">
      <c r="A36" s="2635">
        <v>11</v>
      </c>
      <c r="B36" s="1738" t="s">
        <v>379</v>
      </c>
      <c r="C36" s="2627">
        <v>381.39994121000001</v>
      </c>
      <c r="D36" s="2627">
        <v>418.86280318000001</v>
      </c>
      <c r="E36" s="2627">
        <v>381.39994121000001</v>
      </c>
      <c r="F36" s="2627">
        <v>209.43140159000001</v>
      </c>
      <c r="G36" s="2627">
        <v>886.24701421999998</v>
      </c>
      <c r="H36" s="2628">
        <v>1.5000000000338505</v>
      </c>
    </row>
    <row r="37" spans="1:8" x14ac:dyDescent="0.2">
      <c r="A37" s="1744">
        <v>12</v>
      </c>
      <c r="B37" s="1744" t="s">
        <v>1045</v>
      </c>
      <c r="C37" s="2629">
        <v>417.39781015</v>
      </c>
      <c r="D37" s="2629"/>
      <c r="E37" s="2629">
        <v>417.39781015</v>
      </c>
      <c r="F37" s="2629"/>
      <c r="G37" s="2629">
        <v>41.739781029999996</v>
      </c>
      <c r="H37" s="2630">
        <v>0.10000000003593693</v>
      </c>
    </row>
    <row r="38" spans="1:8" ht="22.5" x14ac:dyDescent="0.2">
      <c r="A38" s="2635">
        <v>13</v>
      </c>
      <c r="B38" s="1738" t="s">
        <v>2097</v>
      </c>
      <c r="C38" s="2629"/>
      <c r="D38" s="2629"/>
      <c r="E38" s="2629"/>
      <c r="F38" s="2629"/>
      <c r="G38" s="2629"/>
      <c r="H38" s="2630"/>
    </row>
    <row r="39" spans="1:8" x14ac:dyDescent="0.2">
      <c r="A39" s="2640">
        <v>14</v>
      </c>
      <c r="B39" s="1629" t="s">
        <v>268</v>
      </c>
      <c r="C39" s="1986">
        <v>161.79361900999999</v>
      </c>
      <c r="D39" s="1986">
        <v>274.41092271999997</v>
      </c>
      <c r="E39" s="1986">
        <v>161.79361900999999</v>
      </c>
      <c r="F39" s="1986">
        <v>137.20546135999999</v>
      </c>
      <c r="G39" s="1986">
        <v>298.99908037</v>
      </c>
      <c r="H39" s="2631">
        <v>1</v>
      </c>
    </row>
    <row r="40" spans="1:8" x14ac:dyDescent="0.2">
      <c r="A40" s="2640">
        <v>15</v>
      </c>
      <c r="B40" s="1629" t="s">
        <v>38</v>
      </c>
      <c r="C40" s="1986">
        <v>2311.81293061</v>
      </c>
      <c r="D40" s="1986"/>
      <c r="E40" s="1986">
        <v>2311.81293061</v>
      </c>
      <c r="F40" s="1986"/>
      <c r="G40" s="1986">
        <v>5251.32159563</v>
      </c>
      <c r="H40" s="2631">
        <v>2.2715166638696735</v>
      </c>
    </row>
    <row r="41" spans="1:8" x14ac:dyDescent="0.2">
      <c r="A41" s="2640">
        <v>16</v>
      </c>
      <c r="B41" s="1629" t="s">
        <v>380</v>
      </c>
      <c r="C41" s="1986">
        <v>587.74527818999991</v>
      </c>
      <c r="D41" s="1986"/>
      <c r="E41" s="1986">
        <v>586.93757802000005</v>
      </c>
      <c r="F41" s="1986"/>
      <c r="G41" s="1986">
        <v>675.08564629</v>
      </c>
      <c r="H41" s="2631">
        <v>1.1501830374660325</v>
      </c>
    </row>
    <row r="42" spans="1:8" x14ac:dyDescent="0.2">
      <c r="A42" s="1745">
        <v>17</v>
      </c>
      <c r="B42" s="1745" t="s">
        <v>7</v>
      </c>
      <c r="C42" s="1269">
        <v>88725.86385816001</v>
      </c>
      <c r="D42" s="1269">
        <v>9285.1141666400017</v>
      </c>
      <c r="E42" s="1269">
        <v>92667.723369560001</v>
      </c>
      <c r="F42" s="1269">
        <v>1960.4494816049998</v>
      </c>
      <c r="G42" s="1269">
        <v>14510.754624300002</v>
      </c>
      <c r="H42" s="2632">
        <v>0.1533449731415939</v>
      </c>
    </row>
    <row r="117" spans="8:8" ht="15" x14ac:dyDescent="0.25">
      <c r="H117" s="1971"/>
    </row>
  </sheetData>
  <mergeCells count="7">
    <mergeCell ref="B1:H1"/>
    <mergeCell ref="C3:D3"/>
    <mergeCell ref="E3:F3"/>
    <mergeCell ref="G3:H3"/>
    <mergeCell ref="C24:D24"/>
    <mergeCell ref="E24:F24"/>
    <mergeCell ref="G24:H24"/>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BC145-C04A-4BA5-B1AD-C6B9569F74CA}">
  <sheetPr>
    <tabColor theme="5" tint="0.79998168889431442"/>
  </sheetPr>
  <dimension ref="A1:W39"/>
  <sheetViews>
    <sheetView workbookViewId="0">
      <selection activeCell="J2" sqref="J2:Q8"/>
    </sheetView>
  </sheetViews>
  <sheetFormatPr defaultRowHeight="14.25" x14ac:dyDescent="0.2"/>
  <cols>
    <col min="1" max="1" width="13.375" bestFit="1" customWidth="1"/>
    <col min="2" max="2" width="18.5" bestFit="1" customWidth="1"/>
    <col min="3" max="3" width="13.625" bestFit="1" customWidth="1"/>
    <col min="4" max="4" width="9.625" bestFit="1" customWidth="1"/>
    <col min="5" max="5" width="12" bestFit="1" customWidth="1"/>
    <col min="6" max="6" width="19.25" bestFit="1" customWidth="1"/>
    <col min="7" max="7" width="22" customWidth="1"/>
    <col min="8" max="8" width="13.375" bestFit="1" customWidth="1"/>
    <col min="9" max="9" width="13.125" bestFit="1" customWidth="1"/>
    <col min="10" max="10" width="18.5" bestFit="1" customWidth="1"/>
    <col min="11" max="11" width="13.625" bestFit="1" customWidth="1"/>
    <col min="12" max="12" width="9.625" bestFit="1" customWidth="1"/>
    <col min="13" max="13" width="12" bestFit="1" customWidth="1"/>
    <col min="14" max="14" width="19.25" bestFit="1" customWidth="1"/>
    <col min="17" max="17" width="18.5" bestFit="1" customWidth="1"/>
    <col min="18" max="18" width="13.625" bestFit="1" customWidth="1"/>
    <col min="19" max="19" width="9.625" bestFit="1" customWidth="1"/>
    <col min="20" max="20" width="12" bestFit="1" customWidth="1"/>
    <col min="21" max="21" width="19.25" bestFit="1" customWidth="1"/>
    <col min="22" max="22" width="22" customWidth="1"/>
    <col min="23" max="23" width="13.25" customWidth="1"/>
  </cols>
  <sheetData>
    <row r="1" spans="1:23" ht="15" x14ac:dyDescent="0.25">
      <c r="A1" s="2" t="s">
        <v>208</v>
      </c>
      <c r="H1" s="1" t="s">
        <v>209</v>
      </c>
      <c r="Q1" s="2" t="s">
        <v>1056</v>
      </c>
    </row>
    <row r="2" spans="1:23" ht="15" x14ac:dyDescent="0.25">
      <c r="A2" s="19" t="s">
        <v>112</v>
      </c>
      <c r="B2" s="19" t="s">
        <v>116</v>
      </c>
      <c r="C2" s="19" t="s">
        <v>1</v>
      </c>
      <c r="D2" s="19" t="s">
        <v>216</v>
      </c>
      <c r="E2" s="19" t="s">
        <v>216</v>
      </c>
      <c r="H2" s="19" t="s">
        <v>112</v>
      </c>
      <c r="I2" s="19" t="s">
        <v>116</v>
      </c>
      <c r="J2" s="19" t="s">
        <v>1</v>
      </c>
      <c r="K2" s="19" t="s">
        <v>111</v>
      </c>
      <c r="Q2" s="19" t="s">
        <v>112</v>
      </c>
      <c r="R2" s="19" t="s">
        <v>1057</v>
      </c>
      <c r="S2" s="19" t="s">
        <v>1</v>
      </c>
      <c r="T2" s="19" t="s">
        <v>1058</v>
      </c>
      <c r="U2" s="20"/>
    </row>
    <row r="3" spans="1:23" x14ac:dyDescent="0.2">
      <c r="A3" s="5">
        <f>SUM(C10:C1000)</f>
        <v>100323555.8311</v>
      </c>
      <c r="B3" s="5">
        <f>SUM(E10:E1000)</f>
        <v>96962917.907952026</v>
      </c>
      <c r="C3" s="5">
        <f>SUM(F10:F1000)</f>
        <v>13672989.489290001</v>
      </c>
      <c r="D3" s="20">
        <f>SUMIF(B:B,B14,F:F)</f>
        <v>3882069.1697499999</v>
      </c>
      <c r="E3" s="20">
        <f>SUM(D10:D40)</f>
        <v>-88268.200449999989</v>
      </c>
      <c r="H3" s="3">
        <f>SUMIF(J7:J30,J11,K7:K30)</f>
        <v>2086517.8892799998</v>
      </c>
      <c r="I3" s="3">
        <f>SUMIF(J7:J27,J11,M7:M29)</f>
        <v>2086517.8892799998</v>
      </c>
      <c r="J3" s="3">
        <f ca="1">SUMIF(J7:J28,J11,N7:N27)</f>
        <v>19336.78441</v>
      </c>
      <c r="K3" s="3">
        <f>SUM(L10:L21)</f>
        <v>0</v>
      </c>
      <c r="Q3" s="5">
        <f>SUM(R10:R27)</f>
        <v>84305983.411870003</v>
      </c>
      <c r="R3" s="5">
        <f>SUM(S10:S24)</f>
        <v>-88218.487169999993</v>
      </c>
      <c r="S3" s="5">
        <f>SUM(U10:U24)</f>
        <v>12520601.031380001</v>
      </c>
      <c r="T3" s="5">
        <f>Q3+R3</f>
        <v>84217764.924700007</v>
      </c>
      <c r="U3" s="20"/>
      <c r="V3" s="3">
        <v>79299269.909439981</v>
      </c>
      <c r="W3" s="3">
        <f>T3-V3</f>
        <v>4918495.0152600259</v>
      </c>
    </row>
    <row r="4" spans="1:23" x14ac:dyDescent="0.2">
      <c r="H4" s="3">
        <f>SUMIF(J7:J30,J10,K7:K30)</f>
        <v>4331786.3711800007</v>
      </c>
      <c r="I4" s="3">
        <f>SUMIF(J7:J28,J14,M7:M29)</f>
        <v>4696260.7252799999</v>
      </c>
      <c r="J4" s="3">
        <f ca="1">SUMIF(J10:J28,J20,N10:N27)</f>
        <v>200308.43935999999</v>
      </c>
      <c r="K4" s="3">
        <f ca="1">SUMIF(K10:K28,K21,N10:N27)</f>
        <v>0</v>
      </c>
      <c r="Q4" s="3">
        <v>79344301.396579981</v>
      </c>
      <c r="R4" s="3">
        <v>-45031.487139999997</v>
      </c>
      <c r="S4" s="3">
        <v>10756253.453839999</v>
      </c>
      <c r="T4" s="3">
        <v>79299269.909439981</v>
      </c>
    </row>
    <row r="7" spans="1:23" x14ac:dyDescent="0.2">
      <c r="A7" s="14" t="s">
        <v>3</v>
      </c>
      <c r="B7" s="14" t="s">
        <v>163</v>
      </c>
      <c r="C7" s="15" t="s">
        <v>1002</v>
      </c>
      <c r="D7" s="15" t="s">
        <v>1002</v>
      </c>
      <c r="E7" s="15" t="s">
        <v>1002</v>
      </c>
      <c r="F7" s="15" t="s">
        <v>1002</v>
      </c>
      <c r="H7" s="14" t="s">
        <v>3</v>
      </c>
      <c r="I7" s="14" t="s">
        <v>3</v>
      </c>
      <c r="J7" s="14" t="s">
        <v>163</v>
      </c>
      <c r="K7" s="15" t="s">
        <v>1002</v>
      </c>
      <c r="L7" s="15" t="s">
        <v>1002</v>
      </c>
      <c r="M7" s="15" t="s">
        <v>1002</v>
      </c>
      <c r="N7" s="15" t="s">
        <v>1002</v>
      </c>
      <c r="Q7" s="14" t="s">
        <v>163</v>
      </c>
      <c r="R7" s="15" t="s">
        <v>1002</v>
      </c>
      <c r="S7" s="15" t="s">
        <v>1002</v>
      </c>
      <c r="T7" s="15" t="s">
        <v>1002</v>
      </c>
      <c r="U7" s="15" t="s">
        <v>1002</v>
      </c>
    </row>
    <row r="8" spans="1:23" x14ac:dyDescent="0.2">
      <c r="A8" s="14" t="s">
        <v>3</v>
      </c>
      <c r="B8" s="14" t="s">
        <v>3</v>
      </c>
      <c r="C8" s="17" t="s">
        <v>165</v>
      </c>
      <c r="D8" s="17" t="s">
        <v>111</v>
      </c>
      <c r="E8" s="17" t="s">
        <v>116</v>
      </c>
      <c r="F8" s="15" t="s">
        <v>198</v>
      </c>
      <c r="H8" s="14" t="s">
        <v>3</v>
      </c>
      <c r="I8" s="16" t="s">
        <v>3</v>
      </c>
      <c r="J8" s="14" t="s">
        <v>3</v>
      </c>
      <c r="K8" s="17" t="s">
        <v>165</v>
      </c>
      <c r="L8" s="17" t="s">
        <v>111</v>
      </c>
      <c r="M8" s="17" t="s">
        <v>116</v>
      </c>
      <c r="N8" s="15" t="s">
        <v>198</v>
      </c>
      <c r="Q8" s="14" t="s">
        <v>3</v>
      </c>
      <c r="R8" s="17" t="s">
        <v>165</v>
      </c>
      <c r="S8" s="17" t="s">
        <v>111</v>
      </c>
      <c r="T8" s="17" t="s">
        <v>116</v>
      </c>
      <c r="U8" s="15" t="s">
        <v>198</v>
      </c>
    </row>
    <row r="9" spans="1:23" x14ac:dyDescent="0.2">
      <c r="A9" s="14" t="s">
        <v>168</v>
      </c>
      <c r="B9" s="14" t="s">
        <v>199</v>
      </c>
      <c r="C9" s="18" t="s">
        <v>1001</v>
      </c>
      <c r="D9" s="18" t="s">
        <v>1001</v>
      </c>
      <c r="E9" s="18" t="s">
        <v>1001</v>
      </c>
      <c r="F9" s="18" t="s">
        <v>1001</v>
      </c>
      <c r="H9" s="14" t="s">
        <v>168</v>
      </c>
      <c r="I9" s="14" t="s">
        <v>180</v>
      </c>
      <c r="J9" s="14" t="s">
        <v>3</v>
      </c>
      <c r="K9" s="18" t="s">
        <v>1001</v>
      </c>
      <c r="L9" s="18" t="s">
        <v>1001</v>
      </c>
      <c r="M9" s="18" t="s">
        <v>1001</v>
      </c>
      <c r="N9" s="18" t="s">
        <v>1001</v>
      </c>
      <c r="Q9" s="14" t="s">
        <v>168</v>
      </c>
      <c r="R9" s="18" t="s">
        <v>1001</v>
      </c>
      <c r="S9" s="18" t="s">
        <v>1001</v>
      </c>
      <c r="T9" s="18" t="s">
        <v>1001</v>
      </c>
      <c r="U9" s="18" t="s">
        <v>1001</v>
      </c>
    </row>
    <row r="10" spans="1:23" x14ac:dyDescent="0.2">
      <c r="A10" s="15" t="s">
        <v>185</v>
      </c>
      <c r="B10" s="15" t="s">
        <v>211</v>
      </c>
      <c r="C10" s="9">
        <v>40600.555529999998</v>
      </c>
      <c r="D10" s="9">
        <v>-2.0320000000000001E-2</v>
      </c>
      <c r="E10" s="26">
        <v>38283.395770000003</v>
      </c>
      <c r="F10" s="12">
        <v>7656.6791499999999</v>
      </c>
      <c r="H10" s="15" t="s">
        <v>185</v>
      </c>
      <c r="I10" s="17" t="s">
        <v>181</v>
      </c>
      <c r="J10" s="15" t="s">
        <v>182</v>
      </c>
      <c r="K10" s="9">
        <v>1567974.2168699999</v>
      </c>
      <c r="L10" s="9">
        <v>0</v>
      </c>
      <c r="M10" s="22">
        <v>1567974.2168699999</v>
      </c>
      <c r="N10" s="12">
        <v>23253.92468</v>
      </c>
      <c r="Q10" s="15" t="s">
        <v>185</v>
      </c>
      <c r="R10" s="9">
        <v>65442265.040720001</v>
      </c>
      <c r="S10" s="9">
        <v>-2781.3293800000001</v>
      </c>
      <c r="T10" s="26">
        <v>68307812.218260005</v>
      </c>
      <c r="U10" s="12">
        <v>954377.95885000005</v>
      </c>
    </row>
    <row r="11" spans="1:23" x14ac:dyDescent="0.2">
      <c r="A11" s="15" t="s">
        <v>185</v>
      </c>
      <c r="B11" s="15" t="s">
        <v>212</v>
      </c>
      <c r="C11" s="9">
        <v>147470.63149</v>
      </c>
      <c r="D11" s="9">
        <v>-268.40410000000003</v>
      </c>
      <c r="E11" s="26">
        <v>147202.22738999999</v>
      </c>
      <c r="F11" s="12">
        <v>73601.113689999998</v>
      </c>
      <c r="H11" s="15" t="s">
        <v>185</v>
      </c>
      <c r="I11" s="17" t="s">
        <v>183</v>
      </c>
      <c r="J11" s="15" t="s">
        <v>184</v>
      </c>
      <c r="K11" s="9">
        <v>966720.74794999999</v>
      </c>
      <c r="L11" s="9">
        <v>0</v>
      </c>
      <c r="M11" s="22">
        <v>966720.74794999999</v>
      </c>
      <c r="N11" s="12">
        <v>1543.4552699999999</v>
      </c>
      <c r="Q11" s="15" t="s">
        <v>186</v>
      </c>
      <c r="R11" s="9">
        <v>3861371.1486399998</v>
      </c>
      <c r="S11" s="9">
        <v>-245.33703</v>
      </c>
      <c r="T11" s="26">
        <v>4856800.6279600002</v>
      </c>
      <c r="U11" s="12">
        <v>6595.1990900000001</v>
      </c>
    </row>
    <row r="12" spans="1:23" x14ac:dyDescent="0.2">
      <c r="A12" s="15" t="s">
        <v>185</v>
      </c>
      <c r="B12" s="15" t="s">
        <v>210</v>
      </c>
      <c r="C12" s="9">
        <v>252102.48577</v>
      </c>
      <c r="D12" s="9">
        <v>-222.50298000000001</v>
      </c>
      <c r="E12" s="26">
        <v>32291.605230000001</v>
      </c>
      <c r="F12" s="12">
        <v>32291.605250000001</v>
      </c>
      <c r="H12" s="15" t="s">
        <v>186</v>
      </c>
      <c r="I12" s="17" t="s">
        <v>181</v>
      </c>
      <c r="J12" s="15" t="s">
        <v>182</v>
      </c>
      <c r="K12" s="9">
        <v>1549052.6154700001</v>
      </c>
      <c r="L12" s="9">
        <v>0</v>
      </c>
      <c r="M12" s="22">
        <v>1913526.96957</v>
      </c>
      <c r="N12" s="12">
        <v>56256.173560000003</v>
      </c>
      <c r="Q12" s="15" t="s">
        <v>187</v>
      </c>
      <c r="R12" s="9">
        <v>81.262119999999996</v>
      </c>
      <c r="S12" s="9">
        <v>-1.9400000000000001E-3</v>
      </c>
      <c r="T12" s="26">
        <v>81.260180000000005</v>
      </c>
      <c r="U12" s="12">
        <v>0</v>
      </c>
    </row>
    <row r="13" spans="1:23" x14ac:dyDescent="0.2">
      <c r="A13" s="15" t="s">
        <v>185</v>
      </c>
      <c r="B13" s="15" t="s">
        <v>201</v>
      </c>
      <c r="C13" s="9">
        <v>127962.90291999999</v>
      </c>
      <c r="D13" s="9">
        <v>-1615.0634299999999</v>
      </c>
      <c r="E13" s="26">
        <v>9272.6036600000007</v>
      </c>
      <c r="F13" s="12">
        <v>13908.905500000001</v>
      </c>
      <c r="G13" s="24"/>
      <c r="H13" s="15" t="s">
        <v>186</v>
      </c>
      <c r="I13" s="17" t="s">
        <v>183</v>
      </c>
      <c r="J13" s="15" t="s">
        <v>184</v>
      </c>
      <c r="K13" s="9">
        <v>517.78090999999995</v>
      </c>
      <c r="L13" s="9">
        <v>0</v>
      </c>
      <c r="M13" s="22">
        <v>517.78090999999995</v>
      </c>
      <c r="N13" s="12">
        <v>0</v>
      </c>
      <c r="Q13" s="15" t="s">
        <v>188</v>
      </c>
      <c r="R13" s="9">
        <v>781127.10291000002</v>
      </c>
      <c r="S13" s="9">
        <v>-6.0796900000000003</v>
      </c>
      <c r="T13" s="26">
        <v>783458.88277000003</v>
      </c>
      <c r="U13" s="12">
        <v>0</v>
      </c>
    </row>
    <row r="14" spans="1:23" x14ac:dyDescent="0.2">
      <c r="A14" s="15" t="s">
        <v>185</v>
      </c>
      <c r="B14" s="15" t="s">
        <v>203</v>
      </c>
      <c r="C14" s="9">
        <v>340949.57260000001</v>
      </c>
      <c r="D14" s="9">
        <v>-1.5326500000000001</v>
      </c>
      <c r="E14" s="26">
        <v>340948.03995000001</v>
      </c>
      <c r="F14" s="12">
        <v>852370.09987000003</v>
      </c>
      <c r="G14" s="24"/>
      <c r="H14" s="15" t="s">
        <v>188</v>
      </c>
      <c r="I14" s="17" t="s">
        <v>181</v>
      </c>
      <c r="J14" s="15" t="s">
        <v>182</v>
      </c>
      <c r="K14" s="9">
        <v>155878.15328999999</v>
      </c>
      <c r="L14" s="9">
        <v>0</v>
      </c>
      <c r="M14" s="22">
        <v>155878.15328999999</v>
      </c>
      <c r="N14" s="12">
        <v>0</v>
      </c>
      <c r="Q14" s="15" t="s">
        <v>189</v>
      </c>
      <c r="R14" s="9">
        <v>50703.814780000001</v>
      </c>
      <c r="S14" s="9">
        <v>0</v>
      </c>
      <c r="T14" s="26">
        <v>50703.814780000001</v>
      </c>
      <c r="U14" s="12">
        <v>0</v>
      </c>
    </row>
    <row r="15" spans="1:23" x14ac:dyDescent="0.2">
      <c r="A15" s="15" t="s">
        <v>185</v>
      </c>
      <c r="B15" s="15" t="s">
        <v>175</v>
      </c>
      <c r="C15" s="9">
        <v>67740970.217140004</v>
      </c>
      <c r="D15" s="9">
        <v>-683.14274999999998</v>
      </c>
      <c r="E15" s="26">
        <v>70735546.421268001</v>
      </c>
      <c r="F15" s="12">
        <v>0</v>
      </c>
      <c r="G15" s="24"/>
      <c r="H15" s="15" t="s">
        <v>188</v>
      </c>
      <c r="I15" s="17" t="s">
        <v>183</v>
      </c>
      <c r="J15" s="15" t="s">
        <v>184</v>
      </c>
      <c r="K15" s="9">
        <v>431835.52506000001</v>
      </c>
      <c r="L15" s="9">
        <v>0</v>
      </c>
      <c r="M15" s="22">
        <v>431835.52506000001</v>
      </c>
      <c r="N15" s="12">
        <v>0</v>
      </c>
      <c r="Q15" s="15" t="s">
        <v>190</v>
      </c>
      <c r="R15" s="9">
        <v>199676.29895999999</v>
      </c>
      <c r="S15" s="9">
        <v>-15.381080000000001</v>
      </c>
      <c r="T15" s="26">
        <v>201027.70177000001</v>
      </c>
      <c r="U15" s="12">
        <v>40205.540350000003</v>
      </c>
    </row>
    <row r="16" spans="1:23" x14ac:dyDescent="0.2">
      <c r="A16" s="15" t="s">
        <v>186</v>
      </c>
      <c r="B16" s="15" t="s">
        <v>211</v>
      </c>
      <c r="C16" s="9">
        <v>335452.49540999997</v>
      </c>
      <c r="D16" s="9">
        <v>-5.1546200000000004</v>
      </c>
      <c r="E16" s="26">
        <v>317456.136275</v>
      </c>
      <c r="F16" s="12">
        <v>63491.227290000003</v>
      </c>
      <c r="G16" s="24"/>
      <c r="H16" s="15" t="s">
        <v>189</v>
      </c>
      <c r="I16" s="17" t="s">
        <v>181</v>
      </c>
      <c r="J16" s="15" t="s">
        <v>182</v>
      </c>
      <c r="K16" s="9">
        <v>150722.42538</v>
      </c>
      <c r="L16" s="9">
        <v>0</v>
      </c>
      <c r="M16" s="22">
        <v>150722.42538</v>
      </c>
      <c r="N16" s="12">
        <v>0</v>
      </c>
      <c r="Q16" s="15" t="s">
        <v>191</v>
      </c>
      <c r="R16" s="9">
        <v>1538201.96955</v>
      </c>
      <c r="S16" s="9">
        <v>-1521.7107100000001</v>
      </c>
      <c r="T16" s="26">
        <v>1517714.8008600001</v>
      </c>
      <c r="U16" s="12">
        <v>1503232.7553699999</v>
      </c>
    </row>
    <row r="17" spans="1:21" x14ac:dyDescent="0.2">
      <c r="A17" s="15" t="s">
        <v>186</v>
      </c>
      <c r="B17" s="15" t="s">
        <v>212</v>
      </c>
      <c r="C17" s="9">
        <v>6935.5269699999999</v>
      </c>
      <c r="D17" s="9">
        <v>-12.623010000000001</v>
      </c>
      <c r="E17" s="26">
        <v>6922.9039599999996</v>
      </c>
      <c r="F17" s="12">
        <v>3461.4519799999998</v>
      </c>
      <c r="G17" s="24"/>
      <c r="H17" s="15" t="s">
        <v>190</v>
      </c>
      <c r="I17" s="17" t="s">
        <v>181</v>
      </c>
      <c r="J17" s="15" t="s">
        <v>182</v>
      </c>
      <c r="K17" s="9">
        <v>889375.94889999996</v>
      </c>
      <c r="L17" s="9">
        <v>0</v>
      </c>
      <c r="M17" s="22">
        <v>889375.94889999996</v>
      </c>
      <c r="N17" s="12">
        <v>105224.90629</v>
      </c>
      <c r="Q17" s="15" t="s">
        <v>192</v>
      </c>
      <c r="R17" s="9">
        <v>4583062.8310700003</v>
      </c>
      <c r="S17" s="9">
        <v>-18104.49137</v>
      </c>
      <c r="T17" s="26">
        <v>4529113.5675799996</v>
      </c>
      <c r="U17" s="12">
        <v>3339397.0827100002</v>
      </c>
    </row>
    <row r="18" spans="1:21" x14ac:dyDescent="0.2">
      <c r="A18" s="15" t="s">
        <v>186</v>
      </c>
      <c r="B18" s="15" t="s">
        <v>175</v>
      </c>
      <c r="C18" s="9">
        <v>10175462.92436</v>
      </c>
      <c r="D18" s="9">
        <v>-244.08927</v>
      </c>
      <c r="E18" s="26">
        <v>7082495.2075089999</v>
      </c>
      <c r="F18" s="12">
        <v>0</v>
      </c>
      <c r="G18" s="24"/>
      <c r="H18" s="15" t="s">
        <v>190</v>
      </c>
      <c r="I18" s="17" t="s">
        <v>183</v>
      </c>
      <c r="J18" s="15" t="s">
        <v>184</v>
      </c>
      <c r="K18" s="9">
        <v>687443.83536000003</v>
      </c>
      <c r="L18" s="9">
        <v>0</v>
      </c>
      <c r="M18" s="22">
        <v>687443.83536000003</v>
      </c>
      <c r="N18" s="12">
        <v>17793.329140000002</v>
      </c>
      <c r="Q18" s="15" t="s">
        <v>193</v>
      </c>
      <c r="R18" s="9">
        <v>4059602.80944</v>
      </c>
      <c r="S18" s="9">
        <v>-3254.1008099999999</v>
      </c>
      <c r="T18" s="26">
        <v>4056348.7086299998</v>
      </c>
      <c r="U18" s="12">
        <v>1429821.7602599999</v>
      </c>
    </row>
    <row r="19" spans="1:21" x14ac:dyDescent="0.2">
      <c r="A19" s="15" t="s">
        <v>187</v>
      </c>
      <c r="B19" s="15" t="s">
        <v>175</v>
      </c>
      <c r="C19" s="9">
        <v>100165.38211999999</v>
      </c>
      <c r="D19" s="9">
        <v>-2.5522200000000002</v>
      </c>
      <c r="E19" s="26">
        <v>50079.98504</v>
      </c>
      <c r="F19" s="12">
        <v>0</v>
      </c>
      <c r="G19" s="24"/>
      <c r="H19" s="15" t="s">
        <v>191</v>
      </c>
      <c r="I19" s="17" t="s">
        <v>181</v>
      </c>
      <c r="J19" s="15" t="s">
        <v>182</v>
      </c>
      <c r="K19" s="9">
        <v>18647.918030000001</v>
      </c>
      <c r="L19" s="9">
        <v>0</v>
      </c>
      <c r="M19" s="22">
        <v>18647.918030000001</v>
      </c>
      <c r="N19" s="12">
        <v>15472.19989</v>
      </c>
      <c r="Q19" s="15" t="s">
        <v>194</v>
      </c>
      <c r="R19" s="9">
        <v>151801.71564000001</v>
      </c>
      <c r="S19" s="9">
        <v>-61170.407019999999</v>
      </c>
      <c r="T19" s="26">
        <v>90446.132190000004</v>
      </c>
      <c r="U19" s="12">
        <v>116649.18027</v>
      </c>
    </row>
    <row r="20" spans="1:21" x14ac:dyDescent="0.2">
      <c r="A20" s="15" t="s">
        <v>188</v>
      </c>
      <c r="B20" s="15" t="s">
        <v>175</v>
      </c>
      <c r="C20" s="9">
        <v>1368840.7812600001</v>
      </c>
      <c r="D20" s="9">
        <v>-6.0796900000000003</v>
      </c>
      <c r="E20" s="26">
        <v>1371172.56112</v>
      </c>
      <c r="F20" s="12">
        <v>0</v>
      </c>
      <c r="G20" s="24"/>
      <c r="H20" s="15" t="s">
        <v>192</v>
      </c>
      <c r="I20" s="15" t="s">
        <v>181</v>
      </c>
      <c r="J20" s="15" t="s">
        <v>182</v>
      </c>
      <c r="K20" s="11">
        <v>135.09324000000001</v>
      </c>
      <c r="L20" s="11">
        <v>0</v>
      </c>
      <c r="M20" s="23">
        <v>135.09324000000001</v>
      </c>
      <c r="N20" s="13">
        <v>101.23493999999999</v>
      </c>
      <c r="Q20" s="15" t="s">
        <v>195</v>
      </c>
      <c r="R20" s="9">
        <v>421350.11592000001</v>
      </c>
      <c r="S20" s="9">
        <v>0</v>
      </c>
      <c r="T20" s="26">
        <v>421350.11592000001</v>
      </c>
      <c r="U20" s="12">
        <v>632025.17387000006</v>
      </c>
    </row>
    <row r="21" spans="1:21" x14ac:dyDescent="0.2">
      <c r="A21" s="15" t="s">
        <v>189</v>
      </c>
      <c r="B21" s="15" t="s">
        <v>175</v>
      </c>
      <c r="C21" s="9">
        <v>201426.24015999999</v>
      </c>
      <c r="D21" s="9">
        <v>0</v>
      </c>
      <c r="E21" s="26">
        <v>201426.24015999999</v>
      </c>
      <c r="F21" s="12">
        <v>0</v>
      </c>
      <c r="G21" s="25"/>
      <c r="Q21" s="15" t="s">
        <v>207</v>
      </c>
      <c r="R21" s="9">
        <v>384256.32149</v>
      </c>
      <c r="S21" s="9">
        <v>-561.90544</v>
      </c>
      <c r="T21" s="26">
        <v>383694.41605</v>
      </c>
      <c r="U21" s="12">
        <v>38369.441630000001</v>
      </c>
    </row>
    <row r="22" spans="1:21" x14ac:dyDescent="0.2">
      <c r="A22" s="15" t="s">
        <v>190</v>
      </c>
      <c r="B22" s="15" t="s">
        <v>202</v>
      </c>
      <c r="C22" s="9">
        <v>1103530.99379</v>
      </c>
      <c r="D22" s="9">
        <v>0</v>
      </c>
      <c r="E22" s="26">
        <v>1103530.99379</v>
      </c>
      <c r="F22" s="12">
        <v>22070.619859999999</v>
      </c>
      <c r="G22" s="25"/>
      <c r="Q22" s="15" t="s">
        <v>206</v>
      </c>
      <c r="R22" s="9">
        <v>194142.12729</v>
      </c>
      <c r="S22" s="9">
        <v>0</v>
      </c>
      <c r="T22" s="26">
        <v>194142.12729</v>
      </c>
      <c r="U22" s="12">
        <v>194142.12729</v>
      </c>
    </row>
    <row r="23" spans="1:21" x14ac:dyDescent="0.2">
      <c r="A23" s="15" t="s">
        <v>190</v>
      </c>
      <c r="B23" s="15" t="s">
        <v>211</v>
      </c>
      <c r="C23" s="9">
        <v>462573.37229999999</v>
      </c>
      <c r="D23" s="9">
        <v>-15.381080000000001</v>
      </c>
      <c r="E23" s="26">
        <v>464075.28649000003</v>
      </c>
      <c r="F23" s="12">
        <v>92815.057289999997</v>
      </c>
      <c r="G23" s="25"/>
      <c r="Q23" s="15" t="s">
        <v>196</v>
      </c>
      <c r="R23" s="9">
        <v>941566.66778000002</v>
      </c>
      <c r="S23" s="9">
        <v>-555.93280000000004</v>
      </c>
      <c r="T23" s="26">
        <v>940210.15154999995</v>
      </c>
      <c r="U23" s="12">
        <v>751192.99410000001</v>
      </c>
    </row>
    <row r="24" spans="1:21" x14ac:dyDescent="0.2">
      <c r="A24" s="15" t="s">
        <v>190</v>
      </c>
      <c r="B24" s="15" t="s">
        <v>212</v>
      </c>
      <c r="C24" s="9">
        <v>7758.0234099999998</v>
      </c>
      <c r="D24" s="9">
        <v>0</v>
      </c>
      <c r="E24" s="26">
        <v>7758.0234099999998</v>
      </c>
      <c r="F24" s="12">
        <v>3879.01172</v>
      </c>
      <c r="G24" s="25"/>
      <c r="Q24" s="15" t="s">
        <v>197</v>
      </c>
      <c r="R24" s="11">
        <v>1696774.1855599999</v>
      </c>
      <c r="S24" s="11">
        <v>-1.8099000000000001</v>
      </c>
      <c r="T24" s="27">
        <v>1696772.3756599999</v>
      </c>
      <c r="U24" s="13">
        <v>3514591.8175900001</v>
      </c>
    </row>
    <row r="25" spans="1:21" x14ac:dyDescent="0.2">
      <c r="A25" s="15" t="s">
        <v>190</v>
      </c>
      <c r="B25" s="15" t="s">
        <v>213</v>
      </c>
      <c r="C25" s="9">
        <v>83166.762029999998</v>
      </c>
      <c r="D25" s="9">
        <v>0</v>
      </c>
      <c r="E25" s="26">
        <v>83166.762029999998</v>
      </c>
      <c r="F25" s="12">
        <v>44498.53284</v>
      </c>
      <c r="G25" s="25"/>
    </row>
    <row r="26" spans="1:21" x14ac:dyDescent="0.2">
      <c r="A26" s="15" t="s">
        <v>190</v>
      </c>
      <c r="B26" s="15" t="s">
        <v>175</v>
      </c>
      <c r="C26" s="9">
        <v>119513.64999000001</v>
      </c>
      <c r="D26" s="9">
        <v>0</v>
      </c>
      <c r="E26" s="26">
        <v>119513.64999000001</v>
      </c>
      <c r="F26" s="12">
        <v>0</v>
      </c>
      <c r="G26" s="25"/>
    </row>
    <row r="27" spans="1:21" x14ac:dyDescent="0.2">
      <c r="A27" s="15" t="s">
        <v>191</v>
      </c>
      <c r="B27" s="15" t="s">
        <v>210</v>
      </c>
      <c r="C27" s="9">
        <v>2455751.4416899998</v>
      </c>
      <c r="D27" s="9">
        <v>-1521.7107100000001</v>
      </c>
      <c r="E27" s="26">
        <v>1647137.977071</v>
      </c>
      <c r="F27" s="12">
        <v>1629451.1827100001</v>
      </c>
      <c r="G27" s="25"/>
    </row>
    <row r="28" spans="1:21" x14ac:dyDescent="0.2">
      <c r="A28" s="15" t="s">
        <v>192</v>
      </c>
      <c r="B28" s="15" t="s">
        <v>214</v>
      </c>
      <c r="C28" s="9">
        <v>6162469.5729799997</v>
      </c>
      <c r="D28" s="9">
        <v>-18125.787649999998</v>
      </c>
      <c r="E28" s="26">
        <v>5015370.0765429996</v>
      </c>
      <c r="F28" s="12">
        <v>3703544.0991199999</v>
      </c>
      <c r="G28" s="25"/>
    </row>
    <row r="29" spans="1:21" x14ac:dyDescent="0.2">
      <c r="A29" s="15" t="s">
        <v>193</v>
      </c>
      <c r="B29" s="15" t="s">
        <v>200</v>
      </c>
      <c r="C29" s="9">
        <v>4571598.87696</v>
      </c>
      <c r="D29" s="9">
        <v>-3254.1008099999999</v>
      </c>
      <c r="E29" s="26">
        <v>4058579.4838550002</v>
      </c>
      <c r="F29" s="12">
        <v>1419237.54394</v>
      </c>
      <c r="G29" s="25"/>
    </row>
    <row r="30" spans="1:21" x14ac:dyDescent="0.2">
      <c r="A30" s="15" t="s">
        <v>193</v>
      </c>
      <c r="B30" s="15" t="s">
        <v>212</v>
      </c>
      <c r="C30" s="9">
        <v>82440.985369999995</v>
      </c>
      <c r="D30" s="9">
        <v>0</v>
      </c>
      <c r="E30" s="26">
        <v>82401.904569999999</v>
      </c>
      <c r="F30" s="12">
        <v>40211.516360000001</v>
      </c>
      <c r="G30" s="25"/>
    </row>
    <row r="31" spans="1:21" x14ac:dyDescent="0.2">
      <c r="A31" s="15" t="s">
        <v>194</v>
      </c>
      <c r="B31" s="15" t="s">
        <v>210</v>
      </c>
      <c r="C31" s="9">
        <v>69429.324040000007</v>
      </c>
      <c r="D31" s="9">
        <v>-30313.48358</v>
      </c>
      <c r="E31" s="26">
        <v>38040.038099999998</v>
      </c>
      <c r="F31" s="12">
        <v>38040.038099999998</v>
      </c>
      <c r="G31" s="25"/>
    </row>
    <row r="32" spans="1:21" x14ac:dyDescent="0.2">
      <c r="A32" s="15" t="s">
        <v>194</v>
      </c>
      <c r="B32" s="15" t="s">
        <v>201</v>
      </c>
      <c r="C32" s="9">
        <v>85551.994279999999</v>
      </c>
      <c r="D32" s="9">
        <v>-30856.923439999999</v>
      </c>
      <c r="E32" s="26">
        <v>52406.348056000003</v>
      </c>
      <c r="F32" s="12">
        <v>78609.523119999998</v>
      </c>
      <c r="G32" s="25"/>
    </row>
    <row r="33" spans="1:7" x14ac:dyDescent="0.2">
      <c r="A33" s="15" t="s">
        <v>195</v>
      </c>
      <c r="B33" s="15" t="s">
        <v>201</v>
      </c>
      <c r="C33" s="9">
        <v>828785.62303000002</v>
      </c>
      <c r="D33" s="9">
        <v>0</v>
      </c>
      <c r="E33" s="26">
        <v>625067.86947499996</v>
      </c>
      <c r="F33" s="12">
        <v>937601.80420000001</v>
      </c>
      <c r="G33" s="25"/>
    </row>
    <row r="34" spans="1:7" x14ac:dyDescent="0.2">
      <c r="A34" s="15" t="s">
        <v>207</v>
      </c>
      <c r="B34" s="15" t="s">
        <v>215</v>
      </c>
      <c r="C34" s="9">
        <v>384256.32149</v>
      </c>
      <c r="D34" s="9">
        <v>-561.90544</v>
      </c>
      <c r="E34" s="26">
        <v>383694.41605</v>
      </c>
      <c r="F34" s="12">
        <v>38369.441630000001</v>
      </c>
      <c r="G34" s="25"/>
    </row>
    <row r="35" spans="1:7" x14ac:dyDescent="0.2">
      <c r="A35" s="15" t="s">
        <v>206</v>
      </c>
      <c r="B35" s="15" t="s">
        <v>210</v>
      </c>
      <c r="C35" s="9">
        <v>430048.32066999999</v>
      </c>
      <c r="D35" s="9">
        <v>0</v>
      </c>
      <c r="E35" s="26">
        <v>312095.22398000001</v>
      </c>
      <c r="F35" s="12">
        <v>312095.22398000001</v>
      </c>
      <c r="G35" s="25"/>
    </row>
    <row r="36" spans="1:7" x14ac:dyDescent="0.2">
      <c r="A36" s="15" t="s">
        <v>196</v>
      </c>
      <c r="B36" s="15" t="s">
        <v>210</v>
      </c>
      <c r="C36" s="9">
        <v>328616.22065999999</v>
      </c>
      <c r="D36" s="9">
        <v>-555.93280000000004</v>
      </c>
      <c r="E36" s="26">
        <v>328060.28785999998</v>
      </c>
      <c r="F36" s="12">
        <v>328060.28785999998</v>
      </c>
      <c r="G36" s="25"/>
    </row>
    <row r="37" spans="1:7" x14ac:dyDescent="0.2">
      <c r="A37" s="15" t="s">
        <v>196</v>
      </c>
      <c r="B37" s="15" t="s">
        <v>213</v>
      </c>
      <c r="C37" s="9">
        <v>612950.44712000003</v>
      </c>
      <c r="D37" s="9">
        <v>0</v>
      </c>
      <c r="E37" s="26">
        <v>612149.86369000003</v>
      </c>
      <c r="F37" s="12">
        <v>423132.70624000003</v>
      </c>
      <c r="G37" s="25"/>
    </row>
    <row r="38" spans="1:7" x14ac:dyDescent="0.2">
      <c r="A38" s="15" t="s">
        <v>197</v>
      </c>
      <c r="B38" s="15" t="s">
        <v>210</v>
      </c>
      <c r="C38" s="9">
        <v>484894.55761000002</v>
      </c>
      <c r="D38" s="9">
        <v>-1.8099000000000001</v>
      </c>
      <c r="E38" s="26">
        <v>484892.74771000003</v>
      </c>
      <c r="F38" s="12">
        <v>484892.74771000003</v>
      </c>
      <c r="G38" s="25"/>
    </row>
    <row r="39" spans="1:7" x14ac:dyDescent="0.2">
      <c r="A39" s="15" t="s">
        <v>197</v>
      </c>
      <c r="B39" s="15" t="s">
        <v>203</v>
      </c>
      <c r="C39" s="11">
        <v>1211879.6279500001</v>
      </c>
      <c r="D39" s="11">
        <v>0</v>
      </c>
      <c r="E39" s="27">
        <v>1211879.6279500001</v>
      </c>
      <c r="F39" s="13">
        <v>3029699.0698799998</v>
      </c>
      <c r="G39" s="25"/>
    </row>
  </sheetData>
  <customSheetViews>
    <customSheetView guid="{8A5E48A9-182F-4A3E-9CF1-2472B9C93B59}">
      <selection activeCell="D4" sqref="D4"/>
      <pageMargins left="0.7" right="0.7" top="0.75" bottom="0.75" header="0.3" footer="0.3"/>
    </customSheetView>
    <customSheetView guid="{252D4300-3DB5-46BC-B347-6F576482ED24}">
      <selection activeCell="E17" sqref="E17"/>
      <pageMargins left="0.7" right="0.7" top="0.75" bottom="0.75" header="0.3" footer="0.3"/>
    </customSheetView>
  </customSheetViews>
  <pageMargins left="0.7" right="0.7" top="0.75" bottom="0.75" header="0.3" footer="0.3"/>
  <pageSetup paperSize="9" orientation="portrait" r:id="rId1"/>
  <customProperties>
    <customPr name="_pios_id" r:id="rId2"/>
    <customPr name="CofWorksheetType" r:id="rId3"/>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006C-D970-4BE8-92E7-A2952B0C3DD6}">
  <sheetPr>
    <tabColor theme="2"/>
  </sheetPr>
  <dimension ref="A1:AB149"/>
  <sheetViews>
    <sheetView showGridLines="0" showWhiteSpace="0" view="pageLayout" zoomScale="120" zoomScaleNormal="115" zoomScaleSheetLayoutView="100" zoomScalePageLayoutView="120" workbookViewId="0">
      <selection activeCell="B1" sqref="B1:R1"/>
    </sheetView>
  </sheetViews>
  <sheetFormatPr defaultColWidth="0" defaultRowHeight="11.25" x14ac:dyDescent="0.2"/>
  <cols>
    <col min="1" max="1" width="2.5" style="1629" customWidth="1"/>
    <col min="2" max="2" width="11.75" style="1629" customWidth="1"/>
    <col min="3" max="3" width="6.125" style="1629" customWidth="1"/>
    <col min="4" max="5" width="3.125" style="1629" customWidth="1"/>
    <col min="6" max="7" width="4.25" style="1629" customWidth="1"/>
    <col min="8" max="8" width="4.875" style="1629" customWidth="1"/>
    <col min="9" max="10" width="4.25" style="1629" customWidth="1"/>
    <col min="11" max="11" width="5.875" style="1629" customWidth="1"/>
    <col min="12" max="12" width="6.25" style="1629" customWidth="1"/>
    <col min="13" max="13" width="5.375" style="1629" customWidth="1"/>
    <col min="14" max="14" width="6.25" style="1629" customWidth="1"/>
    <col min="15" max="15" width="5.375" style="1629" customWidth="1"/>
    <col min="16" max="16" width="6.25" style="1629" customWidth="1"/>
    <col min="17" max="17" width="4.5" style="1629" customWidth="1"/>
    <col min="18" max="18" width="5.875" style="1629" customWidth="1"/>
    <col min="19" max="28" width="17.75" style="1629" hidden="1" customWidth="1"/>
    <col min="29" max="16384" width="8" style="1629" hidden="1"/>
  </cols>
  <sheetData>
    <row r="1" spans="1:20" ht="87" customHeight="1" x14ac:dyDescent="0.2">
      <c r="B1" s="2939" t="s">
        <v>2436</v>
      </c>
      <c r="C1" s="2939"/>
      <c r="D1" s="2939"/>
      <c r="E1" s="2939"/>
      <c r="F1" s="2939"/>
      <c r="G1" s="2939"/>
      <c r="H1" s="2939"/>
      <c r="I1" s="2939"/>
      <c r="J1" s="2939"/>
      <c r="K1" s="2939"/>
      <c r="L1" s="2939"/>
      <c r="M1" s="2939"/>
      <c r="N1" s="2939"/>
      <c r="O1" s="2939"/>
      <c r="P1" s="2939"/>
      <c r="Q1" s="2939"/>
      <c r="R1" s="2939"/>
    </row>
    <row r="2" spans="1:20" s="2117" customFormat="1" ht="12" customHeight="1" x14ac:dyDescent="0.2">
      <c r="A2" s="1734"/>
      <c r="B2" s="1734" t="s">
        <v>1000</v>
      </c>
      <c r="C2" s="1964"/>
      <c r="D2" s="1964"/>
      <c r="E2" s="1964"/>
      <c r="F2" s="1964"/>
      <c r="G2" s="1964"/>
      <c r="H2" s="1964"/>
      <c r="I2" s="1964"/>
      <c r="J2" s="1964"/>
      <c r="K2" s="1964"/>
      <c r="L2" s="1964"/>
      <c r="M2" s="1964"/>
      <c r="N2" s="1964"/>
      <c r="O2" s="1964"/>
      <c r="P2" s="1964"/>
      <c r="Q2" s="1964"/>
      <c r="R2" s="1964"/>
    </row>
    <row r="3" spans="1:20" ht="15.75" customHeight="1" x14ac:dyDescent="0.2">
      <c r="A3" s="1966"/>
      <c r="B3" s="1966" t="s">
        <v>381</v>
      </c>
      <c r="C3" s="2937" t="s">
        <v>382</v>
      </c>
      <c r="D3" s="2937"/>
      <c r="E3" s="2937"/>
      <c r="F3" s="2937"/>
      <c r="G3" s="2937"/>
      <c r="H3" s="2937"/>
      <c r="I3" s="2937"/>
      <c r="J3" s="2937"/>
      <c r="K3" s="2937"/>
      <c r="L3" s="2937"/>
      <c r="M3" s="2937"/>
      <c r="N3" s="2937"/>
      <c r="O3" s="2937"/>
      <c r="P3" s="2937"/>
      <c r="Q3" s="2937"/>
      <c r="R3" s="1967"/>
    </row>
    <row r="4" spans="1:20" x14ac:dyDescent="0.2">
      <c r="A4" s="2641"/>
      <c r="B4" s="2641" t="s">
        <v>383</v>
      </c>
      <c r="C4" s="2642" t="s">
        <v>384</v>
      </c>
      <c r="D4" s="2642">
        <v>0.02</v>
      </c>
      <c r="E4" s="2642">
        <v>0.04</v>
      </c>
      <c r="F4" s="2642">
        <v>0.1</v>
      </c>
      <c r="G4" s="2642">
        <v>0.2</v>
      </c>
      <c r="H4" s="2642">
        <v>0.35</v>
      </c>
      <c r="I4" s="2642">
        <v>0.5</v>
      </c>
      <c r="J4" s="2642">
        <v>0.7</v>
      </c>
      <c r="K4" s="2642">
        <v>0.75</v>
      </c>
      <c r="L4" s="2642">
        <v>1</v>
      </c>
      <c r="M4" s="2642">
        <v>1.5</v>
      </c>
      <c r="N4" s="2642">
        <v>2.5</v>
      </c>
      <c r="O4" s="2642">
        <v>3.7</v>
      </c>
      <c r="P4" s="2642">
        <v>12.5</v>
      </c>
      <c r="Q4" s="2297" t="s">
        <v>5</v>
      </c>
      <c r="R4" s="2297" t="s">
        <v>7</v>
      </c>
    </row>
    <row r="5" spans="1:20" ht="33.75" x14ac:dyDescent="0.2">
      <c r="A5" s="1735">
        <v>1</v>
      </c>
      <c r="B5" s="1735" t="s">
        <v>250</v>
      </c>
      <c r="C5" s="2643">
        <v>68251.592291648005</v>
      </c>
      <c r="D5" s="2643" t="s">
        <v>3</v>
      </c>
      <c r="E5" s="2643" t="s">
        <v>3</v>
      </c>
      <c r="F5" s="2643" t="s">
        <v>3</v>
      </c>
      <c r="G5" s="2643">
        <v>5.8540767100000002</v>
      </c>
      <c r="H5" s="2643" t="s">
        <v>3</v>
      </c>
      <c r="I5" s="2643">
        <v>147.20222738999999</v>
      </c>
      <c r="J5" s="2643" t="s">
        <v>3</v>
      </c>
      <c r="K5" s="2643" t="s">
        <v>3</v>
      </c>
      <c r="L5" s="2643">
        <v>13.98008909</v>
      </c>
      <c r="M5" s="2643">
        <v>9.2726036600000015</v>
      </c>
      <c r="N5" s="2643">
        <v>340.94803995000001</v>
      </c>
      <c r="O5" s="2643" t="s">
        <v>3</v>
      </c>
      <c r="P5" s="2643" t="s">
        <v>3</v>
      </c>
      <c r="Q5" s="2643" t="s">
        <v>3</v>
      </c>
      <c r="R5" s="2643">
        <v>68768.849328447992</v>
      </c>
      <c r="S5" s="2644"/>
      <c r="T5" s="2645"/>
    </row>
    <row r="6" spans="1:20" ht="33.75" x14ac:dyDescent="0.2">
      <c r="A6" s="2646">
        <v>2</v>
      </c>
      <c r="B6" s="2647" t="s">
        <v>259</v>
      </c>
      <c r="C6" s="2643">
        <v>5449.7313248190003</v>
      </c>
      <c r="D6" s="2643" t="s">
        <v>3</v>
      </c>
      <c r="E6" s="2643" t="s">
        <v>3</v>
      </c>
      <c r="F6" s="2648" t="s">
        <v>3</v>
      </c>
      <c r="G6" s="2643">
        <v>36.175268485000004</v>
      </c>
      <c r="H6" s="2643" t="s">
        <v>3</v>
      </c>
      <c r="I6" s="2643">
        <v>6.9229039599999993</v>
      </c>
      <c r="J6" s="2643" t="s">
        <v>3</v>
      </c>
      <c r="K6" s="2643" t="s">
        <v>3</v>
      </c>
      <c r="L6" s="2643" t="s">
        <v>3</v>
      </c>
      <c r="M6" s="2643" t="s">
        <v>3</v>
      </c>
      <c r="N6" s="2643" t="s">
        <v>3</v>
      </c>
      <c r="O6" s="2643" t="s">
        <v>3</v>
      </c>
      <c r="P6" s="2643" t="s">
        <v>3</v>
      </c>
      <c r="Q6" s="2643" t="s">
        <v>3</v>
      </c>
      <c r="R6" s="2643">
        <v>5492.8294972640006</v>
      </c>
      <c r="S6" s="2649"/>
      <c r="T6" s="2649"/>
    </row>
    <row r="7" spans="1:20" ht="22.5" x14ac:dyDescent="0.2">
      <c r="A7" s="1735">
        <v>3</v>
      </c>
      <c r="B7" s="1735" t="s">
        <v>260</v>
      </c>
      <c r="C7" s="2643">
        <v>50.079985039999997</v>
      </c>
      <c r="D7" s="2643" t="s">
        <v>3</v>
      </c>
      <c r="E7" s="2643" t="s">
        <v>3</v>
      </c>
      <c r="F7" s="2643" t="s">
        <v>3</v>
      </c>
      <c r="G7" s="2643" t="s">
        <v>3</v>
      </c>
      <c r="H7" s="2643" t="s">
        <v>3</v>
      </c>
      <c r="I7" s="2643" t="s">
        <v>3</v>
      </c>
      <c r="J7" s="2643" t="s">
        <v>3</v>
      </c>
      <c r="K7" s="2643" t="s">
        <v>3</v>
      </c>
      <c r="L7" s="2643" t="s">
        <v>3</v>
      </c>
      <c r="M7" s="2643" t="s">
        <v>3</v>
      </c>
      <c r="N7" s="2643" t="s">
        <v>3</v>
      </c>
      <c r="O7" s="2643" t="s">
        <v>3</v>
      </c>
      <c r="P7" s="2643" t="s">
        <v>3</v>
      </c>
      <c r="Q7" s="2643" t="s">
        <v>3</v>
      </c>
      <c r="R7" s="2643">
        <v>50.079985039999997</v>
      </c>
    </row>
    <row r="8" spans="1:20" ht="33.75" x14ac:dyDescent="0.2">
      <c r="A8" s="1735">
        <v>4</v>
      </c>
      <c r="B8" s="1735" t="s">
        <v>377</v>
      </c>
      <c r="C8" s="2643">
        <v>783.45888277000006</v>
      </c>
      <c r="D8" s="2643" t="s">
        <v>3</v>
      </c>
      <c r="E8" s="2643" t="s">
        <v>3</v>
      </c>
      <c r="F8" s="2643" t="s">
        <v>3</v>
      </c>
      <c r="G8" s="2643" t="s">
        <v>3</v>
      </c>
      <c r="H8" s="2643" t="s">
        <v>3</v>
      </c>
      <c r="I8" s="2643" t="s">
        <v>3</v>
      </c>
      <c r="J8" s="2643" t="s">
        <v>3</v>
      </c>
      <c r="K8" s="2643" t="s">
        <v>3</v>
      </c>
      <c r="L8" s="2643" t="s">
        <v>3</v>
      </c>
      <c r="M8" s="2643" t="s">
        <v>3</v>
      </c>
      <c r="N8" s="2643" t="s">
        <v>3</v>
      </c>
      <c r="O8" s="2643" t="s">
        <v>3</v>
      </c>
      <c r="P8" s="2643" t="s">
        <v>3</v>
      </c>
      <c r="Q8" s="2643" t="s">
        <v>3</v>
      </c>
      <c r="R8" s="2643">
        <v>783.45888277000006</v>
      </c>
    </row>
    <row r="9" spans="1:20" ht="19.5" customHeight="1" x14ac:dyDescent="0.2">
      <c r="A9" s="1735">
        <v>5</v>
      </c>
      <c r="B9" s="1735" t="s">
        <v>378</v>
      </c>
      <c r="C9" s="2643">
        <v>50.703814780000002</v>
      </c>
      <c r="D9" s="2643" t="s">
        <v>3</v>
      </c>
      <c r="E9" s="2643" t="s">
        <v>3</v>
      </c>
      <c r="F9" s="2643" t="s">
        <v>3</v>
      </c>
      <c r="G9" s="2643" t="s">
        <v>3</v>
      </c>
      <c r="H9" s="2643" t="s">
        <v>3</v>
      </c>
      <c r="I9" s="2643" t="s">
        <v>3</v>
      </c>
      <c r="J9" s="2650" t="s">
        <v>3</v>
      </c>
      <c r="K9" s="2643" t="s">
        <v>3</v>
      </c>
      <c r="L9" s="2643" t="s">
        <v>3</v>
      </c>
      <c r="M9" s="2643" t="s">
        <v>3</v>
      </c>
      <c r="N9" s="2643" t="s">
        <v>3</v>
      </c>
      <c r="O9" s="2643" t="s">
        <v>3</v>
      </c>
      <c r="P9" s="2643" t="s">
        <v>3</v>
      </c>
      <c r="Q9" s="2643" t="s">
        <v>3</v>
      </c>
      <c r="R9" s="2643">
        <v>50.703814780000002</v>
      </c>
    </row>
    <row r="10" spans="1:20" x14ac:dyDescent="0.2">
      <c r="A10" s="1735">
        <v>6</v>
      </c>
      <c r="B10" s="1735" t="s">
        <v>251</v>
      </c>
      <c r="C10" s="2643" t="s">
        <v>3</v>
      </c>
      <c r="D10" s="2643" t="s">
        <v>3</v>
      </c>
      <c r="E10" s="2643" t="s">
        <v>3</v>
      </c>
      <c r="F10" s="2643" t="s">
        <v>3</v>
      </c>
      <c r="G10" s="2643">
        <v>201.22493145000001</v>
      </c>
      <c r="H10" s="2643" t="s">
        <v>3</v>
      </c>
      <c r="I10" s="2643" t="s">
        <v>3</v>
      </c>
      <c r="J10" s="2643" t="s">
        <v>3</v>
      </c>
      <c r="K10" s="2643" t="s">
        <v>3</v>
      </c>
      <c r="L10" s="2643" t="s">
        <v>3</v>
      </c>
      <c r="M10" s="2643" t="s">
        <v>3</v>
      </c>
      <c r="N10" s="2643" t="s">
        <v>3</v>
      </c>
      <c r="O10" s="2643" t="s">
        <v>3</v>
      </c>
      <c r="P10" s="2643" t="s">
        <v>3</v>
      </c>
      <c r="Q10" s="2643" t="s">
        <v>3</v>
      </c>
      <c r="R10" s="2643">
        <v>201.22493145000001</v>
      </c>
    </row>
    <row r="11" spans="1:20" x14ac:dyDescent="0.2">
      <c r="A11" s="1735">
        <v>7</v>
      </c>
      <c r="B11" s="1735" t="s">
        <v>39</v>
      </c>
      <c r="C11" s="2643" t="s">
        <v>3</v>
      </c>
      <c r="D11" s="2643" t="s">
        <v>3</v>
      </c>
      <c r="E11" s="2643" t="s">
        <v>3</v>
      </c>
      <c r="F11" s="2643" t="s">
        <v>3</v>
      </c>
      <c r="G11" s="2643" t="s">
        <v>3</v>
      </c>
      <c r="H11" s="2643" t="s">
        <v>3</v>
      </c>
      <c r="I11" s="2643" t="s">
        <v>3</v>
      </c>
      <c r="J11" s="2643" t="s">
        <v>3</v>
      </c>
      <c r="K11" s="2643" t="s">
        <v>3</v>
      </c>
      <c r="L11" s="2643">
        <v>1628.490059041</v>
      </c>
      <c r="M11" s="2643" t="s">
        <v>3</v>
      </c>
      <c r="N11" s="2643" t="s">
        <v>3</v>
      </c>
      <c r="O11" s="2643" t="s">
        <v>3</v>
      </c>
      <c r="P11" s="2643" t="s">
        <v>3</v>
      </c>
      <c r="Q11" s="2643" t="s">
        <v>3</v>
      </c>
      <c r="R11" s="2643">
        <v>1628.490059041</v>
      </c>
    </row>
    <row r="12" spans="1:20" x14ac:dyDescent="0.2">
      <c r="A12" s="2651">
        <v>8</v>
      </c>
      <c r="B12" s="2651" t="s">
        <v>35</v>
      </c>
      <c r="C12" s="2652" t="s">
        <v>3</v>
      </c>
      <c r="D12" s="2643" t="s">
        <v>3</v>
      </c>
      <c r="E12" s="2643" t="s">
        <v>3</v>
      </c>
      <c r="F12" s="2643" t="s">
        <v>3</v>
      </c>
      <c r="G12" s="2643" t="s">
        <v>3</v>
      </c>
      <c r="H12" s="2643" t="s">
        <v>3</v>
      </c>
      <c r="I12" s="2643" t="s">
        <v>3</v>
      </c>
      <c r="J12" s="2643" t="s">
        <v>3</v>
      </c>
      <c r="K12" s="2643">
        <v>5015.2349833030003</v>
      </c>
      <c r="L12" s="2643" t="s">
        <v>3</v>
      </c>
      <c r="M12" s="2643" t="s">
        <v>3</v>
      </c>
      <c r="N12" s="2643" t="s">
        <v>3</v>
      </c>
      <c r="O12" s="2643" t="s">
        <v>3</v>
      </c>
      <c r="P12" s="2643" t="s">
        <v>3</v>
      </c>
      <c r="Q12" s="2643" t="s">
        <v>3</v>
      </c>
      <c r="R12" s="2643">
        <v>5015.2349833030003</v>
      </c>
    </row>
    <row r="13" spans="1:20" ht="45" x14ac:dyDescent="0.2">
      <c r="A13" s="2651">
        <v>9</v>
      </c>
      <c r="B13" s="2651" t="s">
        <v>263</v>
      </c>
      <c r="C13" s="2652" t="s">
        <v>3</v>
      </c>
      <c r="D13" s="2643" t="s">
        <v>3</v>
      </c>
      <c r="E13" s="2643" t="s">
        <v>3</v>
      </c>
      <c r="F13" s="2643" t="s">
        <v>3</v>
      </c>
      <c r="G13" s="2643" t="s">
        <v>3</v>
      </c>
      <c r="H13" s="2643">
        <v>4058.579483855</v>
      </c>
      <c r="I13" s="2643">
        <v>82.401904569999999</v>
      </c>
      <c r="J13" s="2643" t="s">
        <v>3</v>
      </c>
      <c r="K13" s="2643" t="s">
        <v>3</v>
      </c>
      <c r="L13" s="2643" t="s">
        <v>3</v>
      </c>
      <c r="M13" s="2643" t="s">
        <v>3</v>
      </c>
      <c r="N13" s="2643" t="s">
        <v>3</v>
      </c>
      <c r="O13" s="2643" t="s">
        <v>3</v>
      </c>
      <c r="P13" s="2643" t="s">
        <v>3</v>
      </c>
      <c r="Q13" s="2643" t="s">
        <v>3</v>
      </c>
      <c r="R13" s="2643">
        <v>4140.9813884249997</v>
      </c>
    </row>
    <row r="14" spans="1:20" ht="20.25" customHeight="1" x14ac:dyDescent="0.2">
      <c r="A14" s="2651">
        <v>10</v>
      </c>
      <c r="B14" s="2651" t="s">
        <v>264</v>
      </c>
      <c r="C14" s="2652" t="s">
        <v>3</v>
      </c>
      <c r="D14" s="2643" t="s">
        <v>3</v>
      </c>
      <c r="E14" s="2643" t="s">
        <v>3</v>
      </c>
      <c r="F14" s="2643" t="s">
        <v>3</v>
      </c>
      <c r="G14" s="2643" t="s">
        <v>3</v>
      </c>
      <c r="H14" s="2643" t="s">
        <v>3</v>
      </c>
      <c r="I14" s="2643" t="s">
        <v>3</v>
      </c>
      <c r="J14" s="2643" t="s">
        <v>3</v>
      </c>
      <c r="K14" s="2643" t="s">
        <v>3</v>
      </c>
      <c r="L14" s="2643">
        <v>38.040038099999997</v>
      </c>
      <c r="M14" s="2643">
        <v>52.406348056000006</v>
      </c>
      <c r="N14" s="2643" t="s">
        <v>3</v>
      </c>
      <c r="O14" s="2643" t="s">
        <v>3</v>
      </c>
      <c r="P14" s="2643" t="s">
        <v>3</v>
      </c>
      <c r="Q14" s="2643" t="s">
        <v>3</v>
      </c>
      <c r="R14" s="2643">
        <v>90.446386155999988</v>
      </c>
    </row>
    <row r="15" spans="1:20" s="2653" customFormat="1" ht="33.75" x14ac:dyDescent="0.2">
      <c r="A15" s="1735">
        <v>11</v>
      </c>
      <c r="B15" s="1735" t="s">
        <v>265</v>
      </c>
      <c r="C15" s="2643" t="s">
        <v>3</v>
      </c>
      <c r="D15" s="2643" t="s">
        <v>3</v>
      </c>
      <c r="E15" s="2643" t="s">
        <v>3</v>
      </c>
      <c r="F15" s="2643"/>
      <c r="G15" s="2643" t="s">
        <v>3</v>
      </c>
      <c r="H15" s="2643" t="s">
        <v>3</v>
      </c>
      <c r="I15" s="2643" t="s">
        <v>3</v>
      </c>
      <c r="J15" s="2643" t="s">
        <v>3</v>
      </c>
      <c r="K15" s="2643" t="s">
        <v>3</v>
      </c>
      <c r="L15" s="2643" t="s">
        <v>3</v>
      </c>
      <c r="M15" s="2643">
        <v>625.06786947499995</v>
      </c>
      <c r="N15" s="2643" t="s">
        <v>3</v>
      </c>
      <c r="O15" s="2643" t="s">
        <v>3</v>
      </c>
      <c r="P15" s="2643" t="s">
        <v>3</v>
      </c>
      <c r="Q15" s="2643" t="s">
        <v>3</v>
      </c>
      <c r="R15" s="2643">
        <v>625.06786947499995</v>
      </c>
    </row>
    <row r="16" spans="1:20" s="2653" customFormat="1" x14ac:dyDescent="0.2">
      <c r="A16" s="2654">
        <v>12</v>
      </c>
      <c r="B16" s="2654" t="s">
        <v>1045</v>
      </c>
      <c r="C16" s="2643"/>
      <c r="D16" s="2643"/>
      <c r="E16" s="2643"/>
      <c r="F16" s="2643"/>
      <c r="G16" s="2643"/>
      <c r="H16" s="2643"/>
      <c r="I16" s="2643"/>
      <c r="J16" s="2643"/>
      <c r="K16" s="2643"/>
      <c r="L16" s="2643"/>
      <c r="M16" s="2643"/>
      <c r="N16" s="2643"/>
      <c r="O16" s="2643"/>
      <c r="P16" s="2643"/>
      <c r="Q16" s="2643"/>
      <c r="R16" s="2643"/>
    </row>
    <row r="17" spans="1:18" s="2653" customFormat="1" ht="45" x14ac:dyDescent="0.2">
      <c r="A17" s="2654">
        <v>13</v>
      </c>
      <c r="B17" s="2654" t="s">
        <v>2097</v>
      </c>
      <c r="C17" s="2643"/>
      <c r="D17" s="2643"/>
      <c r="E17" s="2643"/>
      <c r="F17" s="2643"/>
      <c r="G17" s="2643"/>
      <c r="H17" s="2643"/>
      <c r="I17" s="2643"/>
      <c r="J17" s="2643"/>
      <c r="K17" s="2643"/>
      <c r="L17" s="2643"/>
      <c r="M17" s="2643"/>
      <c r="N17" s="2643"/>
      <c r="O17" s="2643"/>
      <c r="P17" s="2643"/>
      <c r="Q17" s="2643"/>
      <c r="R17" s="2643"/>
    </row>
    <row r="18" spans="1:18" s="2653" customFormat="1" ht="45" x14ac:dyDescent="0.2">
      <c r="A18" s="1735">
        <v>14</v>
      </c>
      <c r="B18" s="1735" t="s">
        <v>268</v>
      </c>
      <c r="C18" s="2643"/>
      <c r="D18" s="2643"/>
      <c r="E18" s="2643"/>
      <c r="F18" s="2643"/>
      <c r="G18" s="2643"/>
      <c r="H18" s="2643"/>
      <c r="I18" s="2643"/>
      <c r="J18" s="2643"/>
      <c r="K18" s="2643"/>
      <c r="L18" s="2643"/>
      <c r="M18" s="2643"/>
      <c r="N18" s="2643"/>
      <c r="O18" s="2643"/>
      <c r="P18" s="2643"/>
      <c r="Q18" s="2643"/>
      <c r="R18" s="2643"/>
    </row>
    <row r="19" spans="1:18" x14ac:dyDescent="0.2">
      <c r="A19" s="1735">
        <v>15</v>
      </c>
      <c r="B19" s="1735" t="s">
        <v>38</v>
      </c>
      <c r="C19" s="2643" t="s">
        <v>3</v>
      </c>
      <c r="D19" s="2643" t="s">
        <v>3</v>
      </c>
      <c r="E19" s="2643" t="s">
        <v>3</v>
      </c>
      <c r="F19" s="2643" t="s">
        <v>3</v>
      </c>
      <c r="G19" s="2643" t="s">
        <v>3</v>
      </c>
      <c r="H19" s="2643" t="s">
        <v>3</v>
      </c>
      <c r="I19" s="2643" t="s">
        <v>3</v>
      </c>
      <c r="J19" s="2643" t="s">
        <v>3</v>
      </c>
      <c r="K19" s="2643" t="s">
        <v>3</v>
      </c>
      <c r="L19" s="2643">
        <v>484.89274771000004</v>
      </c>
      <c r="M19" s="2643" t="s">
        <v>3</v>
      </c>
      <c r="N19" s="2643">
        <v>1211.8796279500002</v>
      </c>
      <c r="O19" s="2643" t="s">
        <v>3</v>
      </c>
      <c r="P19" s="2643" t="s">
        <v>3</v>
      </c>
      <c r="Q19" s="2643" t="s">
        <v>3</v>
      </c>
      <c r="R19" s="2643">
        <v>1696.7723756600001</v>
      </c>
    </row>
    <row r="20" spans="1:18" x14ac:dyDescent="0.2">
      <c r="A20" s="1735">
        <v>16</v>
      </c>
      <c r="B20" s="1735" t="s">
        <v>380</v>
      </c>
      <c r="C20" s="2643" t="s">
        <v>3</v>
      </c>
      <c r="D20" s="2643" t="s">
        <v>3</v>
      </c>
      <c r="E20" s="2643" t="s">
        <v>3</v>
      </c>
      <c r="F20" s="2643">
        <v>383.69441604999997</v>
      </c>
      <c r="G20" s="2643" t="s">
        <v>3</v>
      </c>
      <c r="H20" s="2643" t="s">
        <v>3</v>
      </c>
      <c r="I20" s="2643" t="s">
        <v>3</v>
      </c>
      <c r="J20" s="2643" t="s">
        <v>3</v>
      </c>
      <c r="K20" s="2643" t="s">
        <v>3</v>
      </c>
      <c r="L20" s="2643">
        <v>640.15551183999992</v>
      </c>
      <c r="M20" s="2643"/>
      <c r="N20" s="2643"/>
      <c r="O20" s="2643"/>
      <c r="P20" s="2643"/>
      <c r="Q20" s="2643">
        <v>612.14986369000007</v>
      </c>
      <c r="R20" s="2643">
        <v>1635.9997915800002</v>
      </c>
    </row>
    <row r="21" spans="1:18" x14ac:dyDescent="0.2">
      <c r="A21" s="2655">
        <v>17</v>
      </c>
      <c r="B21" s="2655" t="s">
        <v>7</v>
      </c>
      <c r="C21" s="2656">
        <v>74585.566299057027</v>
      </c>
      <c r="D21" s="2656" t="s">
        <v>3</v>
      </c>
      <c r="E21" s="2656" t="s">
        <v>3</v>
      </c>
      <c r="F21" s="2656">
        <v>383.69441604999997</v>
      </c>
      <c r="G21" s="2656">
        <v>243.254276645</v>
      </c>
      <c r="H21" s="2656">
        <v>4058.579483855</v>
      </c>
      <c r="I21" s="2656">
        <v>236.52703592</v>
      </c>
      <c r="J21" s="2656" t="s">
        <v>3</v>
      </c>
      <c r="K21" s="2656">
        <v>5015.2349833030003</v>
      </c>
      <c r="L21" s="2656">
        <v>2805.558445781</v>
      </c>
      <c r="M21" s="2656">
        <v>686.74682119099998</v>
      </c>
      <c r="N21" s="2656">
        <v>1552.8276679000003</v>
      </c>
      <c r="O21" s="2656" t="s">
        <v>3</v>
      </c>
      <c r="P21" s="2656" t="s">
        <v>3</v>
      </c>
      <c r="Q21" s="2656">
        <v>612.14986369000007</v>
      </c>
      <c r="R21" s="2656">
        <v>90180.139293392</v>
      </c>
    </row>
    <row r="22" spans="1:18" x14ac:dyDescent="0.2">
      <c r="R22" s="1783"/>
    </row>
    <row r="23" spans="1:18" x14ac:dyDescent="0.2">
      <c r="R23" s="1783"/>
    </row>
    <row r="24" spans="1:18" x14ac:dyDescent="0.2">
      <c r="R24" s="1783"/>
    </row>
    <row r="25" spans="1:18" x14ac:dyDescent="0.2">
      <c r="R25" s="1783"/>
    </row>
    <row r="26" spans="1:18" x14ac:dyDescent="0.2">
      <c r="R26" s="1783"/>
    </row>
    <row r="27" spans="1:18" x14ac:dyDescent="0.2">
      <c r="R27" s="1783"/>
    </row>
    <row r="28" spans="1:18" x14ac:dyDescent="0.2">
      <c r="R28" s="1783"/>
    </row>
    <row r="29" spans="1:18" x14ac:dyDescent="0.2">
      <c r="R29" s="1783"/>
    </row>
    <row r="30" spans="1:18" x14ac:dyDescent="0.2">
      <c r="R30" s="1783"/>
    </row>
    <row r="31" spans="1:18" x14ac:dyDescent="0.2">
      <c r="R31" s="1783"/>
    </row>
    <row r="32" spans="1:18" x14ac:dyDescent="0.2">
      <c r="R32" s="1783"/>
    </row>
    <row r="33" spans="18:18" x14ac:dyDescent="0.2">
      <c r="R33" s="1783"/>
    </row>
    <row r="34" spans="18:18" x14ac:dyDescent="0.2">
      <c r="R34" s="1783"/>
    </row>
    <row r="35" spans="18:18" x14ac:dyDescent="0.2">
      <c r="R35" s="1783"/>
    </row>
    <row r="36" spans="18:18" x14ac:dyDescent="0.2">
      <c r="R36" s="1783"/>
    </row>
    <row r="37" spans="18:18" x14ac:dyDescent="0.2">
      <c r="R37" s="1783"/>
    </row>
    <row r="38" spans="18:18" x14ac:dyDescent="0.2">
      <c r="R38" s="1783"/>
    </row>
    <row r="39" spans="18:18" x14ac:dyDescent="0.2">
      <c r="R39" s="1783"/>
    </row>
    <row r="40" spans="18:18" x14ac:dyDescent="0.2">
      <c r="R40" s="1783"/>
    </row>
    <row r="41" spans="18:18" x14ac:dyDescent="0.2">
      <c r="R41" s="1783"/>
    </row>
    <row r="42" spans="18:18" x14ac:dyDescent="0.2">
      <c r="R42" s="1783"/>
    </row>
    <row r="43" spans="18:18" x14ac:dyDescent="0.2">
      <c r="R43" s="1783"/>
    </row>
    <row r="44" spans="18:18" x14ac:dyDescent="0.2">
      <c r="R44" s="1783"/>
    </row>
    <row r="45" spans="18:18" x14ac:dyDescent="0.2">
      <c r="R45" s="1783"/>
    </row>
    <row r="46" spans="18:18" x14ac:dyDescent="0.2">
      <c r="R46" s="1783"/>
    </row>
    <row r="47" spans="18:18" x14ac:dyDescent="0.2">
      <c r="R47" s="1783"/>
    </row>
    <row r="48" spans="18:18" x14ac:dyDescent="0.2">
      <c r="R48" s="1783"/>
    </row>
    <row r="49" spans="1:18" ht="0.6" customHeight="1" x14ac:dyDescent="0.2">
      <c r="R49" s="1783"/>
    </row>
    <row r="50" spans="1:18" ht="0.6" customHeight="1" x14ac:dyDescent="0.2">
      <c r="R50" s="1783"/>
    </row>
    <row r="51" spans="1:18" ht="0.6" customHeight="1" x14ac:dyDescent="0.2">
      <c r="R51" s="1783"/>
    </row>
    <row r="52" spans="1:18" ht="0.6" customHeight="1" x14ac:dyDescent="0.2">
      <c r="R52" s="1783"/>
    </row>
    <row r="53" spans="1:18" ht="0.6" customHeight="1" x14ac:dyDescent="0.2">
      <c r="R53" s="1783"/>
    </row>
    <row r="54" spans="1:18" ht="0.6" customHeight="1" x14ac:dyDescent="0.2">
      <c r="R54" s="1783"/>
    </row>
    <row r="55" spans="1:18" ht="0.6" customHeight="1" x14ac:dyDescent="0.2">
      <c r="R55" s="1783"/>
    </row>
    <row r="56" spans="1:18" ht="0.6" customHeight="1" x14ac:dyDescent="0.2">
      <c r="R56" s="1783"/>
    </row>
    <row r="58" spans="1:18" ht="14.45" customHeight="1" x14ac:dyDescent="0.2">
      <c r="A58" s="1736"/>
      <c r="B58" s="1736" t="s">
        <v>124</v>
      </c>
      <c r="C58" s="1968"/>
      <c r="D58" s="1968"/>
      <c r="E58" s="1968"/>
      <c r="F58" s="1968"/>
      <c r="G58" s="1968"/>
      <c r="H58" s="1968"/>
      <c r="I58" s="1968"/>
      <c r="J58" s="1968"/>
      <c r="K58" s="1968"/>
      <c r="L58" s="1968"/>
      <c r="M58" s="1968"/>
      <c r="N58" s="1968"/>
      <c r="O58" s="1968"/>
      <c r="P58" s="1968"/>
      <c r="Q58" s="1968"/>
      <c r="R58" s="1968"/>
    </row>
    <row r="59" spans="1:18" ht="18" customHeight="1" x14ac:dyDescent="0.2">
      <c r="A59" s="2657"/>
      <c r="B59" s="2657" t="s">
        <v>381</v>
      </c>
      <c r="C59" s="2940" t="s">
        <v>382</v>
      </c>
      <c r="D59" s="2940"/>
      <c r="E59" s="2940"/>
      <c r="F59" s="2940"/>
      <c r="G59" s="2940"/>
      <c r="H59" s="2940"/>
      <c r="I59" s="2940"/>
      <c r="J59" s="2940"/>
      <c r="K59" s="2940"/>
      <c r="L59" s="2940"/>
      <c r="M59" s="2940"/>
      <c r="N59" s="2940"/>
      <c r="O59" s="2940"/>
      <c r="P59" s="2940"/>
      <c r="Q59" s="2940"/>
      <c r="R59" s="2658"/>
    </row>
    <row r="60" spans="1:18" x14ac:dyDescent="0.2">
      <c r="A60" s="2659"/>
      <c r="B60" s="2659" t="s">
        <v>383</v>
      </c>
      <c r="C60" s="2660" t="s">
        <v>384</v>
      </c>
      <c r="D60" s="2660">
        <v>0.02</v>
      </c>
      <c r="E60" s="2660">
        <v>0.04</v>
      </c>
      <c r="F60" s="2660">
        <v>0.1</v>
      </c>
      <c r="G60" s="2660">
        <v>0.2</v>
      </c>
      <c r="H60" s="2660">
        <v>0.35</v>
      </c>
      <c r="I60" s="2660">
        <v>0.5</v>
      </c>
      <c r="J60" s="2660">
        <v>0.7</v>
      </c>
      <c r="K60" s="2660">
        <v>0.75</v>
      </c>
      <c r="L60" s="2660">
        <v>1</v>
      </c>
      <c r="M60" s="2660">
        <v>1.5</v>
      </c>
      <c r="N60" s="2660">
        <v>2.5</v>
      </c>
      <c r="O60" s="2660">
        <v>3.7</v>
      </c>
      <c r="P60" s="2660">
        <v>12.5</v>
      </c>
      <c r="Q60" s="2658" t="s">
        <v>5</v>
      </c>
      <c r="R60" s="2658" t="s">
        <v>7</v>
      </c>
    </row>
    <row r="61" spans="1:18" ht="30" customHeight="1" x14ac:dyDescent="0.2">
      <c r="A61" s="1735">
        <v>1</v>
      </c>
      <c r="B61" s="1735" t="s">
        <v>250</v>
      </c>
      <c r="C61" s="1970">
        <v>72794.360108605993</v>
      </c>
      <c r="D61" s="1970" t="s">
        <v>3</v>
      </c>
      <c r="E61" s="1970" t="s">
        <v>3</v>
      </c>
      <c r="F61" s="1970" t="s">
        <v>3</v>
      </c>
      <c r="G61" s="1970">
        <v>202.2858616</v>
      </c>
      <c r="H61" s="1970" t="s">
        <v>3</v>
      </c>
      <c r="I61" s="1970">
        <v>230.63420279000002</v>
      </c>
      <c r="J61" s="1970" t="s">
        <v>3</v>
      </c>
      <c r="K61" s="1970" t="s">
        <v>3</v>
      </c>
      <c r="L61" s="1970">
        <v>23.355285436999999</v>
      </c>
      <c r="M61" s="1970">
        <v>8.2407086199999995</v>
      </c>
      <c r="N61" s="1970">
        <v>104.45752044999999</v>
      </c>
      <c r="O61" s="1970" t="s">
        <v>3</v>
      </c>
      <c r="P61" s="1970" t="s">
        <v>3</v>
      </c>
      <c r="Q61" s="1970" t="s">
        <v>3</v>
      </c>
      <c r="R61" s="1970">
        <v>73363.333687502993</v>
      </c>
    </row>
    <row r="62" spans="1:18" ht="33.75" customHeight="1" x14ac:dyDescent="0.2">
      <c r="A62" s="1735">
        <v>2</v>
      </c>
      <c r="B62" s="1735" t="s">
        <v>259</v>
      </c>
      <c r="C62" s="1970">
        <v>4929.7287970430007</v>
      </c>
      <c r="D62" s="1970" t="s">
        <v>3</v>
      </c>
      <c r="E62" s="1970" t="s">
        <v>3</v>
      </c>
      <c r="F62" s="1970" t="s">
        <v>3</v>
      </c>
      <c r="G62" s="1970">
        <v>25.186000135999997</v>
      </c>
      <c r="H62" s="1970" t="s">
        <v>3</v>
      </c>
      <c r="I62" s="1970">
        <v>1.25808491</v>
      </c>
      <c r="J62" s="1970" t="s">
        <v>3</v>
      </c>
      <c r="K62" s="1970" t="s">
        <v>3</v>
      </c>
      <c r="L62" s="1970" t="s">
        <v>3</v>
      </c>
      <c r="M62" s="1970" t="s">
        <v>3</v>
      </c>
      <c r="N62" s="1970" t="s">
        <v>3</v>
      </c>
      <c r="O62" s="1970" t="s">
        <v>3</v>
      </c>
      <c r="P62" s="1970" t="s">
        <v>3</v>
      </c>
      <c r="Q62" s="1970" t="s">
        <v>3</v>
      </c>
      <c r="R62" s="1970">
        <v>4956.1728820890003</v>
      </c>
    </row>
    <row r="63" spans="1:18" ht="11.25" customHeight="1" x14ac:dyDescent="0.2">
      <c r="A63" s="1735">
        <v>3</v>
      </c>
      <c r="B63" s="1735" t="s">
        <v>260</v>
      </c>
      <c r="C63" s="1970">
        <v>50.087690085000006</v>
      </c>
      <c r="D63" s="1970" t="s">
        <v>3</v>
      </c>
      <c r="E63" s="1970" t="s">
        <v>3</v>
      </c>
      <c r="F63" s="1970" t="s">
        <v>3</v>
      </c>
      <c r="G63" s="1970" t="s">
        <v>3</v>
      </c>
      <c r="H63" s="1970" t="s">
        <v>3</v>
      </c>
      <c r="I63" s="1970" t="s">
        <v>3</v>
      </c>
      <c r="J63" s="1970" t="s">
        <v>3</v>
      </c>
      <c r="K63" s="1970" t="s">
        <v>3</v>
      </c>
      <c r="L63" s="1970" t="s">
        <v>3</v>
      </c>
      <c r="M63" s="1970" t="s">
        <v>3</v>
      </c>
      <c r="N63" s="1970" t="s">
        <v>3</v>
      </c>
      <c r="O63" s="1970" t="s">
        <v>3</v>
      </c>
      <c r="P63" s="1970" t="s">
        <v>3</v>
      </c>
      <c r="Q63" s="1970" t="s">
        <v>3</v>
      </c>
      <c r="R63" s="1970">
        <v>50.087690085000006</v>
      </c>
    </row>
    <row r="64" spans="1:18" ht="10.5" customHeight="1" x14ac:dyDescent="0.2">
      <c r="A64" s="1735">
        <v>4</v>
      </c>
      <c r="B64" s="1735" t="s">
        <v>377</v>
      </c>
      <c r="C64" s="1970">
        <v>891.40444276000005</v>
      </c>
      <c r="D64" s="1970" t="s">
        <v>3</v>
      </c>
      <c r="E64" s="1970" t="s">
        <v>3</v>
      </c>
      <c r="F64" s="1970" t="s">
        <v>3</v>
      </c>
      <c r="G64" s="1970" t="s">
        <v>3</v>
      </c>
      <c r="H64" s="1970" t="s">
        <v>3</v>
      </c>
      <c r="I64" s="1970" t="s">
        <v>3</v>
      </c>
      <c r="J64" s="1970" t="s">
        <v>3</v>
      </c>
      <c r="K64" s="1970" t="s">
        <v>3</v>
      </c>
      <c r="L64" s="1970" t="s">
        <v>3</v>
      </c>
      <c r="M64" s="1970" t="s">
        <v>3</v>
      </c>
      <c r="N64" s="1970" t="s">
        <v>3</v>
      </c>
      <c r="O64" s="1970" t="s">
        <v>3</v>
      </c>
      <c r="P64" s="1970" t="s">
        <v>3</v>
      </c>
      <c r="Q64" s="1970" t="s">
        <v>3</v>
      </c>
      <c r="R64" s="1970">
        <v>891.40444276000005</v>
      </c>
    </row>
    <row r="65" spans="1:18" ht="11.25" customHeight="1" x14ac:dyDescent="0.2">
      <c r="A65" s="1735">
        <v>5</v>
      </c>
      <c r="B65" s="1735" t="s">
        <v>378</v>
      </c>
      <c r="C65" s="1970">
        <v>101.97506254</v>
      </c>
      <c r="D65" s="1970" t="s">
        <v>3</v>
      </c>
      <c r="E65" s="1970" t="s">
        <v>3</v>
      </c>
      <c r="F65" s="1970" t="s">
        <v>3</v>
      </c>
      <c r="G65" s="1970" t="s">
        <v>3</v>
      </c>
      <c r="H65" s="1970" t="s">
        <v>3</v>
      </c>
      <c r="I65" s="1970" t="s">
        <v>3</v>
      </c>
      <c r="J65" s="1970" t="s">
        <v>3</v>
      </c>
      <c r="K65" s="1970" t="s">
        <v>3</v>
      </c>
      <c r="L65" s="1970" t="s">
        <v>3</v>
      </c>
      <c r="M65" s="1970" t="s">
        <v>3</v>
      </c>
      <c r="N65" s="1970" t="s">
        <v>3</v>
      </c>
      <c r="O65" s="1970" t="s">
        <v>3</v>
      </c>
      <c r="P65" s="1970" t="s">
        <v>3</v>
      </c>
      <c r="Q65" s="1970" t="s">
        <v>3</v>
      </c>
      <c r="R65" s="1970">
        <v>101.97506254</v>
      </c>
    </row>
    <row r="66" spans="1:18" ht="12" customHeight="1" x14ac:dyDescent="0.2">
      <c r="A66" s="1735">
        <v>6</v>
      </c>
      <c r="B66" s="1735" t="s">
        <v>251</v>
      </c>
      <c r="C66" s="1970" t="s">
        <v>3</v>
      </c>
      <c r="D66" s="1970" t="s">
        <v>3</v>
      </c>
      <c r="E66" s="1970" t="s">
        <v>3</v>
      </c>
      <c r="F66" s="1970" t="s">
        <v>3</v>
      </c>
      <c r="G66" s="1970">
        <v>200.56008520999998</v>
      </c>
      <c r="H66" s="1970" t="s">
        <v>3</v>
      </c>
      <c r="I66" s="1970" t="s">
        <v>3</v>
      </c>
      <c r="J66" s="1970" t="s">
        <v>3</v>
      </c>
      <c r="K66" s="1970" t="s">
        <v>3</v>
      </c>
      <c r="L66" s="1970" t="s">
        <v>3</v>
      </c>
      <c r="M66" s="1970" t="s">
        <v>3</v>
      </c>
      <c r="N66" s="1970" t="s">
        <v>3</v>
      </c>
      <c r="O66" s="1970" t="s">
        <v>3</v>
      </c>
      <c r="P66" s="1970" t="s">
        <v>3</v>
      </c>
      <c r="Q66" s="1970" t="s">
        <v>3</v>
      </c>
      <c r="R66" s="1970">
        <v>200.56008520999998</v>
      </c>
    </row>
    <row r="67" spans="1:18" ht="12.6" customHeight="1" x14ac:dyDescent="0.2">
      <c r="A67" s="2651">
        <v>7</v>
      </c>
      <c r="B67" s="2651" t="s">
        <v>39</v>
      </c>
      <c r="C67" s="1969" t="s">
        <v>3</v>
      </c>
      <c r="D67" s="1970" t="s">
        <v>3</v>
      </c>
      <c r="E67" s="1970" t="s">
        <v>3</v>
      </c>
      <c r="F67" s="1970" t="s">
        <v>3</v>
      </c>
      <c r="G67" s="1970" t="s">
        <v>3</v>
      </c>
      <c r="H67" s="1970" t="s">
        <v>3</v>
      </c>
      <c r="I67" s="1970" t="s">
        <v>3</v>
      </c>
      <c r="J67" s="1970" t="s">
        <v>3</v>
      </c>
      <c r="K67" s="1970" t="s">
        <v>3</v>
      </c>
      <c r="L67" s="1970">
        <v>1587.079863061</v>
      </c>
      <c r="M67" s="1970" t="s">
        <v>3</v>
      </c>
      <c r="N67" s="1970" t="s">
        <v>3</v>
      </c>
      <c r="O67" s="1970" t="s">
        <v>3</v>
      </c>
      <c r="P67" s="1970" t="s">
        <v>3</v>
      </c>
      <c r="Q67" s="1970" t="s">
        <v>3</v>
      </c>
      <c r="R67" s="1970">
        <v>1587.079863061</v>
      </c>
    </row>
    <row r="68" spans="1:18" ht="10.9" customHeight="1" x14ac:dyDescent="0.2">
      <c r="A68" s="2651">
        <v>8</v>
      </c>
      <c r="B68" s="2651" t="s">
        <v>35</v>
      </c>
      <c r="C68" s="1969" t="s">
        <v>3</v>
      </c>
      <c r="D68" s="1970" t="s">
        <v>3</v>
      </c>
      <c r="E68" s="1970" t="s">
        <v>3</v>
      </c>
      <c r="F68" s="1970" t="s">
        <v>3</v>
      </c>
      <c r="G68" s="1970" t="s">
        <v>3</v>
      </c>
      <c r="H68" s="1970" t="s">
        <v>3</v>
      </c>
      <c r="I68" s="1970" t="s">
        <v>3</v>
      </c>
      <c r="J68" s="1970" t="s">
        <v>3</v>
      </c>
      <c r="K68" s="1970">
        <v>5058.0732369710004</v>
      </c>
      <c r="L68" s="1970" t="s">
        <v>3</v>
      </c>
      <c r="M68" s="1970" t="s">
        <v>3</v>
      </c>
      <c r="N68" s="1970" t="s">
        <v>3</v>
      </c>
      <c r="O68" s="1970" t="s">
        <v>3</v>
      </c>
      <c r="P68" s="1970" t="s">
        <v>3</v>
      </c>
      <c r="Q68" s="1970" t="s">
        <v>3</v>
      </c>
      <c r="R68" s="1970">
        <v>5058.0732369710004</v>
      </c>
    </row>
    <row r="69" spans="1:18" ht="20.25" customHeight="1" x14ac:dyDescent="0.2">
      <c r="A69" s="2651">
        <v>9</v>
      </c>
      <c r="B69" s="2651" t="s">
        <v>263</v>
      </c>
      <c r="C69" s="1969" t="s">
        <v>3</v>
      </c>
      <c r="D69" s="1970" t="s">
        <v>3</v>
      </c>
      <c r="E69" s="1970" t="s">
        <v>3</v>
      </c>
      <c r="F69" s="1970" t="s">
        <v>3</v>
      </c>
      <c r="G69" s="1970" t="s">
        <v>3</v>
      </c>
      <c r="H69" s="1970">
        <v>4064.4362305899999</v>
      </c>
      <c r="I69" s="1970">
        <v>73.301603829999991</v>
      </c>
      <c r="J69" s="1970" t="s">
        <v>3</v>
      </c>
      <c r="K69" s="1970" t="s">
        <v>3</v>
      </c>
      <c r="L69" s="1970" t="s">
        <v>3</v>
      </c>
      <c r="M69" s="1970" t="s">
        <v>3</v>
      </c>
      <c r="N69" s="1970" t="s">
        <v>3</v>
      </c>
      <c r="O69" s="1970" t="s">
        <v>3</v>
      </c>
      <c r="P69" s="1970" t="s">
        <v>3</v>
      </c>
      <c r="Q69" s="1970" t="s">
        <v>3</v>
      </c>
      <c r="R69" s="1970">
        <v>4137.7378344199997</v>
      </c>
    </row>
    <row r="70" spans="1:18" ht="20.45" customHeight="1" x14ac:dyDescent="0.2">
      <c r="A70" s="2651">
        <v>10</v>
      </c>
      <c r="B70" s="2651" t="s">
        <v>264</v>
      </c>
      <c r="C70" s="1969">
        <v>2.9469407999999997</v>
      </c>
      <c r="D70" s="1970" t="s">
        <v>3</v>
      </c>
      <c r="E70" s="1970" t="s">
        <v>3</v>
      </c>
      <c r="F70" s="1970" t="s">
        <v>3</v>
      </c>
      <c r="G70" s="1970" t="s">
        <v>3</v>
      </c>
      <c r="H70" s="1970" t="s">
        <v>3</v>
      </c>
      <c r="I70" s="1970" t="s">
        <v>3</v>
      </c>
      <c r="J70" s="1970" t="s">
        <v>3</v>
      </c>
      <c r="K70" s="1970" t="s">
        <v>3</v>
      </c>
      <c r="L70" s="1970">
        <v>30.79747596</v>
      </c>
      <c r="M70" s="1970">
        <v>42.024907816000002</v>
      </c>
      <c r="N70" s="1970" t="s">
        <v>3</v>
      </c>
      <c r="O70" s="1970" t="s">
        <v>3</v>
      </c>
      <c r="P70" s="1970" t="s">
        <v>3</v>
      </c>
      <c r="Q70" s="1970" t="s">
        <v>3</v>
      </c>
      <c r="R70" s="1970">
        <v>75.769324576000002</v>
      </c>
    </row>
    <row r="71" spans="1:18" ht="33.75" x14ac:dyDescent="0.2">
      <c r="A71" s="1735">
        <v>11</v>
      </c>
      <c r="B71" s="1735" t="s">
        <v>385</v>
      </c>
      <c r="C71" s="1970" t="s">
        <v>3</v>
      </c>
      <c r="D71" s="1970" t="s">
        <v>3</v>
      </c>
      <c r="E71" s="1970" t="s">
        <v>3</v>
      </c>
      <c r="F71" s="1970"/>
      <c r="G71" s="1970" t="s">
        <v>3</v>
      </c>
      <c r="H71" s="1970" t="s">
        <v>3</v>
      </c>
      <c r="I71" s="1970" t="s">
        <v>3</v>
      </c>
      <c r="J71" s="1970" t="s">
        <v>3</v>
      </c>
      <c r="K71" s="1970" t="s">
        <v>3</v>
      </c>
      <c r="L71" s="1970" t="s">
        <v>3</v>
      </c>
      <c r="M71" s="1970">
        <v>590.83134280000002</v>
      </c>
      <c r="N71" s="1970" t="s">
        <v>3</v>
      </c>
      <c r="O71" s="1970" t="s">
        <v>3</v>
      </c>
      <c r="P71" s="1970" t="s">
        <v>3</v>
      </c>
      <c r="Q71" s="1970" t="s">
        <v>3</v>
      </c>
      <c r="R71" s="1970">
        <v>590.83134280000002</v>
      </c>
    </row>
    <row r="72" spans="1:18" x14ac:dyDescent="0.2">
      <c r="A72" s="2654">
        <v>12</v>
      </c>
      <c r="B72" s="2654" t="s">
        <v>1045</v>
      </c>
      <c r="C72" s="2661" t="s">
        <v>3</v>
      </c>
      <c r="D72" s="2654" t="s">
        <v>3</v>
      </c>
      <c r="E72" s="2654" t="s">
        <v>3</v>
      </c>
      <c r="F72" s="2661">
        <v>417.39781015</v>
      </c>
      <c r="G72" s="2661" t="s">
        <v>3</v>
      </c>
      <c r="H72" s="2661" t="s">
        <v>3</v>
      </c>
      <c r="I72" s="2661" t="s">
        <v>3</v>
      </c>
      <c r="J72" s="2661" t="s">
        <v>3</v>
      </c>
      <c r="K72" s="2661" t="s">
        <v>3</v>
      </c>
      <c r="L72" s="2661" t="s">
        <v>3</v>
      </c>
      <c r="M72" s="2661" t="s">
        <v>3</v>
      </c>
      <c r="N72" s="2661" t="s">
        <v>3</v>
      </c>
      <c r="O72" s="2661" t="s">
        <v>3</v>
      </c>
      <c r="P72" s="2661" t="s">
        <v>3</v>
      </c>
      <c r="Q72" s="2661" t="s">
        <v>3</v>
      </c>
      <c r="R72" s="2661">
        <v>417.39781015</v>
      </c>
    </row>
    <row r="73" spans="1:18" ht="45" x14ac:dyDescent="0.2">
      <c r="A73" s="2654">
        <v>13</v>
      </c>
      <c r="B73" s="2654" t="s">
        <v>2097</v>
      </c>
      <c r="C73" s="2661"/>
      <c r="D73" s="2654"/>
      <c r="E73" s="2654"/>
      <c r="F73" s="2661"/>
      <c r="G73" s="2661"/>
      <c r="H73" s="2661"/>
      <c r="I73" s="2661"/>
      <c r="J73" s="2661"/>
      <c r="K73" s="2661"/>
      <c r="L73" s="2661"/>
      <c r="M73" s="2661"/>
      <c r="N73" s="2661"/>
      <c r="O73" s="2661"/>
      <c r="P73" s="2661"/>
      <c r="Q73" s="2661"/>
      <c r="R73" s="2661"/>
    </row>
    <row r="74" spans="1:18" ht="31.9" customHeight="1" x14ac:dyDescent="0.2">
      <c r="A74" s="1735">
        <v>14</v>
      </c>
      <c r="B74" s="1735" t="s">
        <v>268</v>
      </c>
      <c r="C74" s="1969" t="s">
        <v>3</v>
      </c>
      <c r="D74" s="1970" t="s">
        <v>3</v>
      </c>
      <c r="E74" s="1970" t="s">
        <v>3</v>
      </c>
      <c r="F74" s="1970" t="s">
        <v>3</v>
      </c>
      <c r="G74" s="1970" t="s">
        <v>3</v>
      </c>
      <c r="H74" s="1970" t="s">
        <v>3</v>
      </c>
      <c r="I74" s="1970" t="s">
        <v>3</v>
      </c>
      <c r="J74" s="1970" t="s">
        <v>3</v>
      </c>
      <c r="K74" s="1970" t="s">
        <v>3</v>
      </c>
      <c r="L74" s="1970">
        <v>298.99908037</v>
      </c>
      <c r="M74" s="1970" t="s">
        <v>3</v>
      </c>
      <c r="N74" s="1970" t="s">
        <v>3</v>
      </c>
      <c r="O74" s="1970" t="s">
        <v>3</v>
      </c>
      <c r="P74" s="1970" t="s">
        <v>3</v>
      </c>
      <c r="Q74" s="1970" t="s">
        <v>3</v>
      </c>
      <c r="R74" s="1970">
        <v>298.99908037</v>
      </c>
    </row>
    <row r="75" spans="1:18" x14ac:dyDescent="0.2">
      <c r="A75" s="1629">
        <v>15</v>
      </c>
      <c r="B75" s="1629" t="s">
        <v>38</v>
      </c>
      <c r="C75" s="1629" t="s">
        <v>3</v>
      </c>
      <c r="D75" s="1629" t="s">
        <v>3</v>
      </c>
      <c r="E75" s="1629" t="s">
        <v>3</v>
      </c>
      <c r="F75" s="1629" t="s">
        <v>3</v>
      </c>
      <c r="G75" s="1629" t="s">
        <v>3</v>
      </c>
      <c r="H75" s="1629" t="s">
        <v>3</v>
      </c>
      <c r="I75" s="1629" t="s">
        <v>3</v>
      </c>
      <c r="J75" s="1629" t="s">
        <v>3</v>
      </c>
      <c r="K75" s="1629" t="s">
        <v>3</v>
      </c>
      <c r="L75" s="1629">
        <v>352.14048726000004</v>
      </c>
      <c r="M75" s="1629" t="s">
        <v>3</v>
      </c>
      <c r="N75" s="1629">
        <v>1959.6724433500001</v>
      </c>
      <c r="O75" s="1629" t="s">
        <v>3</v>
      </c>
      <c r="P75" s="1629" t="s">
        <v>3</v>
      </c>
      <c r="Q75" s="1629" t="s">
        <v>3</v>
      </c>
      <c r="R75" s="1629">
        <v>2311.81293061</v>
      </c>
    </row>
    <row r="76" spans="1:18" x14ac:dyDescent="0.2">
      <c r="A76" s="1629">
        <v>16</v>
      </c>
      <c r="B76" s="1629" t="s">
        <v>380</v>
      </c>
      <c r="C76" s="1629" t="s">
        <v>3</v>
      </c>
      <c r="D76" s="1629" t="s">
        <v>3</v>
      </c>
      <c r="E76" s="1629" t="s">
        <v>3</v>
      </c>
      <c r="F76" s="1629" t="s">
        <v>3</v>
      </c>
      <c r="G76" s="1629" t="s">
        <v>3</v>
      </c>
      <c r="H76" s="1629" t="s">
        <v>3</v>
      </c>
      <c r="I76" s="1629" t="s">
        <v>3</v>
      </c>
      <c r="J76" s="1629" t="s">
        <v>3</v>
      </c>
      <c r="K76" s="1629" t="s">
        <v>3</v>
      </c>
      <c r="L76" s="1629">
        <v>250.96464999</v>
      </c>
      <c r="M76" s="1629" t="s">
        <v>3</v>
      </c>
      <c r="N76" s="1629" t="s">
        <v>3</v>
      </c>
      <c r="O76" s="1629" t="s">
        <v>3</v>
      </c>
      <c r="P76" s="1629" t="s">
        <v>3</v>
      </c>
      <c r="Q76" s="1629">
        <v>335.97292802999993</v>
      </c>
      <c r="R76" s="1629">
        <v>586.93757801999993</v>
      </c>
    </row>
    <row r="77" spans="1:18" x14ac:dyDescent="0.2">
      <c r="A77" s="2662">
        <v>17</v>
      </c>
      <c r="B77" s="2662" t="s">
        <v>7</v>
      </c>
      <c r="C77" s="2663">
        <v>78770.503041834017</v>
      </c>
      <c r="D77" s="2662" t="s">
        <v>3</v>
      </c>
      <c r="E77" s="2662" t="s">
        <v>3</v>
      </c>
      <c r="F77" s="2663">
        <v>417.39781015</v>
      </c>
      <c r="G77" s="2663">
        <v>428.03194694599995</v>
      </c>
      <c r="H77" s="2663">
        <v>4064.4362305899999</v>
      </c>
      <c r="I77" s="2663">
        <v>305.19389153000003</v>
      </c>
      <c r="J77" s="2663" t="s">
        <v>3</v>
      </c>
      <c r="K77" s="2663">
        <v>5058.0732369710004</v>
      </c>
      <c r="L77" s="2663">
        <v>2543.3368420779998</v>
      </c>
      <c r="M77" s="2663">
        <v>641.09695923599998</v>
      </c>
      <c r="N77" s="2663">
        <v>2064.1299638</v>
      </c>
      <c r="O77" s="2663" t="s">
        <v>3</v>
      </c>
      <c r="P77" s="2663" t="s">
        <v>3</v>
      </c>
      <c r="Q77" s="2663">
        <v>335.97292802999993</v>
      </c>
      <c r="R77" s="2663">
        <v>94628.172851165014</v>
      </c>
    </row>
    <row r="149" spans="8:8" x14ac:dyDescent="0.2">
      <c r="H149" s="1601"/>
    </row>
  </sheetData>
  <mergeCells count="3">
    <mergeCell ref="B1:R1"/>
    <mergeCell ref="C3:Q3"/>
    <mergeCell ref="C59:Q59"/>
  </mergeCells>
  <conditionalFormatting sqref="C5:R56">
    <cfRule type="cellIs" dxfId="6" priority="6" operator="lessThan">
      <formula>0</formula>
    </cfRule>
  </conditionalFormatting>
  <conditionalFormatting sqref="C61:R71 C74:R74">
    <cfRule type="cellIs" dxfId="5" priority="5" operator="lessThan">
      <formula>0</formula>
    </cfRule>
  </conditionalFormatting>
  <conditionalFormatting sqref="C72:C73">
    <cfRule type="cellIs" dxfId="4" priority="4" operator="lessThan">
      <formula>0</formula>
    </cfRule>
  </conditionalFormatting>
  <conditionalFormatting sqref="F72:R73">
    <cfRule type="cellIs" dxfId="3" priority="3" operator="lessThan">
      <formula>0</formula>
    </cfRule>
  </conditionalFormatting>
  <conditionalFormatting sqref="C77">
    <cfRule type="cellIs" dxfId="2" priority="2" operator="lessThan">
      <formula>0</formula>
    </cfRule>
  </conditionalFormatting>
  <conditionalFormatting sqref="F77:R77">
    <cfRule type="cellIs" dxfId="1" priority="1" operator="lessThan">
      <formula>0</formula>
    </cfRule>
  </conditionalFormatting>
  <pageMargins left="0.43307086614173229" right="0.23622047244094491" top="0.74803149606299213" bottom="0.74803149606299213" header="0.31496062992125984" footer="0.31496062992125984"/>
  <pageSetup paperSize="9" scale="93" orientation="portrait" r:id="rId1"/>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99E1-7BC0-45E9-AF3E-0A78A6403C5D}">
  <sheetPr>
    <tabColor theme="2"/>
  </sheetPr>
  <dimension ref="A1:V111"/>
  <sheetViews>
    <sheetView showGridLines="0" showWhiteSpace="0" view="pageLayout" zoomScaleNormal="100" zoomScaleSheetLayoutView="100" workbookViewId="0">
      <selection sqref="A1:M1"/>
    </sheetView>
  </sheetViews>
  <sheetFormatPr defaultColWidth="0" defaultRowHeight="12" x14ac:dyDescent="0.2"/>
  <cols>
    <col min="1" max="1" width="13" style="1702" customWidth="1"/>
    <col min="2" max="2" width="7.375" style="1702" customWidth="1"/>
    <col min="3" max="3" width="6.625" style="1702" customWidth="1"/>
    <col min="4" max="5" width="6.25" style="1702" customWidth="1"/>
    <col min="6" max="6" width="7.25" style="1702" customWidth="1"/>
    <col min="7" max="7" width="9.875" style="1702" customWidth="1"/>
    <col min="8" max="9" width="6.5" style="1702" customWidth="1"/>
    <col min="10" max="10" width="6.625" style="1702" customWidth="1"/>
    <col min="11" max="11" width="6.5" style="1702" customWidth="1"/>
    <col min="12" max="12" width="4.875" style="1702" customWidth="1"/>
    <col min="13" max="13" width="5.375" style="1702" customWidth="1"/>
    <col min="14" max="16384" width="8" style="652" hidden="1"/>
  </cols>
  <sheetData>
    <row r="1" spans="1:22" ht="99" customHeight="1" x14ac:dyDescent="0.2">
      <c r="A1" s="2941" t="s">
        <v>2349</v>
      </c>
      <c r="B1" s="2942"/>
      <c r="C1" s="2942"/>
      <c r="D1" s="2942"/>
      <c r="E1" s="2942"/>
      <c r="F1" s="2942"/>
      <c r="G1" s="2942"/>
      <c r="H1" s="2942"/>
      <c r="I1" s="2942"/>
      <c r="J1" s="2942"/>
      <c r="K1" s="2942"/>
      <c r="L1" s="2942"/>
      <c r="M1" s="2942"/>
    </row>
    <row r="2" spans="1:22" ht="14.45" customHeight="1" x14ac:dyDescent="0.2">
      <c r="A2" s="1724" t="s">
        <v>1041</v>
      </c>
      <c r="B2" s="1897" t="s">
        <v>341</v>
      </c>
      <c r="C2" s="1897" t="s">
        <v>342</v>
      </c>
      <c r="D2" s="1897" t="s">
        <v>343</v>
      </c>
      <c r="E2" s="1897" t="s">
        <v>592</v>
      </c>
      <c r="F2" s="1897" t="s">
        <v>344</v>
      </c>
      <c r="G2" s="1897" t="s">
        <v>345</v>
      </c>
      <c r="H2" s="1897" t="s">
        <v>346</v>
      </c>
      <c r="I2" s="1897" t="s">
        <v>1088</v>
      </c>
      <c r="J2" s="1897" t="s">
        <v>1089</v>
      </c>
      <c r="K2" s="1897" t="s">
        <v>1646</v>
      </c>
      <c r="L2" s="1897" t="s">
        <v>1647</v>
      </c>
      <c r="M2" s="1897" t="s">
        <v>1648</v>
      </c>
    </row>
    <row r="3" spans="1:22" ht="49.5" customHeight="1" x14ac:dyDescent="0.2">
      <c r="A3" s="646" t="s">
        <v>60</v>
      </c>
      <c r="B3" s="1898" t="s">
        <v>59</v>
      </c>
      <c r="C3" s="1898" t="s">
        <v>58</v>
      </c>
      <c r="D3" s="1899" t="s">
        <v>57</v>
      </c>
      <c r="E3" s="1898" t="s">
        <v>56</v>
      </c>
      <c r="F3" s="1900" t="s">
        <v>55</v>
      </c>
      <c r="G3" s="1898" t="s">
        <v>54</v>
      </c>
      <c r="H3" s="1901" t="s">
        <v>53</v>
      </c>
      <c r="I3" s="1902" t="s">
        <v>52</v>
      </c>
      <c r="J3" s="1898" t="s">
        <v>1</v>
      </c>
      <c r="K3" s="1899" t="s">
        <v>40</v>
      </c>
      <c r="L3" s="1898" t="s">
        <v>51</v>
      </c>
      <c r="M3" s="1898" t="s">
        <v>50</v>
      </c>
      <c r="N3" s="1936"/>
      <c r="O3" s="1936"/>
      <c r="P3" s="1936"/>
      <c r="Q3" s="1936"/>
      <c r="R3" s="1936"/>
      <c r="S3" s="1936"/>
      <c r="T3" s="1936"/>
      <c r="U3" s="1936"/>
      <c r="V3" s="1936"/>
    </row>
    <row r="4" spans="1:22" ht="8.25" hidden="1" customHeight="1" x14ac:dyDescent="0.2">
      <c r="A4" s="1725" t="s">
        <v>60</v>
      </c>
      <c r="B4" s="1937"/>
      <c r="C4" s="1937"/>
      <c r="D4" s="1937"/>
      <c r="E4" s="1937"/>
      <c r="F4" s="1937"/>
      <c r="G4" s="1937"/>
      <c r="H4" s="1937"/>
      <c r="I4" s="1937"/>
      <c r="J4" s="1937"/>
      <c r="K4" s="1937"/>
      <c r="L4" s="1937"/>
      <c r="M4" s="1937"/>
    </row>
    <row r="5" spans="1:22" x14ac:dyDescent="0.2">
      <c r="A5" s="1726" t="s">
        <v>49</v>
      </c>
      <c r="B5" s="773"/>
      <c r="C5" s="1938"/>
      <c r="D5" s="1939"/>
      <c r="E5" s="1939"/>
      <c r="F5" s="1939"/>
      <c r="G5" s="1939"/>
      <c r="H5" s="1939"/>
      <c r="I5" s="1939"/>
      <c r="J5" s="1939"/>
      <c r="K5" s="1939"/>
      <c r="L5" s="1939"/>
      <c r="M5" s="1937"/>
    </row>
    <row r="6" spans="1:22" x14ac:dyDescent="0.2">
      <c r="A6" s="1727" t="s">
        <v>48</v>
      </c>
      <c r="B6" s="1940">
        <v>149643.46998388998</v>
      </c>
      <c r="C6" s="1940">
        <v>38357.51165593</v>
      </c>
      <c r="D6" s="1941">
        <v>0.53364841298240295</v>
      </c>
      <c r="E6" s="1940">
        <v>170726.75827952</v>
      </c>
      <c r="F6" s="1942">
        <v>8.72455486949101E-4</v>
      </c>
      <c r="G6" s="1940">
        <v>1331422</v>
      </c>
      <c r="H6" s="1943">
        <v>0.18854071590827701</v>
      </c>
      <c r="I6" s="1944">
        <v>2.475382371471992</v>
      </c>
      <c r="J6" s="1940">
        <v>20518.162057590001</v>
      </c>
      <c r="K6" s="1945">
        <v>0.120181290058802</v>
      </c>
      <c r="L6" s="1940">
        <v>29.308550370000003</v>
      </c>
      <c r="M6" s="1940">
        <v>15.663436659999999</v>
      </c>
    </row>
    <row r="7" spans="1:22" x14ac:dyDescent="0.2">
      <c r="A7" s="1728" t="s">
        <v>47</v>
      </c>
      <c r="B7" s="1940">
        <v>47326.875960630001</v>
      </c>
      <c r="C7" s="1940">
        <v>11607.377630629999</v>
      </c>
      <c r="D7" s="1941">
        <v>0.52104810661908796</v>
      </c>
      <c r="E7" s="1940">
        <v>53085.712460029994</v>
      </c>
      <c r="F7" s="1942">
        <v>1.97085922542295E-3</v>
      </c>
      <c r="G7" s="1940">
        <v>563459</v>
      </c>
      <c r="H7" s="1943">
        <v>0.213363411006081</v>
      </c>
      <c r="I7" s="1944">
        <v>2.5438007450812217</v>
      </c>
      <c r="J7" s="1940">
        <v>10919.74131127</v>
      </c>
      <c r="K7" s="1945">
        <v>0.20570019323922301</v>
      </c>
      <c r="L7" s="1940">
        <v>22.783452220000001</v>
      </c>
      <c r="M7" s="1940">
        <v>12.203878599999999</v>
      </c>
    </row>
    <row r="8" spans="1:22" x14ac:dyDescent="0.2">
      <c r="A8" s="1727" t="s">
        <v>46</v>
      </c>
      <c r="B8" s="1940">
        <v>51965.626415349994</v>
      </c>
      <c r="C8" s="1940">
        <v>21382.73952087</v>
      </c>
      <c r="D8" s="1941">
        <v>0.47716436857111599</v>
      </c>
      <c r="E8" s="1940">
        <v>61221.214740629999</v>
      </c>
      <c r="F8" s="1942">
        <v>4.1322573082187902E-3</v>
      </c>
      <c r="G8" s="1940">
        <v>465684</v>
      </c>
      <c r="H8" s="1943">
        <v>0.26047566668612498</v>
      </c>
      <c r="I8" s="1944">
        <v>2.5026271165195646</v>
      </c>
      <c r="J8" s="1940">
        <v>25520.327100850001</v>
      </c>
      <c r="K8" s="1945">
        <v>0.416854307922009</v>
      </c>
      <c r="L8" s="1940">
        <v>66.523869250000004</v>
      </c>
      <c r="M8" s="1940">
        <v>49.130096380000005</v>
      </c>
    </row>
    <row r="9" spans="1:22" x14ac:dyDescent="0.2">
      <c r="A9" s="1727" t="s">
        <v>45</v>
      </c>
      <c r="B9" s="1946">
        <v>6166.2656641499998</v>
      </c>
      <c r="C9" s="1946">
        <v>825.00064485000007</v>
      </c>
      <c r="D9" s="1947">
        <v>0.53011026661630201</v>
      </c>
      <c r="E9" s="1946">
        <v>6391.9754666600002</v>
      </c>
      <c r="F9" s="1942">
        <v>5.9930665738328996E-3</v>
      </c>
      <c r="G9" s="1940">
        <v>152736</v>
      </c>
      <c r="H9" s="1943">
        <v>0.20163978472894201</v>
      </c>
      <c r="I9" s="1944">
        <v>2.5000000003790546</v>
      </c>
      <c r="J9" s="717">
        <v>1303.4364151099999</v>
      </c>
      <c r="K9" s="1945">
        <v>0.203917618568565</v>
      </c>
      <c r="L9" s="1940">
        <v>7.7591014299999994</v>
      </c>
      <c r="M9" s="1940">
        <v>7.6079812100000002</v>
      </c>
    </row>
    <row r="10" spans="1:22" x14ac:dyDescent="0.2">
      <c r="A10" s="1727" t="s">
        <v>44</v>
      </c>
      <c r="B10" s="1940">
        <v>32673.83402943</v>
      </c>
      <c r="C10" s="1940">
        <v>10921.18602696</v>
      </c>
      <c r="D10" s="1941">
        <v>0.46169508012289801</v>
      </c>
      <c r="E10" s="1940">
        <v>36120.983880020001</v>
      </c>
      <c r="F10" s="1942">
        <v>1.20025207322719E-2</v>
      </c>
      <c r="G10" s="1940">
        <v>397451</v>
      </c>
      <c r="H10" s="1943">
        <v>0.25348613341135101</v>
      </c>
      <c r="I10" s="1944">
        <v>2.5900795605118931</v>
      </c>
      <c r="J10" s="1940">
        <v>18652.224394569999</v>
      </c>
      <c r="K10" s="1945">
        <v>0.51638195837980205</v>
      </c>
      <c r="L10" s="1940">
        <v>109.7071936</v>
      </c>
      <c r="M10" s="1940">
        <v>161.82292504999998</v>
      </c>
    </row>
    <row r="11" spans="1:22" x14ac:dyDescent="0.2">
      <c r="A11" s="1727" t="s">
        <v>43</v>
      </c>
      <c r="B11" s="1940">
        <v>8725.45094298</v>
      </c>
      <c r="C11" s="1940">
        <v>2638.79623365</v>
      </c>
      <c r="D11" s="1945">
        <v>0.35684975280381498</v>
      </c>
      <c r="E11" s="1940">
        <v>8784.1005444900002</v>
      </c>
      <c r="F11" s="1942">
        <v>4.2595140080073299E-2</v>
      </c>
      <c r="G11" s="1940">
        <v>208337</v>
      </c>
      <c r="H11" s="1943">
        <v>0.25886048055157101</v>
      </c>
      <c r="I11" s="1944">
        <v>2.5783698116668359</v>
      </c>
      <c r="J11" s="1940">
        <v>5072.1174889900003</v>
      </c>
      <c r="K11" s="1945">
        <v>0.57742024505532197</v>
      </c>
      <c r="L11" s="1940">
        <v>95.721203039999992</v>
      </c>
      <c r="M11" s="1940">
        <v>126.74684074</v>
      </c>
    </row>
    <row r="12" spans="1:22" x14ac:dyDescent="0.2">
      <c r="A12" s="1727" t="s">
        <v>42</v>
      </c>
      <c r="B12" s="1940">
        <v>4819.1869470900001</v>
      </c>
      <c r="C12" s="1940">
        <v>815.53499835000002</v>
      </c>
      <c r="D12" s="1945">
        <v>0.43542748230713102</v>
      </c>
      <c r="E12" s="1940">
        <v>4707.4055614700001</v>
      </c>
      <c r="F12" s="1942">
        <v>0.18450191457028001</v>
      </c>
      <c r="G12" s="1940">
        <v>81952</v>
      </c>
      <c r="H12" s="1943">
        <v>0.25350281625774201</v>
      </c>
      <c r="I12" s="1944">
        <v>2.4629250202876491</v>
      </c>
      <c r="J12" s="1940">
        <v>4390.7151648600002</v>
      </c>
      <c r="K12" s="1945">
        <v>0.93272506639281205</v>
      </c>
      <c r="L12" s="1940">
        <v>213.66944406000002</v>
      </c>
      <c r="M12" s="1940">
        <v>202.22545068000002</v>
      </c>
    </row>
    <row r="13" spans="1:22" x14ac:dyDescent="0.2">
      <c r="A13" s="1727" t="s">
        <v>41</v>
      </c>
      <c r="B13" s="1940">
        <v>5330.5577695599995</v>
      </c>
      <c r="C13" s="1940">
        <v>700.31569889999992</v>
      </c>
      <c r="D13" s="1945">
        <v>0.115797596423762</v>
      </c>
      <c r="E13" s="1940">
        <v>5113.5233927700001</v>
      </c>
      <c r="F13" s="1942">
        <v>1</v>
      </c>
      <c r="G13" s="1940">
        <v>102565</v>
      </c>
      <c r="H13" s="1943">
        <v>0.26378002726205002</v>
      </c>
      <c r="I13" s="1944">
        <v>2.5146990216723069</v>
      </c>
      <c r="J13" s="1940">
        <v>7506.1956672699998</v>
      </c>
      <c r="K13" s="1945">
        <v>1.46791069302293</v>
      </c>
      <c r="L13" s="1940">
        <v>1430.2908490899999</v>
      </c>
      <c r="M13" s="1940">
        <v>1667.73520925</v>
      </c>
    </row>
    <row r="14" spans="1:22" x14ac:dyDescent="0.2">
      <c r="A14" s="1729" t="s">
        <v>8</v>
      </c>
      <c r="B14" s="1948">
        <v>306651.26771307999</v>
      </c>
      <c r="C14" s="1948">
        <v>87248.462410139997</v>
      </c>
      <c r="D14" s="1949">
        <v>0.50015938681056005</v>
      </c>
      <c r="E14" s="1948">
        <v>346151.67432559002</v>
      </c>
      <c r="F14" s="1950">
        <v>2.1189026187956699E-2</v>
      </c>
      <c r="G14" s="1948">
        <v>3303605</v>
      </c>
      <c r="H14" s="1951">
        <v>0.215868429001315</v>
      </c>
      <c r="I14" s="1952">
        <v>2.5061416679363671</v>
      </c>
      <c r="J14" s="1948">
        <v>93882.919600509995</v>
      </c>
      <c r="K14" s="1949">
        <v>0.27121902496477301</v>
      </c>
      <c r="L14" s="1948">
        <v>1975.76366306</v>
      </c>
      <c r="M14" s="1948">
        <v>2243.1358185700001</v>
      </c>
    </row>
    <row r="15" spans="1:22" s="1309" customFormat="1" x14ac:dyDescent="0.2">
      <c r="A15" s="1730"/>
      <c r="B15" s="1730"/>
      <c r="C15" s="1730"/>
      <c r="D15" s="1730"/>
      <c r="E15" s="1730"/>
      <c r="F15" s="1730"/>
      <c r="G15" s="1730"/>
      <c r="H15" s="1730"/>
      <c r="I15" s="1730"/>
      <c r="J15" s="1730"/>
      <c r="K15" s="1730"/>
      <c r="L15" s="1730"/>
      <c r="M15" s="1730"/>
    </row>
    <row r="16" spans="1:22" s="1958" customFormat="1" ht="14.45" customHeight="1" x14ac:dyDescent="0.2">
      <c r="A16" s="1731" t="s">
        <v>1046</v>
      </c>
      <c r="B16" s="1953"/>
      <c r="C16" s="1953"/>
      <c r="D16" s="1954"/>
      <c r="E16" s="1953"/>
      <c r="F16" s="1955"/>
      <c r="G16" s="1953"/>
      <c r="H16" s="1956"/>
      <c r="I16" s="1957"/>
      <c r="J16" s="1953"/>
      <c r="K16" s="1954"/>
      <c r="L16" s="1953"/>
      <c r="M16" s="1953"/>
    </row>
    <row r="17" spans="1:13" ht="49.5" customHeight="1" x14ac:dyDescent="0.2">
      <c r="A17" s="1732" t="s">
        <v>60</v>
      </c>
      <c r="B17" s="1953" t="s">
        <v>59</v>
      </c>
      <c r="C17" s="1953" t="s">
        <v>58</v>
      </c>
      <c r="D17" s="1954" t="s">
        <v>57</v>
      </c>
      <c r="E17" s="1953" t="s">
        <v>56</v>
      </c>
      <c r="F17" s="1955" t="s">
        <v>55</v>
      </c>
      <c r="G17" s="1953" t="s">
        <v>54</v>
      </c>
      <c r="H17" s="1956" t="s">
        <v>53</v>
      </c>
      <c r="I17" s="1957" t="s">
        <v>52</v>
      </c>
      <c r="J17" s="1953" t="s">
        <v>1</v>
      </c>
      <c r="K17" s="1954" t="s">
        <v>40</v>
      </c>
      <c r="L17" s="1953" t="s">
        <v>51</v>
      </c>
      <c r="M17" s="1953" t="s">
        <v>50</v>
      </c>
    </row>
    <row r="18" spans="1:13" x14ac:dyDescent="0.2">
      <c r="A18" s="1727" t="s">
        <v>49</v>
      </c>
      <c r="B18" s="1940"/>
      <c r="C18" s="1940"/>
      <c r="D18" s="1945"/>
      <c r="E18" s="1940"/>
      <c r="F18" s="1942"/>
      <c r="G18" s="1940"/>
      <c r="H18" s="1943"/>
      <c r="I18" s="1944"/>
      <c r="J18" s="1940"/>
      <c r="K18" s="1945"/>
      <c r="L18" s="1940"/>
      <c r="M18" s="1940"/>
    </row>
    <row r="19" spans="1:13" x14ac:dyDescent="0.2">
      <c r="A19" s="1728" t="s">
        <v>48</v>
      </c>
      <c r="B19" s="1940">
        <v>141904.40708704002</v>
      </c>
      <c r="C19" s="1940">
        <v>39002.52364331</v>
      </c>
      <c r="D19" s="1945">
        <v>0.54818551832876405</v>
      </c>
      <c r="E19" s="1940">
        <v>163499.14414555</v>
      </c>
      <c r="F19" s="1942">
        <v>8.7641852077486899E-4</v>
      </c>
      <c r="G19" s="1940">
        <v>1364331</v>
      </c>
      <c r="H19" s="1943">
        <v>0.19547695719017499</v>
      </c>
      <c r="I19" s="1944">
        <v>2.4857686535686931</v>
      </c>
      <c r="J19" s="1940">
        <v>20644.624923920001</v>
      </c>
      <c r="K19" s="1945">
        <v>0.12626748006424901</v>
      </c>
      <c r="L19" s="1940">
        <v>29.280593639999999</v>
      </c>
      <c r="M19" s="1940">
        <v>19.43266831</v>
      </c>
    </row>
    <row r="20" spans="1:13" x14ac:dyDescent="0.2">
      <c r="A20" s="1727" t="s">
        <v>47</v>
      </c>
      <c r="B20" s="1940">
        <v>47715.760475850002</v>
      </c>
      <c r="C20" s="1940">
        <v>12468.37953079</v>
      </c>
      <c r="D20" s="1945">
        <v>0.51965645560484097</v>
      </c>
      <c r="E20" s="1940">
        <v>54002.706544679997</v>
      </c>
      <c r="F20" s="1942">
        <v>1.9715967047301401E-3</v>
      </c>
      <c r="G20" s="1940">
        <v>586946</v>
      </c>
      <c r="H20" s="1943">
        <v>0.21837601047371499</v>
      </c>
      <c r="I20" s="1944">
        <v>2.543155387223389</v>
      </c>
      <c r="J20" s="1940">
        <v>12138.738323489999</v>
      </c>
      <c r="K20" s="1945">
        <v>0.224780184182932</v>
      </c>
      <c r="L20" s="1940">
        <v>23.743157709999998</v>
      </c>
      <c r="M20" s="1940">
        <v>14.01415025</v>
      </c>
    </row>
    <row r="21" spans="1:13" x14ac:dyDescent="0.2">
      <c r="A21" s="1727" t="s">
        <v>46</v>
      </c>
      <c r="B21" s="1940">
        <v>49674.982605069999</v>
      </c>
      <c r="C21" s="1940">
        <v>20793.78551745</v>
      </c>
      <c r="D21" s="1945">
        <v>0.46533307575738497</v>
      </c>
      <c r="E21" s="1940">
        <v>58523.558943460004</v>
      </c>
      <c r="F21" s="1942">
        <v>4.1222601201179997E-3</v>
      </c>
      <c r="G21" s="1940">
        <v>476498</v>
      </c>
      <c r="H21" s="1943">
        <v>0.256304450185462</v>
      </c>
      <c r="I21" s="1944">
        <v>2.4956645676234959</v>
      </c>
      <c r="J21" s="1940">
        <v>26207.298331670001</v>
      </c>
      <c r="K21" s="1945">
        <v>0.44780766591773802</v>
      </c>
      <c r="L21" s="1940">
        <v>62.627796150000002</v>
      </c>
      <c r="M21" s="1940">
        <v>45.531932930000004</v>
      </c>
    </row>
    <row r="22" spans="1:13" x14ac:dyDescent="0.2">
      <c r="A22" s="1727" t="s">
        <v>45</v>
      </c>
      <c r="B22" s="1940">
        <v>6177.1065658799998</v>
      </c>
      <c r="C22" s="1940">
        <v>880.63424208000004</v>
      </c>
      <c r="D22" s="1945">
        <v>0.51452971559463101</v>
      </c>
      <c r="E22" s="1940">
        <v>6420.1057475699999</v>
      </c>
      <c r="F22" s="1942">
        <v>5.9965005801612403E-3</v>
      </c>
      <c r="G22" s="1940">
        <v>156205</v>
      </c>
      <c r="H22" s="1943">
        <v>0.20412503910173499</v>
      </c>
      <c r="I22" s="1944">
        <v>2.5000000003950631</v>
      </c>
      <c r="J22" s="1940">
        <v>1301.44914896</v>
      </c>
      <c r="K22" s="1945">
        <v>0.202714596944544</v>
      </c>
      <c r="L22" s="1940">
        <v>7.8984968099999993</v>
      </c>
      <c r="M22" s="1940">
        <v>8.8971749299999985</v>
      </c>
    </row>
    <row r="23" spans="1:13" x14ac:dyDescent="0.2">
      <c r="A23" s="1727" t="s">
        <v>44</v>
      </c>
      <c r="B23" s="1940">
        <v>33917.19243132</v>
      </c>
      <c r="C23" s="1940">
        <v>10697.077509090001</v>
      </c>
      <c r="D23" s="1945">
        <v>0.47252364842166</v>
      </c>
      <c r="E23" s="1940">
        <v>37346.723272990006</v>
      </c>
      <c r="F23" s="1942">
        <v>1.19752437096256E-2</v>
      </c>
      <c r="G23" s="1940">
        <v>461227</v>
      </c>
      <c r="H23" s="1943">
        <v>0.25561529904403102</v>
      </c>
      <c r="I23" s="1944">
        <v>2.5356235670645093</v>
      </c>
      <c r="J23" s="1940">
        <v>20888.811555389999</v>
      </c>
      <c r="K23" s="1945">
        <v>0.559321132477967</v>
      </c>
      <c r="L23" s="1940">
        <v>114.01922722</v>
      </c>
      <c r="M23" s="1940">
        <v>176.64232388000002</v>
      </c>
    </row>
    <row r="24" spans="1:13" x14ac:dyDescent="0.2">
      <c r="A24" s="1727" t="s">
        <v>43</v>
      </c>
      <c r="B24" s="1940">
        <v>8603.8457808299991</v>
      </c>
      <c r="C24" s="1940">
        <v>2415.4803452900001</v>
      </c>
      <c r="D24" s="1945">
        <v>0.37565982871860598</v>
      </c>
      <c r="E24" s="1940">
        <v>8637.4445266799994</v>
      </c>
      <c r="F24" s="1943">
        <v>4.3678045637765901E-2</v>
      </c>
      <c r="G24" s="1940">
        <v>227819</v>
      </c>
      <c r="H24" s="1943">
        <v>0.25751262611407399</v>
      </c>
      <c r="I24" s="1944">
        <v>2.5479269645842386</v>
      </c>
      <c r="J24" s="1940">
        <v>4904.04558172</v>
      </c>
      <c r="K24" s="1945">
        <v>0.56776579769305702</v>
      </c>
      <c r="L24" s="1940">
        <v>96.56893427</v>
      </c>
      <c r="M24" s="1940">
        <v>128.67014329</v>
      </c>
    </row>
    <row r="25" spans="1:13" x14ac:dyDescent="0.2">
      <c r="A25" s="1727" t="s">
        <v>42</v>
      </c>
      <c r="B25" s="1940">
        <v>4857.2561275099997</v>
      </c>
      <c r="C25" s="1940">
        <v>789.48583109999993</v>
      </c>
      <c r="D25" s="1945">
        <v>0.40230732834946098</v>
      </c>
      <c r="E25" s="1940">
        <v>4759.2835144999999</v>
      </c>
      <c r="F25" s="1943">
        <v>0.18735859016662901</v>
      </c>
      <c r="G25" s="1940">
        <v>88636</v>
      </c>
      <c r="H25" s="1943">
        <v>0.25368759262429502</v>
      </c>
      <c r="I25" s="1944">
        <v>2.496861917103756</v>
      </c>
      <c r="J25" s="1940">
        <v>4494.9915389500002</v>
      </c>
      <c r="K25" s="1945">
        <v>0.94446811694558896</v>
      </c>
      <c r="L25" s="1940">
        <v>218.97213581</v>
      </c>
      <c r="M25" s="1940">
        <v>190.09874513</v>
      </c>
    </row>
    <row r="26" spans="1:13" x14ac:dyDescent="0.2">
      <c r="A26" s="1727" t="s">
        <v>41</v>
      </c>
      <c r="B26" s="1940">
        <v>5675.0871127399996</v>
      </c>
      <c r="C26" s="1940">
        <v>642.48893547</v>
      </c>
      <c r="D26" s="1945">
        <v>0.117634639208724</v>
      </c>
      <c r="E26" s="1940">
        <v>5444.2136276399997</v>
      </c>
      <c r="F26" s="1943">
        <v>1</v>
      </c>
      <c r="G26" s="1940">
        <v>103683</v>
      </c>
      <c r="H26" s="1943">
        <v>0.26448380027735602</v>
      </c>
      <c r="I26" s="1944">
        <v>2.5278976437683425</v>
      </c>
      <c r="J26" s="1940">
        <v>7767.76043983</v>
      </c>
      <c r="K26" s="1945">
        <v>1.42679199809381</v>
      </c>
      <c r="L26" s="1940">
        <v>1445.1048458400001</v>
      </c>
      <c r="M26" s="1940">
        <v>1688.3661595199999</v>
      </c>
    </row>
    <row r="27" spans="1:13" x14ac:dyDescent="0.2">
      <c r="A27" s="1733" t="s">
        <v>8</v>
      </c>
      <c r="B27" s="1959">
        <v>298525.63818624004</v>
      </c>
      <c r="C27" s="1959">
        <v>87689.855554580005</v>
      </c>
      <c r="D27" s="1960">
        <v>0.50647899577636402</v>
      </c>
      <c r="E27" s="1959">
        <v>338633.18032306997</v>
      </c>
      <c r="F27" s="1961">
        <v>2.2708707446368701E-2</v>
      </c>
      <c r="G27" s="1959">
        <v>3465345</v>
      </c>
      <c r="H27" s="1962">
        <v>0.219947395651754</v>
      </c>
      <c r="I27" s="1963">
        <v>2.5048173234659563</v>
      </c>
      <c r="J27" s="1959">
        <v>98347.719843930012</v>
      </c>
      <c r="K27" s="1960">
        <v>0.29042552696726898</v>
      </c>
      <c r="L27" s="1959">
        <v>1998.21518745</v>
      </c>
      <c r="M27" s="1959">
        <v>2271.6532982399999</v>
      </c>
    </row>
    <row r="28" spans="1:13" x14ac:dyDescent="0.2">
      <c r="A28" s="1713"/>
      <c r="B28" s="1713"/>
      <c r="C28" s="1713"/>
      <c r="D28" s="1713"/>
      <c r="E28" s="1713"/>
      <c r="F28" s="1713"/>
      <c r="G28" s="1713"/>
      <c r="H28" s="1713"/>
      <c r="I28" s="1713"/>
      <c r="J28" s="1713"/>
      <c r="K28" s="1713"/>
      <c r="L28" s="1713"/>
      <c r="M28" s="1713"/>
    </row>
    <row r="29" spans="1:13" x14ac:dyDescent="0.2">
      <c r="A29" s="1713"/>
      <c r="B29" s="1713"/>
      <c r="C29" s="1713"/>
      <c r="D29" s="1713"/>
      <c r="E29" s="1713"/>
      <c r="F29" s="1713"/>
      <c r="G29" s="1713"/>
      <c r="H29" s="1713"/>
      <c r="I29" s="1713"/>
      <c r="J29" s="1713"/>
      <c r="K29" s="1713"/>
      <c r="L29" s="1713"/>
      <c r="M29" s="1713"/>
    </row>
    <row r="30" spans="1:13" x14ac:dyDescent="0.2">
      <c r="A30" s="1713"/>
      <c r="B30" s="1713"/>
      <c r="C30" s="1713"/>
      <c r="D30" s="1713"/>
      <c r="E30" s="1713"/>
      <c r="F30" s="1713"/>
      <c r="G30" s="1713"/>
      <c r="H30" s="1713"/>
      <c r="I30" s="1713"/>
      <c r="J30" s="1713"/>
      <c r="K30" s="1713"/>
      <c r="L30" s="1713"/>
      <c r="M30" s="1713"/>
    </row>
    <row r="31" spans="1:13" x14ac:dyDescent="0.2">
      <c r="A31" s="1713"/>
      <c r="B31" s="1713"/>
      <c r="C31" s="1713"/>
      <c r="D31" s="1713"/>
      <c r="E31" s="1713"/>
      <c r="F31" s="1713"/>
      <c r="G31" s="1713"/>
      <c r="H31" s="1713"/>
      <c r="I31" s="1713"/>
      <c r="J31" s="1713"/>
      <c r="K31" s="1713"/>
      <c r="L31" s="1713"/>
      <c r="M31" s="1713"/>
    </row>
    <row r="32" spans="1:13" x14ac:dyDescent="0.2">
      <c r="A32" s="1713"/>
      <c r="B32" s="1713"/>
      <c r="C32" s="1713"/>
      <c r="D32" s="1713"/>
      <c r="E32" s="1713"/>
      <c r="F32" s="1713"/>
      <c r="G32" s="1713"/>
      <c r="H32" s="1713"/>
      <c r="I32" s="1713"/>
      <c r="J32" s="1713"/>
      <c r="K32" s="1713"/>
      <c r="L32" s="1713"/>
      <c r="M32" s="1713"/>
    </row>
    <row r="33" spans="1:13" x14ac:dyDescent="0.2">
      <c r="A33" s="1713"/>
      <c r="B33" s="1713"/>
      <c r="C33" s="1713"/>
      <c r="D33" s="1713"/>
      <c r="E33" s="1713"/>
      <c r="F33" s="1713"/>
      <c r="G33" s="1713"/>
      <c r="H33" s="1713"/>
      <c r="I33" s="1713"/>
      <c r="J33" s="1713"/>
      <c r="K33" s="1713"/>
      <c r="L33" s="1713"/>
      <c r="M33" s="1713"/>
    </row>
    <row r="34" spans="1:13" x14ac:dyDescent="0.2">
      <c r="A34" s="1713"/>
      <c r="B34" s="1713"/>
      <c r="C34" s="1713"/>
      <c r="D34" s="1713"/>
      <c r="E34" s="1713"/>
      <c r="F34" s="1713"/>
      <c r="G34" s="1713"/>
      <c r="H34" s="1713"/>
      <c r="I34" s="1713"/>
      <c r="J34" s="1713"/>
      <c r="K34" s="1713"/>
      <c r="L34" s="1713"/>
      <c r="M34" s="1713"/>
    </row>
    <row r="35" spans="1:13" x14ac:dyDescent="0.2">
      <c r="A35" s="1713"/>
      <c r="B35" s="1713"/>
      <c r="C35" s="1713"/>
      <c r="D35" s="1713"/>
      <c r="E35" s="1713"/>
      <c r="F35" s="1713"/>
      <c r="G35" s="1713"/>
      <c r="H35" s="1713"/>
      <c r="I35" s="1713"/>
      <c r="J35" s="1713"/>
      <c r="K35" s="1713"/>
      <c r="L35" s="1713"/>
      <c r="M35" s="1713"/>
    </row>
    <row r="36" spans="1:13" x14ac:dyDescent="0.2">
      <c r="A36" s="1713"/>
      <c r="B36" s="1713"/>
      <c r="C36" s="1713"/>
      <c r="D36" s="1713"/>
      <c r="E36" s="1713"/>
      <c r="F36" s="1713"/>
      <c r="G36" s="1713"/>
      <c r="H36" s="1713"/>
      <c r="I36" s="1713"/>
      <c r="J36" s="1713"/>
      <c r="K36" s="1713"/>
      <c r="L36" s="1713"/>
      <c r="M36" s="1713"/>
    </row>
    <row r="37" spans="1:13" x14ac:dyDescent="0.2">
      <c r="A37" s="1713"/>
      <c r="B37" s="1713"/>
      <c r="C37" s="1713"/>
      <c r="D37" s="1713"/>
      <c r="E37" s="1713"/>
      <c r="F37" s="1713"/>
      <c r="G37" s="1713"/>
      <c r="H37" s="1713"/>
      <c r="I37" s="1713"/>
      <c r="J37" s="1713"/>
      <c r="K37" s="1713"/>
      <c r="L37" s="1713"/>
      <c r="M37" s="1713"/>
    </row>
    <row r="38" spans="1:13" x14ac:dyDescent="0.2">
      <c r="A38" s="1713"/>
      <c r="B38" s="1713"/>
      <c r="C38" s="1713"/>
      <c r="D38" s="1713"/>
      <c r="E38" s="1713"/>
      <c r="F38" s="1713"/>
      <c r="G38" s="1713"/>
      <c r="H38" s="1713"/>
      <c r="I38" s="1713"/>
      <c r="J38" s="1713"/>
      <c r="K38" s="1713"/>
      <c r="L38" s="1713"/>
      <c r="M38" s="1713"/>
    </row>
    <row r="39" spans="1:13" x14ac:dyDescent="0.2">
      <c r="A39" s="1713"/>
      <c r="B39" s="1713"/>
      <c r="C39" s="1713"/>
      <c r="D39" s="1713"/>
      <c r="E39" s="1713"/>
      <c r="F39" s="1713"/>
      <c r="G39" s="1713"/>
      <c r="H39" s="1713"/>
      <c r="I39" s="1713"/>
      <c r="J39" s="1713"/>
      <c r="K39" s="1713"/>
      <c r="L39" s="1713"/>
      <c r="M39" s="1713"/>
    </row>
    <row r="111" spans="7:7" ht="15" x14ac:dyDescent="0.25">
      <c r="G111" s="1338"/>
    </row>
  </sheetData>
  <mergeCells count="1">
    <mergeCell ref="A1:M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CE75F-8B43-473F-90F4-91820EB7630B}">
  <sheetPr>
    <tabColor theme="2"/>
  </sheetPr>
  <dimension ref="A1:R111"/>
  <sheetViews>
    <sheetView showGridLines="0" showWhiteSpace="0" view="pageLayout" zoomScaleNormal="100" zoomScaleSheetLayoutView="100" workbookViewId="0">
      <selection sqref="A1:M1"/>
    </sheetView>
  </sheetViews>
  <sheetFormatPr defaultColWidth="0" defaultRowHeight="12" x14ac:dyDescent="0.2"/>
  <cols>
    <col min="1" max="1" width="15.625" style="1702" customWidth="1"/>
    <col min="2" max="3" width="7.375" style="1702" customWidth="1"/>
    <col min="4" max="4" width="5.875" style="1702" customWidth="1"/>
    <col min="5" max="5" width="6.625" style="1702" customWidth="1"/>
    <col min="6" max="6" width="6.875" style="1702" customWidth="1"/>
    <col min="7" max="7" width="7.75" style="1702" customWidth="1"/>
    <col min="8" max="9" width="5.875" style="1702" customWidth="1"/>
    <col min="10" max="10" width="5.625" style="1702" customWidth="1"/>
    <col min="11" max="11" width="5.875" style="1702" customWidth="1"/>
    <col min="12" max="12" width="4.75" style="1702" customWidth="1"/>
    <col min="13" max="13" width="8.125" style="1702" customWidth="1"/>
    <col min="14" max="17" width="9" style="652" hidden="1" customWidth="1"/>
    <col min="18" max="18" width="10" style="652" hidden="1" customWidth="1"/>
    <col min="19" max="16384" width="8" style="652" hidden="1"/>
  </cols>
  <sheetData>
    <row r="1" spans="1:13" ht="41.25" customHeight="1" x14ac:dyDescent="0.2">
      <c r="A1" s="2943" t="s">
        <v>2348</v>
      </c>
      <c r="B1" s="2944"/>
      <c r="C1" s="2944"/>
      <c r="D1" s="2944"/>
      <c r="E1" s="2944"/>
      <c r="F1" s="2944"/>
      <c r="G1" s="2944"/>
      <c r="H1" s="2944"/>
      <c r="I1" s="2944"/>
      <c r="J1" s="2944"/>
      <c r="K1" s="2944"/>
      <c r="L1" s="2944"/>
      <c r="M1" s="2944"/>
    </row>
    <row r="2" spans="1:13" ht="14.45" customHeight="1" x14ac:dyDescent="0.2">
      <c r="A2" s="1569" t="s">
        <v>1041</v>
      </c>
      <c r="B2" s="1897" t="s">
        <v>341</v>
      </c>
      <c r="C2" s="1897" t="s">
        <v>342</v>
      </c>
      <c r="D2" s="1897" t="s">
        <v>343</v>
      </c>
      <c r="E2" s="1897" t="s">
        <v>592</v>
      </c>
      <c r="F2" s="1897" t="s">
        <v>344</v>
      </c>
      <c r="G2" s="1897" t="s">
        <v>345</v>
      </c>
      <c r="H2" s="1897" t="s">
        <v>346</v>
      </c>
      <c r="I2" s="1897" t="s">
        <v>1088</v>
      </c>
      <c r="J2" s="1897" t="s">
        <v>1089</v>
      </c>
      <c r="K2" s="1897" t="s">
        <v>1646</v>
      </c>
      <c r="L2" s="1897" t="s">
        <v>1647</v>
      </c>
      <c r="M2" s="1897" t="s">
        <v>1648</v>
      </c>
    </row>
    <row r="3" spans="1:13" ht="36" customHeight="1" x14ac:dyDescent="0.2">
      <c r="A3" s="646" t="s">
        <v>60</v>
      </c>
      <c r="B3" s="1898" t="s">
        <v>59</v>
      </c>
      <c r="C3" s="1898" t="s">
        <v>58</v>
      </c>
      <c r="D3" s="1899" t="s">
        <v>57</v>
      </c>
      <c r="E3" s="1898" t="s">
        <v>56</v>
      </c>
      <c r="F3" s="1900" t="s">
        <v>55</v>
      </c>
      <c r="G3" s="1898" t="s">
        <v>54</v>
      </c>
      <c r="H3" s="1901" t="s">
        <v>53</v>
      </c>
      <c r="I3" s="1902" t="s">
        <v>52</v>
      </c>
      <c r="J3" s="1898" t="s">
        <v>1</v>
      </c>
      <c r="K3" s="1899" t="s">
        <v>40</v>
      </c>
      <c r="L3" s="1898" t="s">
        <v>51</v>
      </c>
      <c r="M3" s="1898" t="s">
        <v>50</v>
      </c>
    </row>
    <row r="4" spans="1:13" x14ac:dyDescent="0.2">
      <c r="A4" s="1719" t="s">
        <v>61</v>
      </c>
      <c r="B4" s="1903"/>
      <c r="C4" s="1903"/>
      <c r="D4" s="1904"/>
      <c r="E4" s="1903"/>
      <c r="F4" s="1905"/>
      <c r="G4" s="1903"/>
      <c r="H4" s="1906"/>
      <c r="I4" s="1907"/>
      <c r="J4" s="1903"/>
      <c r="K4" s="1904"/>
      <c r="L4" s="1903"/>
      <c r="M4" s="1903"/>
    </row>
    <row r="5" spans="1:13" x14ac:dyDescent="0.2">
      <c r="A5" s="1698" t="s">
        <v>48</v>
      </c>
      <c r="B5" s="716">
        <v>25704.7340482</v>
      </c>
      <c r="C5" s="1908">
        <v>1407.21885064</v>
      </c>
      <c r="D5" s="1909">
        <v>0.31793483696045499</v>
      </c>
      <c r="E5" s="1908">
        <v>26204.828980099999</v>
      </c>
      <c r="F5" s="1910">
        <v>7.13164408903106E-4</v>
      </c>
      <c r="G5" s="1908">
        <v>635</v>
      </c>
      <c r="H5" s="1911">
        <v>0.13589337889380201</v>
      </c>
      <c r="I5" s="1912">
        <v>2.4980654335418273</v>
      </c>
      <c r="J5" s="1908">
        <v>2553.4705985000001</v>
      </c>
      <c r="K5" s="1909">
        <v>9.7442749977079093E-2</v>
      </c>
      <c r="L5" s="1908">
        <v>2.5784691500000001</v>
      </c>
      <c r="M5" s="1908">
        <v>0.51644811000000002</v>
      </c>
    </row>
    <row r="6" spans="1:13" x14ac:dyDescent="0.2">
      <c r="A6" s="1698" t="s">
        <v>47</v>
      </c>
      <c r="B6" s="1908">
        <v>2014.5121770200001</v>
      </c>
      <c r="C6" s="1908">
        <v>72.210662400000004</v>
      </c>
      <c r="D6" s="1909">
        <v>0.19685550880194899</v>
      </c>
      <c r="E6" s="1908">
        <v>2028.8126349500001</v>
      </c>
      <c r="F6" s="1910">
        <v>1.74000005184658E-3</v>
      </c>
      <c r="G6" s="1908">
        <v>93</v>
      </c>
      <c r="H6" s="1911">
        <v>0.12579163951051101</v>
      </c>
      <c r="I6" s="1912">
        <v>2.5001866183308139</v>
      </c>
      <c r="J6" s="1908">
        <v>252.38607783</v>
      </c>
      <c r="K6" s="1909">
        <v>0.124400880338672</v>
      </c>
      <c r="L6" s="1908"/>
      <c r="M6" s="1908"/>
    </row>
    <row r="7" spans="1:13" x14ac:dyDescent="0.2">
      <c r="A7" s="1698" t="s">
        <v>46</v>
      </c>
      <c r="B7" s="1908">
        <v>886.13238342</v>
      </c>
      <c r="C7" s="1908">
        <v>1641.6931089900002</v>
      </c>
      <c r="D7" s="1909">
        <v>0.54970459889214096</v>
      </c>
      <c r="E7" s="1908">
        <v>1929.6005822</v>
      </c>
      <c r="F7" s="1910">
        <v>3.7646796943425999E-3</v>
      </c>
      <c r="G7" s="1908">
        <v>239</v>
      </c>
      <c r="H7" s="1911">
        <v>0.42889667720582197</v>
      </c>
      <c r="I7" s="1912">
        <v>2.5000000000056222</v>
      </c>
      <c r="J7" s="1908">
        <v>1213.7901083100001</v>
      </c>
      <c r="K7" s="1909">
        <v>0.62903697247340096</v>
      </c>
      <c r="L7" s="1908">
        <v>3.1102295</v>
      </c>
      <c r="M7" s="1908">
        <v>1.4555950900000001</v>
      </c>
    </row>
    <row r="8" spans="1:13" x14ac:dyDescent="0.2">
      <c r="A8" s="1698" t="s">
        <v>45</v>
      </c>
      <c r="B8" s="1908">
        <v>219.73637113000001</v>
      </c>
      <c r="C8" s="1908">
        <v>89.942946339999992</v>
      </c>
      <c r="D8" s="1909">
        <v>0.30827113062527201</v>
      </c>
      <c r="E8" s="1908">
        <v>226.55899994000001</v>
      </c>
      <c r="F8" s="1910">
        <v>6.6200006196937703E-3</v>
      </c>
      <c r="G8" s="1908">
        <v>79</v>
      </c>
      <c r="H8" s="1911">
        <v>0.43795483934108698</v>
      </c>
      <c r="I8" s="1912">
        <v>2.5000000000088276</v>
      </c>
      <c r="J8" s="1908">
        <v>215.46087753</v>
      </c>
      <c r="K8" s="1909">
        <v>0.95101442708990103</v>
      </c>
      <c r="L8" s="1908">
        <v>0.65685369999999998</v>
      </c>
      <c r="M8" s="1908"/>
    </row>
    <row r="9" spans="1:13" x14ac:dyDescent="0.2">
      <c r="A9" s="1698" t="s">
        <v>44</v>
      </c>
      <c r="B9" s="1908">
        <v>88.407475560000009</v>
      </c>
      <c r="C9" s="1908">
        <v>304.38032153999995</v>
      </c>
      <c r="D9" s="1909">
        <v>0.286917468489784</v>
      </c>
      <c r="E9" s="1908">
        <v>126.17380610000001</v>
      </c>
      <c r="F9" s="1910">
        <v>1.2357479957165201E-2</v>
      </c>
      <c r="G9" s="1908">
        <v>92</v>
      </c>
      <c r="H9" s="1911">
        <v>0.44966114793298601</v>
      </c>
      <c r="I9" s="1912">
        <v>2.5000000000102052</v>
      </c>
      <c r="J9" s="716">
        <v>143.25019082</v>
      </c>
      <c r="K9" s="1909">
        <v>1.13534017279677</v>
      </c>
      <c r="L9" s="1908">
        <v>0.70120092999999994</v>
      </c>
      <c r="M9" s="1908"/>
    </row>
    <row r="10" spans="1:13" x14ac:dyDescent="0.2">
      <c r="A10" s="1698" t="s">
        <v>43</v>
      </c>
      <c r="B10" s="1908">
        <v>79.671646259999989</v>
      </c>
      <c r="C10" s="1908">
        <v>173.42199848000001</v>
      </c>
      <c r="D10" s="1909">
        <v>0.27353169980526498</v>
      </c>
      <c r="E10" s="1913">
        <v>113.15615224</v>
      </c>
      <c r="F10" s="1910">
        <v>5.2620678346953997E-2</v>
      </c>
      <c r="G10" s="1908">
        <v>318</v>
      </c>
      <c r="H10" s="1911">
        <v>0.446667540204087</v>
      </c>
      <c r="I10" s="1912">
        <v>2.4876448421705231</v>
      </c>
      <c r="J10" s="1908">
        <v>207.74575661</v>
      </c>
      <c r="K10" s="1909">
        <v>1.83592100382999</v>
      </c>
      <c r="L10" s="1908">
        <v>2.6762949800000002</v>
      </c>
      <c r="M10" s="1908"/>
    </row>
    <row r="11" spans="1:13" x14ac:dyDescent="0.2">
      <c r="A11" s="1698" t="s">
        <v>42</v>
      </c>
      <c r="B11" s="1908">
        <v>2.5796666400000001</v>
      </c>
      <c r="C11" s="1908">
        <v>11.326049680000001</v>
      </c>
      <c r="D11" s="1909">
        <v>0.20507238318947599</v>
      </c>
      <c r="E11" s="1908">
        <v>4.0517692600000004</v>
      </c>
      <c r="F11" s="1910">
        <v>0.14888891032259799</v>
      </c>
      <c r="G11" s="1908">
        <v>45</v>
      </c>
      <c r="H11" s="1911">
        <v>0.45000000567653298</v>
      </c>
      <c r="I11" s="1912">
        <v>2.5000000001555205</v>
      </c>
      <c r="J11" s="1908">
        <v>10.70882484</v>
      </c>
      <c r="K11" s="1909">
        <v>2.6429996756528</v>
      </c>
      <c r="L11" s="1908"/>
      <c r="M11" s="1908"/>
    </row>
    <row r="12" spans="1:13" x14ac:dyDescent="0.2">
      <c r="A12" s="1698" t="s">
        <v>41</v>
      </c>
      <c r="B12" s="1908"/>
      <c r="C12" s="1908"/>
      <c r="D12" s="1909"/>
      <c r="E12" s="1908"/>
      <c r="F12" s="1910"/>
      <c r="G12" s="1908"/>
      <c r="H12" s="1911"/>
      <c r="I12" s="1912"/>
      <c r="J12" s="1908"/>
      <c r="K12" s="1909"/>
      <c r="L12" s="1908"/>
      <c r="M12" s="1908"/>
    </row>
    <row r="13" spans="1:13" x14ac:dyDescent="0.2">
      <c r="A13" s="1699" t="s">
        <v>7</v>
      </c>
      <c r="B13" s="1914">
        <v>28995.773768229999</v>
      </c>
      <c r="C13" s="1914">
        <v>3700.1939380700001</v>
      </c>
      <c r="D13" s="1915">
        <v>0.41377205365727499</v>
      </c>
      <c r="E13" s="1914">
        <v>30633.182924789999</v>
      </c>
      <c r="F13" s="1916">
        <v>1.27637541570513E-3</v>
      </c>
      <c r="G13" s="1914">
        <v>1501</v>
      </c>
      <c r="H13" s="1917">
        <v>0.15839667253262599</v>
      </c>
      <c r="I13" s="1918">
        <v>2.4983118165751148</v>
      </c>
      <c r="J13" s="1914">
        <v>4596.8124344400003</v>
      </c>
      <c r="K13" s="1915">
        <v>0.15005990222191401</v>
      </c>
      <c r="L13" s="1914">
        <v>10.4385782</v>
      </c>
      <c r="M13" s="1914">
        <v>2</v>
      </c>
    </row>
    <row r="14" spans="1:13" ht="3.75" customHeight="1" x14ac:dyDescent="0.2">
      <c r="A14" s="1713"/>
      <c r="B14" s="1713"/>
      <c r="C14" s="1713"/>
      <c r="D14" s="1713"/>
      <c r="E14" s="1713"/>
      <c r="F14" s="1919"/>
      <c r="G14" s="1713"/>
      <c r="H14" s="1920"/>
      <c r="I14" s="1713"/>
      <c r="J14" s="1713"/>
      <c r="K14" s="1713"/>
      <c r="L14" s="1713"/>
      <c r="M14" s="1713"/>
    </row>
    <row r="16" spans="1:13" ht="14.45" customHeight="1" x14ac:dyDescent="0.2">
      <c r="A16" s="1720" t="s">
        <v>1046</v>
      </c>
      <c r="B16" s="1720"/>
      <c r="C16" s="1720"/>
      <c r="D16" s="1720"/>
      <c r="E16" s="1720"/>
      <c r="F16" s="1720"/>
      <c r="G16" s="1720"/>
      <c r="H16" s="1720"/>
      <c r="I16" s="1720"/>
      <c r="J16" s="1720"/>
      <c r="K16" s="1720"/>
      <c r="L16" s="1720"/>
      <c r="M16" s="1720"/>
    </row>
    <row r="17" spans="1:13" ht="36" customHeight="1" x14ac:dyDescent="0.2">
      <c r="A17" s="1704" t="s">
        <v>60</v>
      </c>
      <c r="B17" s="1921" t="s">
        <v>59</v>
      </c>
      <c r="C17" s="1921" t="s">
        <v>58</v>
      </c>
      <c r="D17" s="1922" t="s">
        <v>57</v>
      </c>
      <c r="E17" s="1921" t="s">
        <v>56</v>
      </c>
      <c r="F17" s="1923" t="s">
        <v>55</v>
      </c>
      <c r="G17" s="1921" t="s">
        <v>54</v>
      </c>
      <c r="H17" s="1924" t="s">
        <v>53</v>
      </c>
      <c r="I17" s="1925" t="s">
        <v>52</v>
      </c>
      <c r="J17" s="1921" t="s">
        <v>1</v>
      </c>
      <c r="K17" s="1922" t="s">
        <v>40</v>
      </c>
      <c r="L17" s="1921" t="s">
        <v>51</v>
      </c>
      <c r="M17" s="1921" t="s">
        <v>50</v>
      </c>
    </row>
    <row r="18" spans="1:13" x14ac:dyDescent="0.2">
      <c r="A18" s="1705" t="s">
        <v>61</v>
      </c>
      <c r="B18" s="1926"/>
      <c r="C18" s="1926"/>
      <c r="D18" s="1926"/>
      <c r="E18" s="1926"/>
      <c r="F18" s="1926"/>
      <c r="G18" s="1926"/>
      <c r="H18" s="1926"/>
      <c r="I18" s="1926"/>
      <c r="J18" s="1926"/>
      <c r="K18" s="1926"/>
      <c r="L18" s="1926"/>
      <c r="M18" s="1926"/>
    </row>
    <row r="19" spans="1:13" x14ac:dyDescent="0.2">
      <c r="A19" s="1721" t="s">
        <v>48</v>
      </c>
      <c r="B19" s="1913">
        <v>20523.452792470001</v>
      </c>
      <c r="C19" s="1913">
        <v>2070.56987248</v>
      </c>
      <c r="D19" s="1927">
        <v>0.45157870236485798</v>
      </c>
      <c r="E19" s="1913">
        <v>21538.430067429999</v>
      </c>
      <c r="F19" s="1928">
        <v>6.6176983212689396E-4</v>
      </c>
      <c r="G19" s="1913">
        <v>1362</v>
      </c>
      <c r="H19" s="1929">
        <v>0.17337669119611801</v>
      </c>
      <c r="I19" s="1930">
        <v>2.499929201530096</v>
      </c>
      <c r="J19" s="1913">
        <v>2583.8369482399999</v>
      </c>
      <c r="K19" s="1927">
        <v>0.119964033597195</v>
      </c>
      <c r="L19" s="1913">
        <v>2.6198434000000002</v>
      </c>
      <c r="M19" s="1913">
        <v>0.49586426</v>
      </c>
    </row>
    <row r="20" spans="1:13" x14ac:dyDescent="0.2">
      <c r="A20" s="1722" t="s">
        <v>47</v>
      </c>
      <c r="B20" s="1913">
        <v>1792.6107017300001</v>
      </c>
      <c r="C20" s="1913">
        <v>164.75387795</v>
      </c>
      <c r="D20" s="1927">
        <v>0.509728628150935</v>
      </c>
      <c r="E20" s="1913">
        <v>1882.7486396000002</v>
      </c>
      <c r="F20" s="1928">
        <v>1.7399999878348099E-3</v>
      </c>
      <c r="G20" s="1913">
        <v>185</v>
      </c>
      <c r="H20" s="1929">
        <v>0.15181870924667201</v>
      </c>
      <c r="I20" s="1930">
        <v>2.4950937399216984</v>
      </c>
      <c r="J20" s="1913">
        <v>284.40547351999999</v>
      </c>
      <c r="K20" s="1927">
        <v>0.15105865304485</v>
      </c>
      <c r="L20" s="1913"/>
      <c r="M20" s="1913">
        <v>1.4002580000000001E-2</v>
      </c>
    </row>
    <row r="21" spans="1:13" x14ac:dyDescent="0.2">
      <c r="A21" s="1721" t="s">
        <v>46</v>
      </c>
      <c r="B21" s="1913">
        <v>234.51129767999998</v>
      </c>
      <c r="C21" s="1913">
        <v>516.99457743000005</v>
      </c>
      <c r="D21" s="1927">
        <v>0.29245463712379</v>
      </c>
      <c r="E21" s="1913">
        <v>487.32835028</v>
      </c>
      <c r="F21" s="1928">
        <v>3.6559040305706599E-3</v>
      </c>
      <c r="G21" s="1913">
        <v>423</v>
      </c>
      <c r="H21" s="1929">
        <v>0.34604397310993201</v>
      </c>
      <c r="I21" s="1930">
        <v>2.5000000000169207</v>
      </c>
      <c r="J21" s="1913">
        <v>233.10973806999999</v>
      </c>
      <c r="K21" s="1927">
        <v>0.47834224693897698</v>
      </c>
      <c r="L21" s="1913">
        <v>0.65074023999999997</v>
      </c>
      <c r="M21" s="1913">
        <v>0.10977480000000001</v>
      </c>
    </row>
    <row r="22" spans="1:13" x14ac:dyDescent="0.2">
      <c r="A22" s="1721" t="s">
        <v>45</v>
      </c>
      <c r="B22" s="1913">
        <v>232.31589980000001</v>
      </c>
      <c r="C22" s="1913">
        <v>171.48605191999999</v>
      </c>
      <c r="D22" s="1927">
        <v>0.28569264509544701</v>
      </c>
      <c r="E22" s="1913">
        <v>261.47123933</v>
      </c>
      <c r="F22" s="1928">
        <v>6.6200000215526598E-3</v>
      </c>
      <c r="G22" s="1913">
        <v>222</v>
      </c>
      <c r="H22" s="1929">
        <v>0.439876579522541</v>
      </c>
      <c r="I22" s="1930">
        <v>2.5000000000151394</v>
      </c>
      <c r="J22" s="1913">
        <v>209.15551561999999</v>
      </c>
      <c r="K22" s="1927">
        <v>0.79991786536807996</v>
      </c>
      <c r="L22" s="1913">
        <v>0.76139979000000002</v>
      </c>
      <c r="M22" s="1913">
        <v>9.222822E-2</v>
      </c>
    </row>
    <row r="23" spans="1:13" x14ac:dyDescent="0.2">
      <c r="A23" s="1721" t="s">
        <v>44</v>
      </c>
      <c r="B23" s="1913">
        <v>65.409839079999998</v>
      </c>
      <c r="C23" s="1913">
        <v>270.56003303</v>
      </c>
      <c r="D23" s="1927">
        <v>0.339562923167052</v>
      </c>
      <c r="E23" s="1913">
        <v>92.921249430000003</v>
      </c>
      <c r="F23" s="1928">
        <v>1.3083451174597501E-2</v>
      </c>
      <c r="G23" s="1913">
        <v>220</v>
      </c>
      <c r="H23" s="1929">
        <v>0.44999999996233397</v>
      </c>
      <c r="I23" s="1930">
        <v>2.5000000000287477</v>
      </c>
      <c r="J23" s="1913">
        <v>73.268915239999998</v>
      </c>
      <c r="K23" s="1927">
        <v>0.78850548921208197</v>
      </c>
      <c r="L23" s="1913">
        <v>0.54707861000000002</v>
      </c>
      <c r="M23" s="1913">
        <v>5.1745350000000002E-2</v>
      </c>
    </row>
    <row r="24" spans="1:13" x14ac:dyDescent="0.2">
      <c r="A24" s="1721" t="s">
        <v>43</v>
      </c>
      <c r="B24" s="1913">
        <v>163.75005225000001</v>
      </c>
      <c r="C24" s="1913">
        <v>185.46993455</v>
      </c>
      <c r="D24" s="1927">
        <v>0.25730135903972401</v>
      </c>
      <c r="E24" s="1913">
        <v>177.87885200000002</v>
      </c>
      <c r="F24" s="1928">
        <v>4.4903332072325303E-2</v>
      </c>
      <c r="G24" s="1913">
        <v>539</v>
      </c>
      <c r="H24" s="1929">
        <v>0.44483669194132203</v>
      </c>
      <c r="I24" s="1930">
        <v>2.5000000000251066</v>
      </c>
      <c r="J24" s="1913">
        <v>259.88482832</v>
      </c>
      <c r="K24" s="1927">
        <v>1.4610215064801499</v>
      </c>
      <c r="L24" s="1913">
        <v>3.5123256999999999</v>
      </c>
      <c r="M24" s="1913">
        <v>0.45792048000000002</v>
      </c>
    </row>
    <row r="25" spans="1:13" x14ac:dyDescent="0.2">
      <c r="A25" s="1721" t="s">
        <v>42</v>
      </c>
      <c r="B25" s="1913">
        <v>5.6431706999999998</v>
      </c>
      <c r="C25" s="1913">
        <v>14.764497740000001</v>
      </c>
      <c r="D25" s="1927">
        <v>0.23003837121565299</v>
      </c>
      <c r="E25" s="1913">
        <v>7.6050561999999999</v>
      </c>
      <c r="F25" s="1929">
        <v>0.16592462656620499</v>
      </c>
      <c r="G25" s="1913">
        <v>136</v>
      </c>
      <c r="H25" s="1929">
        <v>0.450000005259659</v>
      </c>
      <c r="I25" s="1930">
        <v>2.500000000093666</v>
      </c>
      <c r="J25" s="1913">
        <v>7.3653085000000003</v>
      </c>
      <c r="K25" s="1927">
        <v>0.96847522310223</v>
      </c>
      <c r="L25" s="1913">
        <v>0.56783974999999998</v>
      </c>
      <c r="M25" s="1913">
        <v>5.6731050000000005E-2</v>
      </c>
    </row>
    <row r="26" spans="1:13" x14ac:dyDescent="0.2">
      <c r="A26" s="1721" t="s">
        <v>41</v>
      </c>
      <c r="B26" s="1913"/>
      <c r="C26" s="1913"/>
      <c r="D26" s="1927"/>
      <c r="E26" s="1913"/>
      <c r="F26" s="1929"/>
      <c r="G26" s="1913"/>
      <c r="H26" s="1929"/>
      <c r="I26" s="1930"/>
      <c r="J26" s="1913"/>
      <c r="K26" s="1927"/>
      <c r="L26" s="1913"/>
      <c r="M26" s="1913">
        <v>0</v>
      </c>
    </row>
    <row r="27" spans="1:13" x14ac:dyDescent="0.2">
      <c r="A27" s="1723" t="s">
        <v>8</v>
      </c>
      <c r="B27" s="1931">
        <v>23017.693753710002</v>
      </c>
      <c r="C27" s="1931">
        <v>3394.5988450999998</v>
      </c>
      <c r="D27" s="1932">
        <v>0.40881761318343701</v>
      </c>
      <c r="E27" s="1931">
        <v>24448.383454270002</v>
      </c>
      <c r="F27" s="1933">
        <v>1.2887142869356901E-3</v>
      </c>
      <c r="G27" s="1931">
        <v>3087</v>
      </c>
      <c r="H27" s="1934">
        <v>0.18112094019764799</v>
      </c>
      <c r="I27" s="1935">
        <v>2.4995598014739535</v>
      </c>
      <c r="J27" s="1931">
        <v>3651.02672751</v>
      </c>
      <c r="K27" s="1932">
        <v>0.14933612008905001</v>
      </c>
      <c r="L27" s="1931">
        <v>9.1565829300000008</v>
      </c>
      <c r="M27" s="1931">
        <v>1.2782667400000001</v>
      </c>
    </row>
    <row r="111" spans="7:7" ht="15" x14ac:dyDescent="0.25">
      <c r="G111" s="1338"/>
    </row>
  </sheetData>
  <mergeCells count="1">
    <mergeCell ref="A1:M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8CBF2-48C9-4D6F-8BC4-D577B1788B43}">
  <sheetPr>
    <tabColor theme="2"/>
  </sheetPr>
  <dimension ref="A1:R204"/>
  <sheetViews>
    <sheetView showGridLines="0" showWhiteSpace="0" view="pageLayout" zoomScaleNormal="100" zoomScaleSheetLayoutView="100" workbookViewId="0">
      <selection sqref="A1:M1"/>
    </sheetView>
  </sheetViews>
  <sheetFormatPr defaultColWidth="0" defaultRowHeight="12" x14ac:dyDescent="0.2"/>
  <cols>
    <col min="1" max="1" width="10" style="1702" customWidth="1"/>
    <col min="2" max="2" width="8.5" style="1702" customWidth="1"/>
    <col min="3" max="3" width="8.375" style="1702" customWidth="1"/>
    <col min="4" max="4" width="6" style="1702" customWidth="1"/>
    <col min="5" max="5" width="8.5" style="1702" customWidth="1"/>
    <col min="6" max="6" width="8" style="1702" customWidth="1"/>
    <col min="7" max="7" width="7.875" style="1702" customWidth="1"/>
    <col min="8" max="8" width="8" style="1702" customWidth="1"/>
    <col min="9" max="9" width="6" style="1702" customWidth="1"/>
    <col min="10" max="10" width="6.5" style="1702" customWidth="1"/>
    <col min="11" max="11" width="5.625" style="1702" customWidth="1"/>
    <col min="12" max="12" width="5.5" style="1702" customWidth="1"/>
    <col min="13" max="13" width="6.25" style="1702" customWidth="1"/>
    <col min="14" max="17" width="9" style="652" hidden="1" customWidth="1"/>
    <col min="18" max="18" width="10" style="652" hidden="1" customWidth="1"/>
    <col min="19" max="16384" width="8" style="652" hidden="1"/>
  </cols>
  <sheetData>
    <row r="1" spans="1:16" ht="17.25" customHeight="1" x14ac:dyDescent="0.2">
      <c r="A1" s="2945" t="s">
        <v>2438</v>
      </c>
      <c r="B1" s="2946"/>
      <c r="C1" s="2946"/>
      <c r="D1" s="2946"/>
      <c r="E1" s="2946"/>
      <c r="F1" s="2946"/>
      <c r="G1" s="2946"/>
      <c r="H1" s="2946"/>
      <c r="I1" s="2946"/>
      <c r="J1" s="2946"/>
      <c r="K1" s="2946"/>
      <c r="L1" s="2946"/>
      <c r="M1" s="2946"/>
    </row>
    <row r="2" spans="1:16" ht="14.45" customHeight="1" x14ac:dyDescent="0.2">
      <c r="A2" s="1696" t="s">
        <v>1041</v>
      </c>
      <c r="B2" s="1897" t="s">
        <v>341</v>
      </c>
      <c r="C2" s="1897" t="s">
        <v>342</v>
      </c>
      <c r="D2" s="1897" t="s">
        <v>343</v>
      </c>
      <c r="E2" s="1897" t="s">
        <v>592</v>
      </c>
      <c r="F2" s="1897" t="s">
        <v>344</v>
      </c>
      <c r="G2" s="1897" t="s">
        <v>345</v>
      </c>
      <c r="H2" s="1897" t="s">
        <v>346</v>
      </c>
      <c r="I2" s="1897" t="s">
        <v>1088</v>
      </c>
      <c r="J2" s="1897" t="s">
        <v>1089</v>
      </c>
      <c r="K2" s="1897" t="s">
        <v>1646</v>
      </c>
      <c r="L2" s="1897" t="s">
        <v>1647</v>
      </c>
      <c r="M2" s="1897" t="s">
        <v>1648</v>
      </c>
    </row>
    <row r="3" spans="1:16" ht="30.6" customHeight="1" x14ac:dyDescent="0.2">
      <c r="A3" s="646" t="s">
        <v>60</v>
      </c>
      <c r="B3" s="1898" t="s">
        <v>59</v>
      </c>
      <c r="C3" s="1898" t="s">
        <v>58</v>
      </c>
      <c r="D3" s="1899" t="s">
        <v>57</v>
      </c>
      <c r="E3" s="1898" t="s">
        <v>56</v>
      </c>
      <c r="F3" s="1900" t="s">
        <v>55</v>
      </c>
      <c r="G3" s="1898" t="s">
        <v>54</v>
      </c>
      <c r="H3" s="1901" t="s">
        <v>53</v>
      </c>
      <c r="I3" s="1902" t="s">
        <v>52</v>
      </c>
      <c r="J3" s="1898" t="s">
        <v>1</v>
      </c>
      <c r="K3" s="1899" t="s">
        <v>40</v>
      </c>
      <c r="L3" s="1898" t="s">
        <v>51</v>
      </c>
      <c r="M3" s="1898" t="s">
        <v>50</v>
      </c>
    </row>
    <row r="4" spans="1:16" ht="15" customHeight="1" x14ac:dyDescent="0.2">
      <c r="A4" s="1697" t="s">
        <v>71</v>
      </c>
      <c r="B4" s="1903"/>
      <c r="C4" s="1903"/>
      <c r="D4" s="1904"/>
      <c r="E4" s="1903"/>
      <c r="F4" s="1905"/>
      <c r="G4" s="1903"/>
      <c r="H4" s="1906"/>
      <c r="I4" s="1907"/>
      <c r="J4" s="1903"/>
      <c r="K4" s="1904"/>
      <c r="L4" s="1903"/>
      <c r="M4" s="1903"/>
    </row>
    <row r="5" spans="1:16" ht="12" customHeight="1" x14ac:dyDescent="0.2">
      <c r="A5" s="1698" t="s">
        <v>48</v>
      </c>
      <c r="B5" s="716">
        <v>34172.916272000002</v>
      </c>
      <c r="C5" s="1908">
        <v>22116.689326259999</v>
      </c>
      <c r="D5" s="1909">
        <v>0.473019975805474</v>
      </c>
      <c r="E5" s="1908">
        <v>45295.171013719999</v>
      </c>
      <c r="F5" s="1910">
        <v>9.4814977201413797E-4</v>
      </c>
      <c r="G5" s="1908">
        <v>12319</v>
      </c>
      <c r="H5" s="1911">
        <v>0.29214986023679401</v>
      </c>
      <c r="I5" s="1912">
        <v>2.4083303392859725</v>
      </c>
      <c r="J5" s="1908">
        <v>10661.33933592</v>
      </c>
      <c r="K5" s="1909">
        <v>0.23537474519503801</v>
      </c>
      <c r="L5" s="1908">
        <v>13.01326076</v>
      </c>
      <c r="M5" s="1908">
        <v>12.112573899999999</v>
      </c>
    </row>
    <row r="6" spans="1:16" ht="12" customHeight="1" x14ac:dyDescent="0.2">
      <c r="A6" s="1698" t="s">
        <v>47</v>
      </c>
      <c r="B6" s="1908">
        <v>12977.38283757</v>
      </c>
      <c r="C6" s="1908">
        <v>7056.3217391400003</v>
      </c>
      <c r="D6" s="1909">
        <v>0.48855156178435</v>
      </c>
      <c r="E6" s="1908">
        <v>16364.26323015</v>
      </c>
      <c r="F6" s="1910">
        <v>2.2099999151424399E-3</v>
      </c>
      <c r="G6" s="1908">
        <v>4389</v>
      </c>
      <c r="H6" s="1911">
        <v>0.289963412810887</v>
      </c>
      <c r="I6" s="1912">
        <v>2.6420665937745587</v>
      </c>
      <c r="J6" s="1908">
        <v>7023.5891051200006</v>
      </c>
      <c r="K6" s="1909">
        <v>0.42920289207885198</v>
      </c>
      <c r="L6" s="1908">
        <v>10.486524209999999</v>
      </c>
      <c r="M6" s="1908">
        <v>6.9616337100000001</v>
      </c>
    </row>
    <row r="7" spans="1:16" ht="12" customHeight="1" x14ac:dyDescent="0.2">
      <c r="A7" s="1698" t="s">
        <v>46</v>
      </c>
      <c r="B7" s="1908">
        <v>34182.492376790004</v>
      </c>
      <c r="C7" s="1908">
        <v>17348.818749370002</v>
      </c>
      <c r="D7" s="1909">
        <v>0.45937700934634201</v>
      </c>
      <c r="E7" s="1908">
        <v>41462.832883000003</v>
      </c>
      <c r="F7" s="1910">
        <v>4.3919896608093003E-3</v>
      </c>
      <c r="G7" s="1908">
        <v>13242</v>
      </c>
      <c r="H7" s="1911">
        <v>0.28273822497103301</v>
      </c>
      <c r="I7" s="1912">
        <v>2.5038790224140111</v>
      </c>
      <c r="J7" s="1908">
        <v>21868.861933330001</v>
      </c>
      <c r="K7" s="1909">
        <v>0.52743289381696701</v>
      </c>
      <c r="L7" s="1908">
        <v>51.278860209999998</v>
      </c>
      <c r="M7" s="1908">
        <v>39.783025780000003</v>
      </c>
    </row>
    <row r="8" spans="1:16" ht="12" customHeight="1" x14ac:dyDescent="0.2">
      <c r="A8" s="1698" t="s">
        <v>2344</v>
      </c>
      <c r="B8" s="1908"/>
      <c r="C8" s="1908"/>
      <c r="D8" s="1909"/>
      <c r="E8" s="1908"/>
      <c r="F8" s="1911"/>
      <c r="G8" s="1908"/>
      <c r="H8" s="1911"/>
      <c r="I8" s="1912"/>
      <c r="J8" s="1908"/>
      <c r="K8" s="1909"/>
      <c r="L8" s="1908"/>
      <c r="M8" s="1908"/>
    </row>
    <row r="9" spans="1:16" ht="12" customHeight="1" x14ac:dyDescent="0.2">
      <c r="A9" s="1698" t="s">
        <v>44</v>
      </c>
      <c r="B9" s="1908">
        <v>21179.870472359999</v>
      </c>
      <c r="C9" s="1908">
        <v>8252.2325038199997</v>
      </c>
      <c r="D9" s="1909">
        <v>0.43381224299344701</v>
      </c>
      <c r="E9" s="1908">
        <v>23778.205820799998</v>
      </c>
      <c r="F9" s="1910">
        <v>1.12886412634715E-2</v>
      </c>
      <c r="G9" s="1908">
        <v>13503</v>
      </c>
      <c r="H9" s="1911">
        <v>0.28008640863829198</v>
      </c>
      <c r="I9" s="1912">
        <v>2.6368380092541042</v>
      </c>
      <c r="J9" s="716">
        <v>15176.098316430001</v>
      </c>
      <c r="K9" s="1909">
        <v>0.63823563606109801</v>
      </c>
      <c r="L9" s="1908">
        <v>75.905315149999993</v>
      </c>
      <c r="M9" s="1908">
        <v>106.42548613999999</v>
      </c>
    </row>
    <row r="10" spans="1:16" ht="12" customHeight="1" x14ac:dyDescent="0.2">
      <c r="A10" s="1698" t="s">
        <v>43</v>
      </c>
      <c r="B10" s="1908">
        <v>3416.38535469</v>
      </c>
      <c r="C10" s="1908">
        <v>1821.8862820500001</v>
      </c>
      <c r="D10" s="1909">
        <v>0.30190555797937302</v>
      </c>
      <c r="E10" s="1908">
        <v>3261.5264608000002</v>
      </c>
      <c r="F10" s="1910">
        <v>3.2652675012753998E-2</v>
      </c>
      <c r="G10" s="1908">
        <v>13793</v>
      </c>
      <c r="H10" s="1911">
        <v>0.29063242526246302</v>
      </c>
      <c r="I10" s="1912">
        <v>2.7114980127849617</v>
      </c>
      <c r="J10" s="1908">
        <v>2536.7222570399999</v>
      </c>
      <c r="K10" s="1909">
        <v>0.77777147833342497</v>
      </c>
      <c r="L10" s="1908">
        <v>31.104688920000001</v>
      </c>
      <c r="M10" s="1908">
        <v>47.303072310000005</v>
      </c>
    </row>
    <row r="11" spans="1:16" ht="12" customHeight="1" x14ac:dyDescent="0.2">
      <c r="A11" s="1698" t="s">
        <v>42</v>
      </c>
      <c r="B11" s="1908">
        <v>2764.7604999799996</v>
      </c>
      <c r="C11" s="1908">
        <v>680.02532082000005</v>
      </c>
      <c r="D11" s="2669">
        <v>0.40153377566746801</v>
      </c>
      <c r="E11" s="1908">
        <v>2655.1542666800001</v>
      </c>
      <c r="F11" s="1910">
        <v>0.149318724755582</v>
      </c>
      <c r="G11" s="1908">
        <v>5221</v>
      </c>
      <c r="H11" s="1911">
        <v>0.27621007207126103</v>
      </c>
      <c r="I11" s="1912">
        <v>2.4342686152186714</v>
      </c>
      <c r="J11" s="1908">
        <v>2843.9304645699999</v>
      </c>
      <c r="K11" s="1909">
        <v>1.07109801500387</v>
      </c>
      <c r="L11" s="1908">
        <v>110.01142206999999</v>
      </c>
      <c r="M11" s="1908">
        <v>123.26105613</v>
      </c>
    </row>
    <row r="12" spans="1:16" ht="12" customHeight="1" x14ac:dyDescent="0.2">
      <c r="A12" s="1698" t="s">
        <v>41</v>
      </c>
      <c r="B12" s="1908">
        <v>3407.0145747400002</v>
      </c>
      <c r="C12" s="1908">
        <v>546.78760285999999</v>
      </c>
      <c r="D12" s="1909">
        <v>7.1308291914553797E-4</v>
      </c>
      <c r="E12" s="1908">
        <v>3140.3672024799998</v>
      </c>
      <c r="F12" s="1910">
        <v>1</v>
      </c>
      <c r="G12" s="1908">
        <v>1650</v>
      </c>
      <c r="H12" s="1911">
        <v>0.29162809439824799</v>
      </c>
      <c r="I12" s="1912">
        <v>2.5239347137582659</v>
      </c>
      <c r="J12" s="1908">
        <v>2954.4017972300003</v>
      </c>
      <c r="K12" s="1909">
        <v>0.94078227377258905</v>
      </c>
      <c r="L12" s="1908">
        <v>1297.11635155</v>
      </c>
      <c r="M12" s="1908">
        <v>1357.83564632</v>
      </c>
    </row>
    <row r="13" spans="1:16" ht="12" customHeight="1" x14ac:dyDescent="0.2">
      <c r="A13" s="1710" t="s">
        <v>7</v>
      </c>
      <c r="B13" s="2670">
        <v>112100.82238812999</v>
      </c>
      <c r="C13" s="2670">
        <v>57822.761524319998</v>
      </c>
      <c r="D13" s="2671">
        <v>0.45481478595271901</v>
      </c>
      <c r="E13" s="2670">
        <v>135957.52087762998</v>
      </c>
      <c r="F13" s="2672">
        <v>3.0693179629878099E-2</v>
      </c>
      <c r="G13" s="2670">
        <v>64117</v>
      </c>
      <c r="H13" s="2673">
        <v>0.28654685880882402</v>
      </c>
      <c r="I13" s="2674">
        <v>2.5160172306684907</v>
      </c>
      <c r="J13" s="2670">
        <v>63064.943209639998</v>
      </c>
      <c r="K13" s="2671">
        <v>0.46385770204211302</v>
      </c>
      <c r="L13" s="2670">
        <v>1588.9164228699999</v>
      </c>
      <c r="M13" s="2670">
        <v>1693.68249429</v>
      </c>
      <c r="O13" s="1936"/>
      <c r="P13" s="1936"/>
    </row>
    <row r="14" spans="1:16" ht="12" customHeight="1" x14ac:dyDescent="0.2">
      <c r="A14" s="1700"/>
      <c r="B14" s="2675"/>
      <c r="C14" s="2675"/>
      <c r="D14" s="2676"/>
      <c r="E14" s="2675"/>
      <c r="F14" s="2677"/>
      <c r="G14" s="2675"/>
      <c r="H14" s="2678"/>
      <c r="I14" s="2679"/>
      <c r="J14" s="2675"/>
      <c r="K14" s="2676"/>
      <c r="L14" s="2675"/>
      <c r="M14" s="2675"/>
    </row>
    <row r="15" spans="1:16" ht="15.75" customHeight="1" x14ac:dyDescent="0.2">
      <c r="A15" s="1711" t="s">
        <v>70</v>
      </c>
      <c r="B15" s="2680"/>
      <c r="C15" s="2680"/>
      <c r="D15" s="2681"/>
      <c r="E15" s="2680"/>
      <c r="F15" s="2682"/>
      <c r="G15" s="2680"/>
      <c r="H15" s="2683"/>
      <c r="I15" s="2684"/>
      <c r="J15" s="2680"/>
      <c r="K15" s="2681"/>
      <c r="L15" s="2680"/>
      <c r="M15" s="2680"/>
    </row>
    <row r="16" spans="1:16" ht="12" customHeight="1" x14ac:dyDescent="0.2">
      <c r="A16" s="1698" t="s">
        <v>48</v>
      </c>
      <c r="B16" s="1908">
        <v>31245.522841049999</v>
      </c>
      <c r="C16" s="1908">
        <v>21207.93412374</v>
      </c>
      <c r="D16" s="1909">
        <v>0.49109885980256701</v>
      </c>
      <c r="E16" s="1908">
        <v>41597.031892259998</v>
      </c>
      <c r="F16" s="1910">
        <v>9.3925873271909698E-4</v>
      </c>
      <c r="G16" s="2685">
        <v>11409</v>
      </c>
      <c r="H16" s="2686">
        <v>0.28032311373566299</v>
      </c>
      <c r="I16" s="1912">
        <v>2.4001805555217399</v>
      </c>
      <c r="J16" s="1908">
        <v>9420.863505270001</v>
      </c>
      <c r="K16" s="1909">
        <v>0.22647922403864901</v>
      </c>
      <c r="L16" s="1908">
        <v>11.38908518</v>
      </c>
      <c r="M16" s="1908">
        <v>11.19909414</v>
      </c>
    </row>
    <row r="17" spans="1:17" ht="12" customHeight="1" x14ac:dyDescent="0.2">
      <c r="A17" s="1698" t="s">
        <v>47</v>
      </c>
      <c r="B17" s="1908">
        <v>11765.840883640001</v>
      </c>
      <c r="C17" s="1908">
        <v>6697.8562332600004</v>
      </c>
      <c r="D17" s="1909">
        <v>0.51139300137755495</v>
      </c>
      <c r="E17" s="1908">
        <v>15116.000028659999</v>
      </c>
      <c r="F17" s="1910">
        <v>2.2100000282258099E-3</v>
      </c>
      <c r="G17" s="2685">
        <v>4010</v>
      </c>
      <c r="H17" s="2686">
        <v>0.279386552273934</v>
      </c>
      <c r="I17" s="1912">
        <v>2.653819829604652</v>
      </c>
      <c r="J17" s="1908">
        <v>6459.6387359700002</v>
      </c>
      <c r="K17" s="1909">
        <v>0.42733783565245398</v>
      </c>
      <c r="L17" s="1908">
        <v>9.3332875200000007</v>
      </c>
      <c r="M17" s="1908">
        <v>6.3160962499999993</v>
      </c>
    </row>
    <row r="18" spans="1:17" ht="12" customHeight="1" x14ac:dyDescent="0.2">
      <c r="A18" s="1698" t="s">
        <v>46</v>
      </c>
      <c r="B18" s="1908">
        <v>31972.768694630002</v>
      </c>
      <c r="C18" s="1908">
        <v>16362.37337288</v>
      </c>
      <c r="D18" s="1909">
        <v>0.48297596842479701</v>
      </c>
      <c r="E18" s="1908">
        <v>39346.766365060001</v>
      </c>
      <c r="F18" s="1910">
        <v>4.3911310451022496E-3</v>
      </c>
      <c r="G18" s="2685">
        <v>11857</v>
      </c>
      <c r="H18" s="2686">
        <v>0.274883035907734</v>
      </c>
      <c r="I18" s="1912">
        <v>2.5040876359758824</v>
      </c>
      <c r="J18" s="1908">
        <v>20575.420510439999</v>
      </c>
      <c r="K18" s="1909">
        <v>0.52292532299963101</v>
      </c>
      <c r="L18" s="1908">
        <v>47.278763349999998</v>
      </c>
      <c r="M18" s="1908">
        <v>37.923162269999999</v>
      </c>
    </row>
    <row r="19" spans="1:17" ht="12" customHeight="1" x14ac:dyDescent="0.2">
      <c r="A19" s="1698" t="s">
        <v>2344</v>
      </c>
      <c r="B19" s="1908"/>
      <c r="C19" s="1908"/>
      <c r="D19" s="1909"/>
      <c r="E19" s="1908"/>
      <c r="F19" s="1908"/>
      <c r="G19" s="2685"/>
      <c r="H19" s="2686"/>
      <c r="I19" s="1912"/>
      <c r="J19" s="1908"/>
      <c r="K19" s="1909"/>
      <c r="L19" s="1908"/>
      <c r="M19" s="1908"/>
      <c r="Q19" s="2687"/>
    </row>
    <row r="20" spans="1:17" ht="12" customHeight="1" x14ac:dyDescent="0.2">
      <c r="A20" s="1698" t="s">
        <v>44</v>
      </c>
      <c r="B20" s="1908">
        <v>19054.770753389999</v>
      </c>
      <c r="C20" s="1908">
        <v>7323.6765561900002</v>
      </c>
      <c r="D20" s="1909">
        <v>0.47689899356320398</v>
      </c>
      <c r="E20" s="1908">
        <v>21604.876402499998</v>
      </c>
      <c r="F20" s="1910">
        <v>1.12303203975712E-2</v>
      </c>
      <c r="G20" s="2685">
        <v>11929</v>
      </c>
      <c r="H20" s="2686">
        <v>0.26565955079501602</v>
      </c>
      <c r="I20" s="1912">
        <v>2.650603145656655</v>
      </c>
      <c r="J20" s="1908">
        <v>13354.058727259999</v>
      </c>
      <c r="K20" s="1909">
        <v>0.61810391684141897</v>
      </c>
      <c r="L20" s="1908">
        <v>64.980144070000009</v>
      </c>
      <c r="M20" s="1908">
        <v>97.387908879999998</v>
      </c>
      <c r="Q20" s="2687"/>
    </row>
    <row r="21" spans="1:17" ht="12" customHeight="1" x14ac:dyDescent="0.2">
      <c r="A21" s="1698" t="s">
        <v>43</v>
      </c>
      <c r="B21" s="1908">
        <v>2435.4881692200001</v>
      </c>
      <c r="C21" s="1908">
        <v>1288.8215364099999</v>
      </c>
      <c r="D21" s="1909">
        <v>0.426078076487236</v>
      </c>
      <c r="E21" s="1908">
        <v>2764.3272067100002</v>
      </c>
      <c r="F21" s="1910">
        <v>3.2720820371931102E-2</v>
      </c>
      <c r="G21" s="2685">
        <v>10710</v>
      </c>
      <c r="H21" s="2686">
        <v>0.26910455866596</v>
      </c>
      <c r="I21" s="1912">
        <v>2.7495386086357261</v>
      </c>
      <c r="J21" s="1908">
        <v>2001.38838515</v>
      </c>
      <c r="K21" s="1909">
        <v>0.72400560262617297</v>
      </c>
      <c r="L21" s="1908">
        <v>24.502062559999999</v>
      </c>
      <c r="M21" s="1908">
        <v>39.55388224</v>
      </c>
      <c r="Q21" s="2687"/>
    </row>
    <row r="22" spans="1:17" ht="12" customHeight="1" x14ac:dyDescent="0.2">
      <c r="A22" s="1698" t="s">
        <v>42</v>
      </c>
      <c r="B22" s="1908">
        <v>2451.0806977300003</v>
      </c>
      <c r="C22" s="1908">
        <v>548.70576067999991</v>
      </c>
      <c r="D22" s="2669">
        <v>0.50508639950478496</v>
      </c>
      <c r="E22" s="1908">
        <v>2348.1047292100002</v>
      </c>
      <c r="F22" s="1910">
        <v>0.14923784558276401</v>
      </c>
      <c r="G22" s="2685">
        <v>4609</v>
      </c>
      <c r="H22" s="2686">
        <v>0.25813506008478898</v>
      </c>
      <c r="I22" s="1912">
        <v>2.425673261217085</v>
      </c>
      <c r="J22" s="1908">
        <v>2337.8301712400003</v>
      </c>
      <c r="K22" s="1909">
        <v>0.995624318693205</v>
      </c>
      <c r="L22" s="1908">
        <v>90.929894620000013</v>
      </c>
      <c r="M22" s="1908">
        <v>113.44313665</v>
      </c>
      <c r="Q22" s="2687"/>
    </row>
    <row r="23" spans="1:17" ht="12" customHeight="1" x14ac:dyDescent="0.2">
      <c r="A23" s="1698" t="s">
        <v>41</v>
      </c>
      <c r="B23" s="1908">
        <v>3288.7657052000004</v>
      </c>
      <c r="C23" s="1908">
        <v>501.85505583999998</v>
      </c>
      <c r="D23" s="1909">
        <v>0</v>
      </c>
      <c r="E23" s="1908">
        <v>3042.33720829</v>
      </c>
      <c r="F23" s="1910">
        <v>1</v>
      </c>
      <c r="G23" s="2685">
        <v>1572</v>
      </c>
      <c r="H23" s="2686">
        <v>0.28711086511378497</v>
      </c>
      <c r="I23" s="1912">
        <v>2.5247059365643807</v>
      </c>
      <c r="J23" s="1908">
        <v>2954.2544094600003</v>
      </c>
      <c r="K23" s="1909">
        <v>0.97104765422123995</v>
      </c>
      <c r="L23" s="1908">
        <v>1254.78511643</v>
      </c>
      <c r="M23" s="1908">
        <v>1325.4664374700001</v>
      </c>
    </row>
    <row r="24" spans="1:17" s="1309" customFormat="1" ht="12" customHeight="1" x14ac:dyDescent="0.2">
      <c r="A24" s="1699" t="s">
        <v>7</v>
      </c>
      <c r="B24" s="1914">
        <v>102214.23774485999</v>
      </c>
      <c r="C24" s="1914">
        <v>53931.222639</v>
      </c>
      <c r="D24" s="1915">
        <v>0.48328496292636602</v>
      </c>
      <c r="E24" s="1914">
        <v>125819.44383269</v>
      </c>
      <c r="F24" s="1916">
        <v>3.1561875173686298E-2</v>
      </c>
      <c r="G24" s="2688">
        <v>56096</v>
      </c>
      <c r="H24" s="2689">
        <v>0.27549498874190798</v>
      </c>
      <c r="I24" s="1918">
        <v>2.5173104304141205</v>
      </c>
      <c r="J24" s="1914">
        <v>57103.454444789997</v>
      </c>
      <c r="K24" s="1915">
        <v>0.45385238326696198</v>
      </c>
      <c r="L24" s="1914">
        <v>1503.19835373</v>
      </c>
      <c r="M24" s="1914">
        <v>1631.2897179000001</v>
      </c>
    </row>
    <row r="25" spans="1:17" ht="12" customHeight="1" x14ac:dyDescent="0.2">
      <c r="A25" s="1700"/>
      <c r="B25" s="2675"/>
      <c r="C25" s="2675"/>
      <c r="D25" s="2676"/>
      <c r="E25" s="2675"/>
      <c r="F25" s="2677"/>
      <c r="G25" s="2690"/>
      <c r="H25" s="2691"/>
      <c r="I25" s="2679"/>
      <c r="J25" s="2675"/>
      <c r="K25" s="2676"/>
      <c r="L25" s="2675"/>
      <c r="M25" s="2675"/>
    </row>
    <row r="26" spans="1:17" ht="12" customHeight="1" x14ac:dyDescent="0.2">
      <c r="A26" s="1712" t="s">
        <v>69</v>
      </c>
      <c r="B26" s="2692"/>
      <c r="C26" s="2692"/>
      <c r="D26" s="2693"/>
      <c r="E26" s="2692"/>
      <c r="F26" s="2694"/>
      <c r="G26" s="2695"/>
      <c r="H26" s="2696"/>
      <c r="I26" s="2697"/>
      <c r="J26" s="2692"/>
      <c r="K26" s="2693"/>
      <c r="L26" s="2692"/>
      <c r="M26" s="2692"/>
    </row>
    <row r="27" spans="1:17" ht="12" customHeight="1" x14ac:dyDescent="0.2">
      <c r="A27" s="1698" t="s">
        <v>48</v>
      </c>
      <c r="B27" s="1908">
        <v>15561.482643680001</v>
      </c>
      <c r="C27" s="1908">
        <v>18961.897104649997</v>
      </c>
      <c r="D27" s="1909">
        <v>0.48961254834298601</v>
      </c>
      <c r="E27" s="1908">
        <v>23851.4453015</v>
      </c>
      <c r="F27" s="1910">
        <v>1.09962798138487E-3</v>
      </c>
      <c r="G27" s="2685">
        <v>2275</v>
      </c>
      <c r="H27" s="2686">
        <v>0.31418565016974997</v>
      </c>
      <c r="I27" s="1912">
        <v>2.3459477416103671</v>
      </c>
      <c r="J27" s="1908">
        <v>6448.6096458700003</v>
      </c>
      <c r="K27" s="1909">
        <v>0.27036557174438602</v>
      </c>
      <c r="L27" s="1908">
        <v>8.2322808300000005</v>
      </c>
      <c r="M27" s="1908">
        <v>4.1637429399999997</v>
      </c>
    </row>
    <row r="28" spans="1:17" ht="12" customHeight="1" x14ac:dyDescent="0.2">
      <c r="A28" s="1698" t="s">
        <v>47</v>
      </c>
      <c r="B28" s="1908">
        <v>7611.2398667200005</v>
      </c>
      <c r="C28" s="1908">
        <v>5998.8416187100001</v>
      </c>
      <c r="D28" s="1909">
        <v>0.50273143930436803</v>
      </c>
      <c r="E28" s="1908">
        <v>10128.531811769999</v>
      </c>
      <c r="F28" s="1910">
        <v>2.2099999986166098E-3</v>
      </c>
      <c r="G28" s="2685">
        <v>1452</v>
      </c>
      <c r="H28" s="2686">
        <v>0.29435115528545702</v>
      </c>
      <c r="I28" s="1912">
        <v>2.6182696344655838</v>
      </c>
      <c r="J28" s="1908">
        <v>4666.6757043099997</v>
      </c>
      <c r="K28" s="1909">
        <v>0.46074552472521502</v>
      </c>
      <c r="L28" s="1908">
        <v>6.5887726100000004</v>
      </c>
      <c r="M28" s="1908">
        <v>5.6809653300000003</v>
      </c>
    </row>
    <row r="29" spans="1:17" ht="12" customHeight="1" x14ac:dyDescent="0.2">
      <c r="A29" s="1698" t="s">
        <v>46</v>
      </c>
      <c r="B29" s="1908">
        <v>21830.98205155</v>
      </c>
      <c r="C29" s="1908">
        <v>14268.296495119999</v>
      </c>
      <c r="D29" s="1909">
        <v>0.47395726470981903</v>
      </c>
      <c r="E29" s="1908">
        <v>27029.250926860001</v>
      </c>
      <c r="F29" s="1910">
        <v>4.3727591593205302E-3</v>
      </c>
      <c r="G29" s="2685">
        <v>4303</v>
      </c>
      <c r="H29" s="2686">
        <v>0.28707563618861298</v>
      </c>
      <c r="I29" s="1912">
        <v>2.5033614915514986</v>
      </c>
      <c r="J29" s="1908">
        <v>15214.38075398</v>
      </c>
      <c r="K29" s="1909">
        <v>0.56288577123907202</v>
      </c>
      <c r="L29" s="1908">
        <v>33.736943670000002</v>
      </c>
      <c r="M29" s="1908">
        <v>29.776757839999998</v>
      </c>
    </row>
    <row r="30" spans="1:17" ht="12" customHeight="1" x14ac:dyDescent="0.2">
      <c r="A30" s="1698" t="s">
        <v>2344</v>
      </c>
      <c r="B30" s="1908"/>
      <c r="C30" s="1908"/>
      <c r="D30" s="1909"/>
      <c r="E30" s="1908"/>
      <c r="F30" s="1910"/>
      <c r="G30" s="2685"/>
      <c r="H30" s="2686"/>
      <c r="I30" s="1912"/>
      <c r="J30" s="1908"/>
      <c r="K30" s="1909"/>
      <c r="L30" s="1908"/>
      <c r="M30" s="1908"/>
    </row>
    <row r="31" spans="1:17" ht="12" customHeight="1" x14ac:dyDescent="0.2">
      <c r="A31" s="1698" t="s">
        <v>44</v>
      </c>
      <c r="B31" s="1908">
        <v>10311.50051854</v>
      </c>
      <c r="C31" s="1908">
        <v>5629.4995642600006</v>
      </c>
      <c r="D31" s="1909">
        <v>0.452169692368178</v>
      </c>
      <c r="E31" s="1908">
        <v>11320.72534207</v>
      </c>
      <c r="F31" s="1910">
        <v>1.12333795138914E-2</v>
      </c>
      <c r="G31" s="2685">
        <v>4165</v>
      </c>
      <c r="H31" s="2686">
        <v>0.28371032780155098</v>
      </c>
      <c r="I31" s="1912">
        <v>2.7640365076333699</v>
      </c>
      <c r="J31" s="1908">
        <v>8062.1169353200003</v>
      </c>
      <c r="K31" s="1909">
        <v>0.71215551050952697</v>
      </c>
      <c r="L31" s="1908">
        <v>36.628285490000003</v>
      </c>
      <c r="M31" s="1908">
        <v>65.264950490000004</v>
      </c>
    </row>
    <row r="32" spans="1:17" ht="12" customHeight="1" x14ac:dyDescent="0.2">
      <c r="A32" s="1698" t="s">
        <v>43</v>
      </c>
      <c r="B32" s="1908">
        <v>1033.69419857</v>
      </c>
      <c r="C32" s="1908">
        <v>965.14076922000004</v>
      </c>
      <c r="D32" s="1909">
        <v>0.39058820239493403</v>
      </c>
      <c r="E32" s="1908">
        <v>1335.3768654</v>
      </c>
      <c r="F32" s="1910">
        <v>3.09434076856069E-2</v>
      </c>
      <c r="G32" s="2685">
        <v>5273</v>
      </c>
      <c r="H32" s="2686">
        <v>0.29910807563702801</v>
      </c>
      <c r="I32" s="1912">
        <v>3.0172621167586851</v>
      </c>
      <c r="J32" s="1908">
        <v>1209.3823985200002</v>
      </c>
      <c r="K32" s="1909">
        <v>0.90564875718267002</v>
      </c>
      <c r="L32" s="1908">
        <v>12.697716509999999</v>
      </c>
      <c r="M32" s="1908">
        <v>23.395937979999999</v>
      </c>
    </row>
    <row r="33" spans="1:13" ht="12" customHeight="1" x14ac:dyDescent="0.2">
      <c r="A33" s="1698" t="s">
        <v>42</v>
      </c>
      <c r="B33" s="1908">
        <v>830.89072614999998</v>
      </c>
      <c r="C33" s="1908">
        <v>301.74861494999999</v>
      </c>
      <c r="D33" s="1909">
        <v>0.51132596370138395</v>
      </c>
      <c r="E33" s="1908">
        <v>825.49541981000004</v>
      </c>
      <c r="F33" s="1910">
        <v>0.14379043066928199</v>
      </c>
      <c r="G33" s="2685">
        <v>1426</v>
      </c>
      <c r="H33" s="2686">
        <v>0.28455513682203798</v>
      </c>
      <c r="I33" s="1912">
        <v>2.3188884026994274</v>
      </c>
      <c r="J33" s="1908">
        <v>1001.07280094</v>
      </c>
      <c r="K33" s="1909">
        <v>1.2126933437988201</v>
      </c>
      <c r="L33" s="1908">
        <v>34.137929939999999</v>
      </c>
      <c r="M33" s="1908">
        <v>59.718766779999996</v>
      </c>
    </row>
    <row r="34" spans="1:13" ht="12" customHeight="1" x14ac:dyDescent="0.2">
      <c r="A34" s="1698" t="s">
        <v>41</v>
      </c>
      <c r="B34" s="1908">
        <v>1983.2797491899998</v>
      </c>
      <c r="C34" s="1908">
        <v>369.11427428000002</v>
      </c>
      <c r="D34" s="2669">
        <v>0</v>
      </c>
      <c r="E34" s="1908">
        <v>1826.3236502300001</v>
      </c>
      <c r="F34" s="1910">
        <v>1</v>
      </c>
      <c r="G34" s="2685">
        <v>484</v>
      </c>
      <c r="H34" s="2686">
        <v>0.30452767104010198</v>
      </c>
      <c r="I34" s="1912">
        <v>2.5493235508081589</v>
      </c>
      <c r="J34" s="1908">
        <v>1504.15773175</v>
      </c>
      <c r="K34" s="1909">
        <v>0.82359867133110398</v>
      </c>
      <c r="L34" s="1908">
        <v>820.5606004</v>
      </c>
      <c r="M34" s="1908">
        <v>864.80676170000004</v>
      </c>
    </row>
    <row r="35" spans="1:13" ht="12" customHeight="1" x14ac:dyDescent="0.2">
      <c r="A35" s="1699" t="s">
        <v>62</v>
      </c>
      <c r="B35" s="1914">
        <v>59163.0697544</v>
      </c>
      <c r="C35" s="1914">
        <v>46494.538441189994</v>
      </c>
      <c r="D35" s="1915">
        <v>0.47605746099124702</v>
      </c>
      <c r="E35" s="1914">
        <v>76317.149317640011</v>
      </c>
      <c r="F35" s="1916">
        <v>2.9879487165710001E-2</v>
      </c>
      <c r="G35" s="2688">
        <v>19378</v>
      </c>
      <c r="H35" s="2689">
        <v>0.29661563946922298</v>
      </c>
      <c r="I35" s="1918">
        <v>2.5161796656550299</v>
      </c>
      <c r="J35" s="1914">
        <v>38106.395970689999</v>
      </c>
      <c r="K35" s="1915">
        <v>0.499316291441746</v>
      </c>
      <c r="L35" s="1914">
        <v>952.58252945000004</v>
      </c>
      <c r="M35" s="1914">
        <v>1052.80788306</v>
      </c>
    </row>
    <row r="36" spans="1:13" ht="12" customHeight="1" x14ac:dyDescent="0.2">
      <c r="A36" s="1713"/>
      <c r="B36" s="1713"/>
      <c r="C36" s="1713"/>
      <c r="D36" s="1713"/>
      <c r="E36" s="1713"/>
      <c r="F36" s="1919"/>
      <c r="G36" s="1706"/>
      <c r="H36" s="2698"/>
      <c r="I36" s="1713"/>
      <c r="J36" s="1713"/>
      <c r="K36" s="1713"/>
      <c r="L36" s="1713"/>
      <c r="M36" s="1713"/>
    </row>
    <row r="37" spans="1:13" ht="12" customHeight="1" x14ac:dyDescent="0.2">
      <c r="A37" s="1712" t="s">
        <v>68</v>
      </c>
      <c r="B37" s="2692"/>
      <c r="C37" s="2692"/>
      <c r="D37" s="2693"/>
      <c r="E37" s="2692"/>
      <c r="F37" s="2694"/>
      <c r="G37" s="2695"/>
      <c r="H37" s="2696"/>
      <c r="I37" s="2697"/>
      <c r="J37" s="2692"/>
      <c r="K37" s="2693"/>
      <c r="L37" s="2692"/>
      <c r="M37" s="2692"/>
    </row>
    <row r="38" spans="1:13" ht="12" customHeight="1" x14ac:dyDescent="0.2">
      <c r="A38" s="1698" t="s">
        <v>48</v>
      </c>
      <c r="B38" s="1908">
        <v>15616.52092787</v>
      </c>
      <c r="C38" s="1908">
        <v>2191.5091195999998</v>
      </c>
      <c r="D38" s="1909">
        <v>0.50429516228607596</v>
      </c>
      <c r="E38" s="1908">
        <v>17663.79991179</v>
      </c>
      <c r="F38" s="1910">
        <v>7.2016195345992904E-4</v>
      </c>
      <c r="G38" s="2685">
        <v>9131</v>
      </c>
      <c r="H38" s="2686">
        <v>0.23431672696866401</v>
      </c>
      <c r="I38" s="1912">
        <v>2.4649343946290987</v>
      </c>
      <c r="J38" s="1908">
        <v>2936.5403639000001</v>
      </c>
      <c r="K38" s="1909">
        <v>0.16624624251659201</v>
      </c>
      <c r="L38" s="1908">
        <v>3.11522758</v>
      </c>
      <c r="M38" s="1908">
        <v>7.0353512</v>
      </c>
    </row>
    <row r="39" spans="1:13" ht="12" customHeight="1" x14ac:dyDescent="0.2">
      <c r="A39" s="1698" t="s">
        <v>47</v>
      </c>
      <c r="B39" s="1908">
        <v>4154.6010169199999</v>
      </c>
      <c r="C39" s="1908">
        <v>699.01461455000003</v>
      </c>
      <c r="D39" s="1909">
        <v>0.54997926273131303</v>
      </c>
      <c r="E39" s="1908">
        <v>4987.4682168899999</v>
      </c>
      <c r="F39" s="1910">
        <v>2.21000008835607E-3</v>
      </c>
      <c r="G39" s="2685">
        <v>2558</v>
      </c>
      <c r="H39" s="2686">
        <v>0.248996492415621</v>
      </c>
      <c r="I39" s="1912">
        <v>2.7260150330069095</v>
      </c>
      <c r="J39" s="1908">
        <v>1792.9630316600001</v>
      </c>
      <c r="K39" s="1909">
        <v>0.35949362556099201</v>
      </c>
      <c r="L39" s="1908">
        <v>2.7445149099999999</v>
      </c>
      <c r="M39" s="1908">
        <v>0.63513091999999993</v>
      </c>
    </row>
    <row r="40" spans="1:13" ht="12" customHeight="1" x14ac:dyDescent="0.2">
      <c r="A40" s="1698" t="s">
        <v>46</v>
      </c>
      <c r="B40" s="1908">
        <v>10069.37268722</v>
      </c>
      <c r="C40" s="1908">
        <v>2079.28168211</v>
      </c>
      <c r="D40" s="1909">
        <v>0.52986657902676004</v>
      </c>
      <c r="E40" s="1908">
        <v>12251.014255799999</v>
      </c>
      <c r="F40" s="1910">
        <v>4.4301739379908897E-3</v>
      </c>
      <c r="G40" s="2685">
        <v>7552</v>
      </c>
      <c r="H40" s="2686">
        <v>0.24751624951170101</v>
      </c>
      <c r="I40" s="1912">
        <v>2.5083810366452712</v>
      </c>
      <c r="J40" s="1908">
        <v>5324.2948722199999</v>
      </c>
      <c r="K40" s="1909">
        <v>0.43460033276014798</v>
      </c>
      <c r="L40" s="1908">
        <v>13.42957346</v>
      </c>
      <c r="M40" s="1908">
        <v>8.1464044300000005</v>
      </c>
    </row>
    <row r="41" spans="1:13" ht="12" customHeight="1" x14ac:dyDescent="0.2">
      <c r="A41" s="1698" t="s">
        <v>2344</v>
      </c>
      <c r="B41" s="1908"/>
      <c r="C41" s="1908"/>
      <c r="D41" s="1909"/>
      <c r="E41" s="1908"/>
      <c r="F41" s="1910"/>
      <c r="G41" s="2685"/>
      <c r="H41" s="2686"/>
      <c r="I41" s="1912"/>
      <c r="J41" s="1908"/>
      <c r="K41" s="1909"/>
      <c r="L41" s="1908"/>
      <c r="M41" s="1908"/>
    </row>
    <row r="42" spans="1:13" ht="12" customHeight="1" x14ac:dyDescent="0.2">
      <c r="A42" s="1698" t="s">
        <v>44</v>
      </c>
      <c r="B42" s="1908">
        <v>8743.2701738699998</v>
      </c>
      <c r="C42" s="1908">
        <v>1694.17699193</v>
      </c>
      <c r="D42" s="1909">
        <v>0.53700284405346999</v>
      </c>
      <c r="E42" s="1908">
        <v>10284.150999449999</v>
      </c>
      <c r="F42" s="1910">
        <v>1.12269529323495E-2</v>
      </c>
      <c r="G42" s="2685">
        <v>7763</v>
      </c>
      <c r="H42" s="2686">
        <v>0.24578937436305501</v>
      </c>
      <c r="I42" s="1912">
        <v>2.525736437758181</v>
      </c>
      <c r="J42" s="1908">
        <v>5291.9417165599998</v>
      </c>
      <c r="K42" s="1909">
        <v>0.51457254146142095</v>
      </c>
      <c r="L42" s="1908">
        <v>28.351858289999999</v>
      </c>
      <c r="M42" s="1908">
        <v>32.122958390000001</v>
      </c>
    </row>
    <row r="43" spans="1:13" ht="12" customHeight="1" x14ac:dyDescent="0.2">
      <c r="A43" s="1698" t="s">
        <v>43</v>
      </c>
      <c r="B43" s="1908">
        <v>1401.7939706500001</v>
      </c>
      <c r="C43" s="1908">
        <v>323.68076718999998</v>
      </c>
      <c r="D43" s="1909">
        <v>0.52704168795425199</v>
      </c>
      <c r="E43" s="1908">
        <v>1428.9503413100001</v>
      </c>
      <c r="F43" s="1910">
        <v>3.4381840851768E-2</v>
      </c>
      <c r="G43" s="2685">
        <v>5437</v>
      </c>
      <c r="H43" s="2686">
        <v>0.24106579392689301</v>
      </c>
      <c r="I43" s="1912">
        <v>2.499346723910485</v>
      </c>
      <c r="J43" s="1908">
        <v>792.00598663000005</v>
      </c>
      <c r="K43" s="1909">
        <v>0.55425718006682001</v>
      </c>
      <c r="L43" s="1908">
        <v>11.804346049999999</v>
      </c>
      <c r="M43" s="1908">
        <v>16.157944260000001</v>
      </c>
    </row>
    <row r="44" spans="1:13" ht="12" customHeight="1" x14ac:dyDescent="0.2">
      <c r="A44" s="1698" t="s">
        <v>42</v>
      </c>
      <c r="B44" s="1908">
        <v>1620.1899715799998</v>
      </c>
      <c r="C44" s="1908">
        <v>246.95714572999998</v>
      </c>
      <c r="D44" s="1909">
        <v>0.49758389139099002</v>
      </c>
      <c r="E44" s="1908">
        <v>1522.6093093999998</v>
      </c>
      <c r="F44" s="1910">
        <v>0.15219120731063601</v>
      </c>
      <c r="G44" s="2685">
        <v>3183</v>
      </c>
      <c r="H44" s="2686">
        <v>0.243811193677968</v>
      </c>
      <c r="I44" s="1912">
        <v>2.4835675687503316</v>
      </c>
      <c r="J44" s="1908">
        <v>1336.7573703</v>
      </c>
      <c r="K44" s="1909">
        <v>0.87793852437876096</v>
      </c>
      <c r="L44" s="1908">
        <v>56.79196468</v>
      </c>
      <c r="M44" s="1908">
        <v>53.724369870000004</v>
      </c>
    </row>
    <row r="45" spans="1:13" ht="12" customHeight="1" x14ac:dyDescent="0.2">
      <c r="A45" s="1698" t="s">
        <v>41</v>
      </c>
      <c r="B45" s="1908">
        <v>1295.7086537800001</v>
      </c>
      <c r="C45" s="1908">
        <v>129.77857083999999</v>
      </c>
      <c r="D45" s="2669">
        <v>0</v>
      </c>
      <c r="E45" s="1908">
        <v>1206.2362558299999</v>
      </c>
      <c r="F45" s="1910">
        <v>1</v>
      </c>
      <c r="G45" s="2685">
        <v>1088</v>
      </c>
      <c r="H45" s="2686">
        <v>0.26084884115300899</v>
      </c>
      <c r="I45" s="1912">
        <v>2.4996328170151396</v>
      </c>
      <c r="J45" s="1908">
        <v>1437.40171962</v>
      </c>
      <c r="K45" s="1909">
        <v>1.1916419463208201</v>
      </c>
      <c r="L45" s="1908">
        <v>433.68394699000004</v>
      </c>
      <c r="M45" s="1908">
        <v>460.11910673</v>
      </c>
    </row>
    <row r="46" spans="1:13" ht="12" customHeight="1" x14ac:dyDescent="0.2">
      <c r="A46" s="1699" t="s">
        <v>62</v>
      </c>
      <c r="B46" s="1914">
        <v>42901.457401890002</v>
      </c>
      <c r="C46" s="1914">
        <v>7364.3988919499998</v>
      </c>
      <c r="D46" s="1915">
        <v>0.51778168254558399</v>
      </c>
      <c r="E46" s="1914">
        <v>49344.229290469993</v>
      </c>
      <c r="F46" s="1916">
        <v>3.4058103194947897E-2</v>
      </c>
      <c r="G46" s="2688">
        <v>36712</v>
      </c>
      <c r="H46" s="2689">
        <v>0.24260570603464701</v>
      </c>
      <c r="I46" s="1918">
        <v>2.5172017680487668</v>
      </c>
      <c r="J46" s="1914">
        <v>18911.90506089</v>
      </c>
      <c r="K46" s="1915">
        <v>0.383264777519638</v>
      </c>
      <c r="L46" s="1914">
        <v>549.92143195999995</v>
      </c>
      <c r="M46" s="1914">
        <v>577.9412658</v>
      </c>
    </row>
    <row r="47" spans="1:13" ht="12" customHeight="1" x14ac:dyDescent="0.2">
      <c r="A47" s="1713"/>
      <c r="B47" s="1713"/>
      <c r="C47" s="1713"/>
      <c r="D47" s="1713"/>
      <c r="E47" s="1713"/>
      <c r="F47" s="1919"/>
      <c r="G47" s="1706"/>
      <c r="H47" s="2698"/>
      <c r="I47" s="1713"/>
      <c r="J47" s="1713"/>
      <c r="K47" s="1713"/>
      <c r="L47" s="1713"/>
      <c r="M47" s="1713"/>
    </row>
    <row r="48" spans="1:13" ht="12" customHeight="1" x14ac:dyDescent="0.2">
      <c r="A48" s="1712" t="s">
        <v>67</v>
      </c>
      <c r="B48" s="2692"/>
      <c r="C48" s="2692"/>
      <c r="D48" s="2693"/>
      <c r="E48" s="2692"/>
      <c r="F48" s="2694"/>
      <c r="G48" s="2695"/>
      <c r="H48" s="2696"/>
      <c r="I48" s="2697"/>
      <c r="J48" s="2692"/>
      <c r="K48" s="2693"/>
      <c r="L48" s="2692"/>
      <c r="M48" s="2692"/>
    </row>
    <row r="49" spans="1:13" ht="12" customHeight="1" x14ac:dyDescent="0.2">
      <c r="A49" s="1698" t="s">
        <v>48</v>
      </c>
      <c r="B49" s="1908">
        <v>67.519269499999993</v>
      </c>
      <c r="C49" s="1908">
        <v>54.527899490000003</v>
      </c>
      <c r="D49" s="1909">
        <v>0.26165338484414802</v>
      </c>
      <c r="E49" s="1908">
        <v>81.786678969999997</v>
      </c>
      <c r="F49" s="1910">
        <v>1.4900001019077899E-3</v>
      </c>
      <c r="G49" s="2685">
        <v>3</v>
      </c>
      <c r="H49" s="2686">
        <v>0.341178684003484</v>
      </c>
      <c r="I49" s="1912">
        <v>4.230944916252712</v>
      </c>
      <c r="J49" s="1908">
        <v>35.713495500000001</v>
      </c>
      <c r="K49" s="1909">
        <v>0.43666641010206603</v>
      </c>
      <c r="L49" s="1908"/>
      <c r="M49" s="1908"/>
    </row>
    <row r="50" spans="1:13" ht="12" customHeight="1" x14ac:dyDescent="0.2">
      <c r="A50" s="1698" t="s">
        <v>47</v>
      </c>
      <c r="B50" s="1908"/>
      <c r="C50" s="1908"/>
      <c r="D50" s="1909"/>
      <c r="E50" s="1908"/>
      <c r="F50" s="1910"/>
      <c r="G50" s="2685"/>
      <c r="H50" s="2686"/>
      <c r="I50" s="1912"/>
      <c r="J50" s="1908"/>
      <c r="K50" s="1909"/>
      <c r="L50" s="1908"/>
      <c r="M50" s="1908"/>
    </row>
    <row r="51" spans="1:13" ht="12" customHeight="1" x14ac:dyDescent="0.2">
      <c r="A51" s="1698" t="s">
        <v>46</v>
      </c>
      <c r="B51" s="1908">
        <v>72.413955860000002</v>
      </c>
      <c r="C51" s="1908">
        <v>14.79519565</v>
      </c>
      <c r="D51" s="1909">
        <v>0.56499999984792404</v>
      </c>
      <c r="E51" s="1908">
        <v>66.501182400000005</v>
      </c>
      <c r="F51" s="1910">
        <v>4.66576185267948E-3</v>
      </c>
      <c r="G51" s="2685">
        <v>3</v>
      </c>
      <c r="H51" s="2686">
        <v>0.36080688905164499</v>
      </c>
      <c r="I51" s="1912">
        <v>2.0082863319867341</v>
      </c>
      <c r="J51" s="1908">
        <v>36.744884239999998</v>
      </c>
      <c r="K51" s="1909">
        <v>0.55254482572929398</v>
      </c>
      <c r="L51" s="1908"/>
      <c r="M51" s="1908"/>
    </row>
    <row r="52" spans="1:13" ht="12" customHeight="1" x14ac:dyDescent="0.2">
      <c r="A52" s="1698" t="s">
        <v>2344</v>
      </c>
      <c r="B52" s="1908"/>
      <c r="C52" s="1908"/>
      <c r="D52" s="1909"/>
      <c r="E52" s="1908"/>
      <c r="F52" s="1910"/>
      <c r="G52" s="2685"/>
      <c r="H52" s="2686"/>
      <c r="I52" s="1912"/>
      <c r="J52" s="1908"/>
      <c r="K52" s="1909"/>
      <c r="L52" s="1908"/>
      <c r="M52" s="1908"/>
    </row>
    <row r="53" spans="1:13" ht="12" customHeight="1" x14ac:dyDescent="0.2">
      <c r="A53" s="1698" t="s">
        <v>44</v>
      </c>
      <c r="B53" s="1908"/>
      <c r="C53" s="1908"/>
      <c r="D53" s="1909"/>
      <c r="E53" s="1908"/>
      <c r="F53" s="1910">
        <v>1.2955067235159099E-2</v>
      </c>
      <c r="G53" s="2685">
        <v>1</v>
      </c>
      <c r="H53" s="2686">
        <v>0.365857658248606</v>
      </c>
      <c r="I53" s="1912">
        <v>5</v>
      </c>
      <c r="J53" s="1908"/>
      <c r="K53" s="1909">
        <v>1.23614299770417</v>
      </c>
      <c r="L53" s="1908"/>
      <c r="M53" s="1908"/>
    </row>
    <row r="54" spans="1:13" ht="12" customHeight="1" x14ac:dyDescent="0.2">
      <c r="A54" s="1698" t="s">
        <v>43</v>
      </c>
      <c r="B54" s="1908"/>
      <c r="C54" s="1908"/>
      <c r="D54" s="1909"/>
      <c r="E54" s="1908"/>
      <c r="F54" s="1910"/>
      <c r="G54" s="2685"/>
      <c r="H54" s="2686"/>
      <c r="I54" s="1912"/>
      <c r="J54" s="1908"/>
      <c r="K54" s="1909"/>
      <c r="L54" s="1908"/>
      <c r="M54" s="1908"/>
    </row>
    <row r="55" spans="1:13" ht="12" customHeight="1" x14ac:dyDescent="0.2">
      <c r="A55" s="1698" t="s">
        <v>42</v>
      </c>
      <c r="B55" s="1908"/>
      <c r="C55" s="1908"/>
      <c r="D55" s="1909"/>
      <c r="E55" s="1908"/>
      <c r="F55" s="1910"/>
      <c r="G55" s="2685"/>
      <c r="H55" s="2686"/>
      <c r="I55" s="1912"/>
      <c r="J55" s="1908"/>
      <c r="K55" s="1909"/>
      <c r="L55" s="1908"/>
      <c r="M55" s="1908"/>
    </row>
    <row r="56" spans="1:13" ht="12" customHeight="1" x14ac:dyDescent="0.2">
      <c r="A56" s="1698" t="s">
        <v>41</v>
      </c>
      <c r="B56" s="1908">
        <v>9.7773022300000001</v>
      </c>
      <c r="C56" s="1908">
        <v>2.9622107199999999</v>
      </c>
      <c r="D56" s="2669"/>
      <c r="E56" s="1908">
        <v>9.7773022300000001</v>
      </c>
      <c r="F56" s="1910">
        <v>1</v>
      </c>
      <c r="G56" s="2685">
        <v>1</v>
      </c>
      <c r="H56" s="2686">
        <v>0.27376166932706097</v>
      </c>
      <c r="I56" s="1912">
        <v>1.0196256074072987</v>
      </c>
      <c r="J56" s="1908">
        <v>12.69495809</v>
      </c>
      <c r="K56" s="1909">
        <v>1.2984111354405801</v>
      </c>
      <c r="L56" s="1908">
        <v>0.54056903999999995</v>
      </c>
      <c r="M56" s="1908">
        <v>0.54056903999999995</v>
      </c>
    </row>
    <row r="57" spans="1:13" ht="12" customHeight="1" x14ac:dyDescent="0.2">
      <c r="A57" s="1699" t="s">
        <v>62</v>
      </c>
      <c r="B57" s="1914">
        <v>149.71058857</v>
      </c>
      <c r="C57" s="1914">
        <v>72.285305859999994</v>
      </c>
      <c r="D57" s="1915">
        <v>0.31301928850965499</v>
      </c>
      <c r="E57" s="1914">
        <v>158.06522458000001</v>
      </c>
      <c r="F57" s="1916">
        <v>6.4590069619220994E-2</v>
      </c>
      <c r="G57" s="2688">
        <v>8</v>
      </c>
      <c r="H57" s="2689">
        <v>0.34526651434565703</v>
      </c>
      <c r="I57" s="1918">
        <v>3.0971887915642466</v>
      </c>
      <c r="J57" s="1914">
        <v>85.153413209999997</v>
      </c>
      <c r="K57" s="1915">
        <v>0.53872326083275901</v>
      </c>
      <c r="L57" s="1914">
        <v>0.69439232000000006</v>
      </c>
      <c r="M57" s="1914">
        <v>0.54056903999999995</v>
      </c>
    </row>
    <row r="58" spans="1:13" s="2705" customFormat="1" ht="15.75" customHeight="1" x14ac:dyDescent="0.2">
      <c r="A58" s="1714"/>
      <c r="B58" s="2699"/>
      <c r="C58" s="2699"/>
      <c r="D58" s="2700"/>
      <c r="E58" s="2699"/>
      <c r="F58" s="2701"/>
      <c r="G58" s="2702"/>
      <c r="H58" s="2703"/>
      <c r="I58" s="2704"/>
      <c r="J58" s="2699"/>
      <c r="K58" s="2700"/>
      <c r="L58" s="2699"/>
      <c r="M58" s="2699"/>
    </row>
    <row r="59" spans="1:13" ht="14.45" customHeight="1" x14ac:dyDescent="0.2">
      <c r="A59" s="1701" t="s">
        <v>66</v>
      </c>
      <c r="B59" s="2692"/>
      <c r="C59" s="2692"/>
      <c r="D59" s="2693"/>
      <c r="E59" s="2692"/>
      <c r="F59" s="2694"/>
      <c r="G59" s="2695"/>
      <c r="H59" s="2696"/>
      <c r="I59" s="2697"/>
      <c r="J59" s="2692"/>
      <c r="K59" s="2693"/>
      <c r="L59" s="2692"/>
      <c r="M59" s="2692"/>
    </row>
    <row r="60" spans="1:13" x14ac:dyDescent="0.2">
      <c r="A60" s="1698" t="s">
        <v>48</v>
      </c>
      <c r="B60" s="1908">
        <v>2927.39343095</v>
      </c>
      <c r="C60" s="1908">
        <v>908.75520252000001</v>
      </c>
      <c r="D60" s="1909">
        <v>4.7148939642411999E-2</v>
      </c>
      <c r="E60" s="1908">
        <v>3698.1391214599998</v>
      </c>
      <c r="F60" s="1910">
        <v>1.0481570548567399E-3</v>
      </c>
      <c r="G60" s="2685">
        <v>2449</v>
      </c>
      <c r="H60" s="2686">
        <v>0.42517826593804298</v>
      </c>
      <c r="I60" s="1912">
        <v>2.4999999071474521</v>
      </c>
      <c r="J60" s="1908">
        <v>1240.4758306499998</v>
      </c>
      <c r="K60" s="1909">
        <v>0.335432440454071</v>
      </c>
      <c r="L60" s="1908">
        <v>1.6241755800000002</v>
      </c>
      <c r="M60" s="1908">
        <v>0.91347976000000009</v>
      </c>
    </row>
    <row r="61" spans="1:13" ht="12" customHeight="1" x14ac:dyDescent="0.2">
      <c r="A61" s="1698" t="s">
        <v>47</v>
      </c>
      <c r="B61" s="1908">
        <v>1211.5419539300001</v>
      </c>
      <c r="C61" s="1908">
        <v>358.46550588000002</v>
      </c>
      <c r="D61" s="1909">
        <v>7.08768506424199E-2</v>
      </c>
      <c r="E61" s="1908">
        <v>1248.2632014899998</v>
      </c>
      <c r="F61" s="1910">
        <v>2.2099985457450801E-3</v>
      </c>
      <c r="G61" s="2685">
        <v>1359</v>
      </c>
      <c r="H61" s="2686">
        <v>0.41804523400763</v>
      </c>
      <c r="I61" s="1912">
        <v>2.4997393082049455</v>
      </c>
      <c r="J61" s="1908">
        <v>563.95036915000003</v>
      </c>
      <c r="K61" s="1909">
        <v>0.45178802713789501</v>
      </c>
      <c r="L61" s="1908">
        <v>1.15323669</v>
      </c>
      <c r="M61" s="1908">
        <v>0.64553746000000001</v>
      </c>
    </row>
    <row r="62" spans="1:13" ht="12" customHeight="1" x14ac:dyDescent="0.2">
      <c r="A62" s="1698" t="s">
        <v>46</v>
      </c>
      <c r="B62" s="1908">
        <v>2209.72368216</v>
      </c>
      <c r="C62" s="1908">
        <v>986.44537649000006</v>
      </c>
      <c r="D62" s="1909">
        <v>7.7395702396593893E-2</v>
      </c>
      <c r="E62" s="1908">
        <v>2116.0665179400003</v>
      </c>
      <c r="F62" s="1910">
        <v>4.4079550150816597E-3</v>
      </c>
      <c r="G62" s="2685">
        <v>3977</v>
      </c>
      <c r="H62" s="2686">
        <v>0.42879993248668202</v>
      </c>
      <c r="I62" s="1912">
        <v>2.5000000001763039</v>
      </c>
      <c r="J62" s="1908">
        <v>1293.44142289</v>
      </c>
      <c r="K62" s="1909">
        <v>0.61124799807766494</v>
      </c>
      <c r="L62" s="1908">
        <v>4.0000968600000002</v>
      </c>
      <c r="M62" s="1908">
        <v>1.8598635099999998</v>
      </c>
    </row>
    <row r="63" spans="1:13" ht="12" customHeight="1" x14ac:dyDescent="0.2">
      <c r="A63" s="1698" t="s">
        <v>2344</v>
      </c>
      <c r="B63" s="1908"/>
      <c r="C63" s="1908"/>
      <c r="D63" s="1909"/>
      <c r="E63" s="1908"/>
      <c r="F63" s="1908"/>
      <c r="G63" s="2685"/>
      <c r="H63" s="2686"/>
      <c r="I63" s="1912"/>
      <c r="J63" s="1908"/>
      <c r="K63" s="1909"/>
      <c r="L63" s="1908"/>
      <c r="M63" s="1908"/>
    </row>
    <row r="64" spans="1:13" ht="12" customHeight="1" x14ac:dyDescent="0.2">
      <c r="A64" s="1698" t="s">
        <v>44</v>
      </c>
      <c r="B64" s="1908">
        <v>2125.0997189699997</v>
      </c>
      <c r="C64" s="1908">
        <v>928.55594762999999</v>
      </c>
      <c r="D64" s="1909">
        <v>0.104164526978049</v>
      </c>
      <c r="E64" s="1908">
        <v>2173.3294182999998</v>
      </c>
      <c r="F64" s="1910">
        <v>1.1868403856685601E-2</v>
      </c>
      <c r="G64" s="2685">
        <v>4848</v>
      </c>
      <c r="H64" s="2686">
        <v>0.42350253228521401</v>
      </c>
      <c r="I64" s="1912">
        <v>2.5000000001899862</v>
      </c>
      <c r="J64" s="1908">
        <v>1822.03958917</v>
      </c>
      <c r="K64" s="1909">
        <v>0.83836328438199603</v>
      </c>
      <c r="L64" s="1908">
        <v>10.92517108</v>
      </c>
      <c r="M64" s="1908">
        <v>9.0375772600000008</v>
      </c>
    </row>
    <row r="65" spans="1:13" ht="12" customHeight="1" x14ac:dyDescent="0.2">
      <c r="A65" s="1698" t="s">
        <v>43</v>
      </c>
      <c r="B65" s="1908">
        <v>980.89718547000007</v>
      </c>
      <c r="C65" s="1908">
        <v>533.06474563999996</v>
      </c>
      <c r="D65" s="1909">
        <v>1.8953250618438101E-2</v>
      </c>
      <c r="E65" s="1908">
        <v>497.19925409000001</v>
      </c>
      <c r="F65" s="1910">
        <v>3.2273800610117899E-2</v>
      </c>
      <c r="G65" s="2685">
        <v>5054</v>
      </c>
      <c r="H65" s="2686">
        <v>0.41032300574021202</v>
      </c>
      <c r="I65" s="1912">
        <v>2.5000000002584053</v>
      </c>
      <c r="J65" s="1908">
        <v>535.33387188999995</v>
      </c>
      <c r="K65" s="1909">
        <v>1.07669886365738</v>
      </c>
      <c r="L65" s="1908">
        <v>6.6026263600000004</v>
      </c>
      <c r="M65" s="1908">
        <v>7.74919007</v>
      </c>
    </row>
    <row r="66" spans="1:13" ht="12" customHeight="1" x14ac:dyDescent="0.2">
      <c r="A66" s="1698" t="s">
        <v>42</v>
      </c>
      <c r="B66" s="1908">
        <v>313.67980225000002</v>
      </c>
      <c r="C66" s="1908">
        <v>131.31956013999999</v>
      </c>
      <c r="D66" s="1909">
        <v>1.8451356046401701E-2</v>
      </c>
      <c r="E66" s="1908">
        <v>307.04953746999996</v>
      </c>
      <c r="F66" s="1910">
        <v>0.149937233318575</v>
      </c>
      <c r="G66" s="2685">
        <v>2022</v>
      </c>
      <c r="H66" s="2686">
        <v>0.41443539387331901</v>
      </c>
      <c r="I66" s="1912">
        <v>2.5000000002800413</v>
      </c>
      <c r="J66" s="1908">
        <v>506.10029333</v>
      </c>
      <c r="K66" s="1909">
        <v>1.6482691929781801</v>
      </c>
      <c r="L66" s="1908">
        <v>19.081527450000003</v>
      </c>
      <c r="M66" s="1908">
        <v>9.8179194800000005</v>
      </c>
    </row>
    <row r="67" spans="1:13" ht="12" customHeight="1" x14ac:dyDescent="0.2">
      <c r="A67" s="1698" t="s">
        <v>41</v>
      </c>
      <c r="B67" s="1908">
        <v>118.24886954</v>
      </c>
      <c r="C67" s="1908">
        <v>44.932547020000001</v>
      </c>
      <c r="D67" s="1909">
        <v>8.6775606071574102E-3</v>
      </c>
      <c r="E67" s="1908">
        <v>98.029994189999996</v>
      </c>
      <c r="F67" s="1910">
        <v>1</v>
      </c>
      <c r="G67" s="2685">
        <v>320</v>
      </c>
      <c r="H67" s="2686">
        <v>0.431819214922673</v>
      </c>
      <c r="I67" s="1912">
        <v>2.5000000001197562</v>
      </c>
      <c r="J67" s="1908"/>
      <c r="K67" s="1909"/>
      <c r="L67" s="1908">
        <v>42.331235119999995</v>
      </c>
      <c r="M67" s="1908">
        <v>32.36920885</v>
      </c>
    </row>
    <row r="68" spans="1:13" ht="12" customHeight="1" x14ac:dyDescent="0.2">
      <c r="A68" s="1699" t="s">
        <v>7</v>
      </c>
      <c r="B68" s="1914">
        <v>9886.58464327</v>
      </c>
      <c r="C68" s="1914">
        <v>3891.5388853199997</v>
      </c>
      <c r="D68" s="1915">
        <v>6.5331136504464801E-2</v>
      </c>
      <c r="E68" s="1914">
        <v>10138.077044940001</v>
      </c>
      <c r="F68" s="1916">
        <v>1.99121617211181E-2</v>
      </c>
      <c r="G68" s="2688">
        <v>20029</v>
      </c>
      <c r="H68" s="2689">
        <v>0.42370700653374499</v>
      </c>
      <c r="I68" s="1918">
        <v>2.4999678682315483</v>
      </c>
      <c r="J68" s="1914">
        <v>5961.4887648499998</v>
      </c>
      <c r="K68" s="1915">
        <v>0.58802953838523297</v>
      </c>
      <c r="L68" s="1914">
        <v>85.718069140000011</v>
      </c>
      <c r="M68" s="1914">
        <v>62.392776390000002</v>
      </c>
    </row>
    <row r="69" spans="1:13" ht="12" customHeight="1" x14ac:dyDescent="0.2">
      <c r="A69" s="1715"/>
      <c r="B69" s="2706"/>
      <c r="C69" s="2706"/>
      <c r="D69" s="2707"/>
      <c r="E69" s="2706"/>
      <c r="F69" s="2708"/>
      <c r="G69" s="2709"/>
      <c r="H69" s="2710"/>
      <c r="I69" s="2711"/>
      <c r="J69" s="2706"/>
      <c r="K69" s="2707"/>
      <c r="L69" s="2706"/>
      <c r="M69" s="2706"/>
    </row>
    <row r="70" spans="1:13" ht="12" customHeight="1" x14ac:dyDescent="0.2">
      <c r="A70" s="1716" t="s">
        <v>65</v>
      </c>
      <c r="B70" s="2680"/>
      <c r="C70" s="2680"/>
      <c r="D70" s="2681"/>
      <c r="E70" s="2680"/>
      <c r="F70" s="2682"/>
      <c r="G70" s="2712"/>
      <c r="H70" s="2713"/>
      <c r="I70" s="2684"/>
      <c r="J70" s="2680"/>
      <c r="K70" s="2681"/>
      <c r="L70" s="2680"/>
      <c r="M70" s="2680"/>
    </row>
    <row r="71" spans="1:13" ht="12" customHeight="1" x14ac:dyDescent="0.2">
      <c r="A71" s="1698" t="s">
        <v>48</v>
      </c>
      <c r="B71" s="1908">
        <v>2120.4169579099998</v>
      </c>
      <c r="C71" s="1908">
        <v>712.04358962999993</v>
      </c>
      <c r="D71" s="1909">
        <v>5.0368025922102801E-2</v>
      </c>
      <c r="E71" s="1908">
        <v>2518.0290173799999</v>
      </c>
      <c r="F71" s="1910">
        <v>9.8854163030653993E-4</v>
      </c>
      <c r="G71" s="2685">
        <v>1647</v>
      </c>
      <c r="H71" s="2686">
        <v>0.423554532937715</v>
      </c>
      <c r="I71" s="1912">
        <v>2.4999998635880547</v>
      </c>
      <c r="J71" s="1908">
        <v>881.82928592000007</v>
      </c>
      <c r="K71" s="1909">
        <v>0.35020616515275099</v>
      </c>
      <c r="L71" s="1908">
        <v>1.02985857</v>
      </c>
      <c r="M71" s="1908">
        <v>0.57047596</v>
      </c>
    </row>
    <row r="72" spans="1:13" ht="12" customHeight="1" x14ac:dyDescent="0.2">
      <c r="A72" s="1698" t="s">
        <v>47</v>
      </c>
      <c r="B72" s="1908">
        <v>552.69859852000002</v>
      </c>
      <c r="C72" s="1908">
        <v>257.25855822</v>
      </c>
      <c r="D72" s="1909">
        <v>7.7703212748518297E-2</v>
      </c>
      <c r="E72" s="1908">
        <v>532.5757101800001</v>
      </c>
      <c r="F72" s="1910">
        <v>2.2099965648117899E-3</v>
      </c>
      <c r="G72" s="2685">
        <v>664</v>
      </c>
      <c r="H72" s="2686">
        <v>0.43542394772683801</v>
      </c>
      <c r="I72" s="1912">
        <v>2.4993889844671946</v>
      </c>
      <c r="J72" s="1908">
        <v>256.91949016000001</v>
      </c>
      <c r="K72" s="1909">
        <v>0.48240932744222698</v>
      </c>
      <c r="L72" s="1908">
        <v>0.51249106</v>
      </c>
      <c r="M72" s="1908"/>
    </row>
    <row r="73" spans="1:13" ht="12" customHeight="1" x14ac:dyDescent="0.2">
      <c r="A73" s="1698" t="s">
        <v>46</v>
      </c>
      <c r="B73" s="1908">
        <v>1410.0575759399999</v>
      </c>
      <c r="C73" s="1908">
        <v>756.27396950999992</v>
      </c>
      <c r="D73" s="1909">
        <v>8.8332154996550297E-2</v>
      </c>
      <c r="E73" s="1908">
        <v>1289.61420099</v>
      </c>
      <c r="F73" s="1910">
        <v>4.3750427187206099E-3</v>
      </c>
      <c r="G73" s="2685">
        <v>2002</v>
      </c>
      <c r="H73" s="2686">
        <v>0.43479580290721997</v>
      </c>
      <c r="I73" s="1912">
        <v>2.5000000001794218</v>
      </c>
      <c r="J73" s="1908">
        <v>872.25410490000002</v>
      </c>
      <c r="K73" s="1909">
        <v>0.67636825356792396</v>
      </c>
      <c r="L73" s="1908">
        <v>2.4548978000000004</v>
      </c>
      <c r="M73" s="1908">
        <v>1.21880564</v>
      </c>
    </row>
    <row r="74" spans="1:13" ht="12" customHeight="1" x14ac:dyDescent="0.2">
      <c r="A74" s="1698" t="s">
        <v>2344</v>
      </c>
      <c r="B74" s="1908"/>
      <c r="C74" s="1908"/>
      <c r="D74" s="1909"/>
      <c r="E74" s="1908"/>
      <c r="F74" s="1908"/>
      <c r="G74" s="2685">
        <v>0</v>
      </c>
      <c r="H74" s="2686"/>
      <c r="I74" s="1912"/>
      <c r="J74" s="1908"/>
      <c r="K74" s="1909"/>
      <c r="L74" s="1908"/>
      <c r="M74" s="1908"/>
    </row>
    <row r="75" spans="1:13" ht="12" customHeight="1" x14ac:dyDescent="0.2">
      <c r="A75" s="1698" t="s">
        <v>44</v>
      </c>
      <c r="B75" s="1908">
        <v>1043.9309090199999</v>
      </c>
      <c r="C75" s="1908">
        <v>629.30213535999997</v>
      </c>
      <c r="D75" s="1909">
        <v>0.109939404878106</v>
      </c>
      <c r="E75" s="1908">
        <v>1080.2018019999998</v>
      </c>
      <c r="F75" s="1910">
        <v>1.1261085491134901E-2</v>
      </c>
      <c r="G75" s="2685">
        <v>1861</v>
      </c>
      <c r="H75" s="2686">
        <v>0.42636007922527103</v>
      </c>
      <c r="I75" s="1912">
        <v>2.5000000001573013</v>
      </c>
      <c r="J75" s="1908">
        <v>1047.8009045700001</v>
      </c>
      <c r="K75" s="1909">
        <v>0.97000477376541205</v>
      </c>
      <c r="L75" s="1908">
        <v>5.1855419199999995</v>
      </c>
      <c r="M75" s="1908">
        <v>3.12800214</v>
      </c>
    </row>
    <row r="76" spans="1:13" ht="12" customHeight="1" x14ac:dyDescent="0.2">
      <c r="A76" s="1698" t="s">
        <v>43</v>
      </c>
      <c r="B76" s="1908">
        <v>769.61517977000005</v>
      </c>
      <c r="C76" s="1908">
        <v>451.5862295</v>
      </c>
      <c r="D76" s="1909">
        <v>1.67812116659256E-2</v>
      </c>
      <c r="E76" s="1908">
        <v>291.87576036000002</v>
      </c>
      <c r="F76" s="1910">
        <v>3.09669595681803E-2</v>
      </c>
      <c r="G76" s="2685">
        <v>2331</v>
      </c>
      <c r="H76" s="2686">
        <v>0.40342613399881699</v>
      </c>
      <c r="I76" s="1912">
        <v>2.5000000002448028</v>
      </c>
      <c r="J76" s="1908">
        <v>357.56801933999998</v>
      </c>
      <c r="K76" s="1909">
        <v>1.2250692517219499</v>
      </c>
      <c r="L76" s="1908">
        <v>3.6616585599999998</v>
      </c>
      <c r="M76" s="1908">
        <v>5.4237390200000002</v>
      </c>
    </row>
    <row r="77" spans="1:13" ht="12" customHeight="1" x14ac:dyDescent="0.2">
      <c r="A77" s="1698" t="s">
        <v>42</v>
      </c>
      <c r="B77" s="1908">
        <v>88.11345166000001</v>
      </c>
      <c r="C77" s="1908">
        <v>28.96379035</v>
      </c>
      <c r="D77" s="1909">
        <v>4.7325357055693497E-2</v>
      </c>
      <c r="E77" s="1908">
        <v>87.111892250000011</v>
      </c>
      <c r="F77" s="1910">
        <v>0.15207565750013899</v>
      </c>
      <c r="G77" s="2685">
        <v>456</v>
      </c>
      <c r="H77" s="2686">
        <v>0.42144571609853898</v>
      </c>
      <c r="I77" s="1912">
        <v>2.5000000003064877</v>
      </c>
      <c r="J77" s="1908">
        <v>187.67093084999999</v>
      </c>
      <c r="K77" s="1909">
        <v>2.1543663672396001</v>
      </c>
      <c r="L77" s="1908">
        <v>5.5737523899999992</v>
      </c>
      <c r="M77" s="1908">
        <v>2.9960274099999999</v>
      </c>
    </row>
    <row r="78" spans="1:13" ht="12" customHeight="1" x14ac:dyDescent="0.2">
      <c r="A78" s="1698" t="s">
        <v>41</v>
      </c>
      <c r="B78" s="1908">
        <v>60.577422179999999</v>
      </c>
      <c r="C78" s="1908">
        <v>22.269930240000001</v>
      </c>
      <c r="D78" s="1909">
        <v>5.8150024990828199E-4</v>
      </c>
      <c r="E78" s="1908">
        <v>41.419593210000002</v>
      </c>
      <c r="F78" s="1910">
        <v>1</v>
      </c>
      <c r="G78" s="2685">
        <v>92</v>
      </c>
      <c r="H78" s="2686">
        <v>0.43814144306030001</v>
      </c>
      <c r="I78" s="1912">
        <v>2.5000000001081482</v>
      </c>
      <c r="J78" s="1908"/>
      <c r="K78" s="1909"/>
      <c r="L78" s="1908">
        <v>18.147640340000002</v>
      </c>
      <c r="M78" s="1908">
        <v>17.614318669999999</v>
      </c>
    </row>
    <row r="79" spans="1:13" ht="12" customHeight="1" x14ac:dyDescent="0.2">
      <c r="A79" s="1699" t="s">
        <v>7</v>
      </c>
      <c r="B79" s="1914">
        <v>6045.4100950000002</v>
      </c>
      <c r="C79" s="1914">
        <v>2857.6982028100001</v>
      </c>
      <c r="D79" s="1915">
        <v>7.0268665127009397E-2</v>
      </c>
      <c r="E79" s="1914">
        <v>5840.8279763700002</v>
      </c>
      <c r="F79" s="1916">
        <v>1.4583245008173901E-2</v>
      </c>
      <c r="G79" s="2688">
        <v>9053</v>
      </c>
      <c r="H79" s="2689">
        <v>0.42670379683377302</v>
      </c>
      <c r="I79" s="1918">
        <v>2.4999442279385833</v>
      </c>
      <c r="J79" s="1914">
        <v>3604.0725531500002</v>
      </c>
      <c r="K79" s="1915">
        <v>0.61704822804760695</v>
      </c>
      <c r="L79" s="1914">
        <v>36.565840640000005</v>
      </c>
      <c r="M79" s="1914">
        <v>31.084486120000001</v>
      </c>
    </row>
    <row r="80" spans="1:13" ht="12" customHeight="1" x14ac:dyDescent="0.2">
      <c r="A80" s="1715"/>
      <c r="B80" s="2706"/>
      <c r="C80" s="2706"/>
      <c r="D80" s="2707"/>
      <c r="E80" s="2706"/>
      <c r="F80" s="2708"/>
      <c r="G80" s="2714"/>
      <c r="H80" s="2710"/>
      <c r="I80" s="2711"/>
      <c r="J80" s="2706"/>
      <c r="K80" s="2707"/>
      <c r="L80" s="2706"/>
      <c r="M80" s="2706"/>
    </row>
    <row r="81" spans="1:13" ht="12" customHeight="1" x14ac:dyDescent="0.2">
      <c r="A81" s="1701" t="s">
        <v>64</v>
      </c>
      <c r="B81" s="2692"/>
      <c r="C81" s="2692"/>
      <c r="D81" s="2693"/>
      <c r="E81" s="2692"/>
      <c r="F81" s="2694"/>
      <c r="G81" s="2695"/>
      <c r="H81" s="2696"/>
      <c r="I81" s="2697"/>
      <c r="J81" s="2692"/>
      <c r="K81" s="2693"/>
      <c r="L81" s="2692"/>
      <c r="M81" s="2692"/>
    </row>
    <row r="82" spans="1:13" ht="12" customHeight="1" x14ac:dyDescent="0.2">
      <c r="A82" s="1698" t="s">
        <v>48</v>
      </c>
      <c r="B82" s="1908">
        <v>806.97647303999997</v>
      </c>
      <c r="C82" s="1908">
        <v>196.71161289</v>
      </c>
      <c r="D82" s="1909">
        <v>3.5500669701123901E-2</v>
      </c>
      <c r="E82" s="1908">
        <v>1180.1101040799999</v>
      </c>
      <c r="F82" s="1910">
        <v>1.1753599051516699E-3</v>
      </c>
      <c r="G82" s="2685">
        <v>2001</v>
      </c>
      <c r="H82" s="2686">
        <v>0.42864286368800403</v>
      </c>
      <c r="I82" s="1912">
        <v>2.5000000000911702</v>
      </c>
      <c r="J82" s="1908">
        <v>358.64654473000002</v>
      </c>
      <c r="K82" s="1909">
        <v>0.30390939242876502</v>
      </c>
      <c r="L82" s="1908">
        <v>0.59431701000000003</v>
      </c>
      <c r="M82" s="1908"/>
    </row>
    <row r="83" spans="1:13" ht="12" customHeight="1" x14ac:dyDescent="0.2">
      <c r="A83" s="1698" t="s">
        <v>47</v>
      </c>
      <c r="B83" s="1908">
        <v>658.84335540999996</v>
      </c>
      <c r="C83" s="1908">
        <v>101.20694766000001</v>
      </c>
      <c r="D83" s="1909">
        <v>5.3497479423933798E-2</v>
      </c>
      <c r="E83" s="1908">
        <v>715.68749130999993</v>
      </c>
      <c r="F83" s="1910">
        <v>2.2100000198479099E-3</v>
      </c>
      <c r="G83" s="2685">
        <v>1145</v>
      </c>
      <c r="H83" s="2686">
        <v>0.40511294035515699</v>
      </c>
      <c r="I83" s="1912">
        <v>2.5000000000791069</v>
      </c>
      <c r="J83" s="1908">
        <v>307.03087899000002</v>
      </c>
      <c r="K83" s="1909">
        <v>0.42900132071333003</v>
      </c>
      <c r="L83" s="1908">
        <v>0.64074562999999995</v>
      </c>
      <c r="M83" s="1908">
        <v>0.51242018</v>
      </c>
    </row>
    <row r="84" spans="1:13" ht="12" customHeight="1" x14ac:dyDescent="0.2">
      <c r="A84" s="1698" t="s">
        <v>46</v>
      </c>
      <c r="B84" s="1908">
        <v>799.66610621999996</v>
      </c>
      <c r="C84" s="1908">
        <v>230.17140698</v>
      </c>
      <c r="D84" s="1909">
        <v>4.1463579530208398E-2</v>
      </c>
      <c r="E84" s="1908">
        <v>826.45231694999995</v>
      </c>
      <c r="F84" s="1910">
        <v>4.4593120793718598E-3</v>
      </c>
      <c r="G84" s="2685">
        <v>3034</v>
      </c>
      <c r="H84" s="2686">
        <v>0.41944384565258902</v>
      </c>
      <c r="I84" s="1912">
        <v>2.5000000001714384</v>
      </c>
      <c r="J84" s="1908">
        <v>421.18731799</v>
      </c>
      <c r="K84" s="1909">
        <v>0.50963293265893495</v>
      </c>
      <c r="L84" s="1908">
        <v>1.5451990599999998</v>
      </c>
      <c r="M84" s="1908">
        <v>0.64105787000000003</v>
      </c>
    </row>
    <row r="85" spans="1:13" ht="12" customHeight="1" x14ac:dyDescent="0.2">
      <c r="A85" s="1698" t="s">
        <v>2344</v>
      </c>
      <c r="B85" s="1908"/>
      <c r="C85" s="1908"/>
      <c r="D85" s="1909"/>
      <c r="E85" s="1908"/>
      <c r="F85" s="1908"/>
      <c r="G85" s="2685">
        <v>0</v>
      </c>
      <c r="H85" s="2686"/>
      <c r="I85" s="1912"/>
      <c r="J85" s="1908"/>
      <c r="K85" s="1909"/>
      <c r="L85" s="1908"/>
      <c r="M85" s="1908"/>
    </row>
    <row r="86" spans="1:13" ht="12" customHeight="1" x14ac:dyDescent="0.2">
      <c r="A86" s="1698" t="s">
        <v>44</v>
      </c>
      <c r="B86" s="1908">
        <v>1081.16880995</v>
      </c>
      <c r="C86" s="1908">
        <v>299.25381226999997</v>
      </c>
      <c r="D86" s="1909">
        <v>9.2019322472874601E-2</v>
      </c>
      <c r="E86" s="1908">
        <v>1093.1276163</v>
      </c>
      <c r="F86" s="1910">
        <v>1.2468540915774901E-2</v>
      </c>
      <c r="G86" s="2685">
        <v>3912</v>
      </c>
      <c r="H86" s="2686">
        <v>0.42067877474041998</v>
      </c>
      <c r="I86" s="1912">
        <v>2.5000000002222849</v>
      </c>
      <c r="J86" s="1908">
        <v>774.23868460000006</v>
      </c>
      <c r="K86" s="1909">
        <v>0.70827840505999695</v>
      </c>
      <c r="L86" s="1908">
        <v>5.7396291600000007</v>
      </c>
      <c r="M86" s="1908">
        <v>5.9095751200000004</v>
      </c>
    </row>
    <row r="87" spans="1:13" ht="12" customHeight="1" x14ac:dyDescent="0.2">
      <c r="A87" s="1698" t="s">
        <v>43</v>
      </c>
      <c r="B87" s="1908">
        <v>211.28200570000001</v>
      </c>
      <c r="C87" s="1908">
        <v>81.478516140000011</v>
      </c>
      <c r="D87" s="1909">
        <v>3.0991549301918799E-2</v>
      </c>
      <c r="E87" s="1908">
        <v>205.32349373</v>
      </c>
      <c r="F87" s="1910">
        <v>3.4131528704725397E-2</v>
      </c>
      <c r="G87" s="2685">
        <v>2883</v>
      </c>
      <c r="H87" s="2686">
        <v>0.42012719154990802</v>
      </c>
      <c r="I87" s="1912">
        <v>2.5000000002777454</v>
      </c>
      <c r="J87" s="1908">
        <v>177.76585255000001</v>
      </c>
      <c r="K87" s="1909">
        <v>0.86578427690190096</v>
      </c>
      <c r="L87" s="1908">
        <v>2.9409677999999997</v>
      </c>
      <c r="M87" s="1908">
        <v>2.3254510500000003</v>
      </c>
    </row>
    <row r="88" spans="1:13" ht="12" customHeight="1" x14ac:dyDescent="0.2">
      <c r="A88" s="1698" t="s">
        <v>42</v>
      </c>
      <c r="B88" s="1908">
        <v>225.56635058999998</v>
      </c>
      <c r="C88" s="1908">
        <v>102.35576979000001</v>
      </c>
      <c r="D88" s="1909">
        <v>1.02808297193111E-2</v>
      </c>
      <c r="E88" s="1908">
        <v>219.93764522000001</v>
      </c>
      <c r="F88" s="1910">
        <v>0.14909025609144899</v>
      </c>
      <c r="G88" s="2685">
        <v>1729</v>
      </c>
      <c r="H88" s="2686">
        <v>0.41165877764779701</v>
      </c>
      <c r="I88" s="1912">
        <v>2.500000000269567</v>
      </c>
      <c r="J88" s="1908">
        <v>318.42936248000001</v>
      </c>
      <c r="K88" s="1909">
        <v>1.4478165489199499</v>
      </c>
      <c r="L88" s="1908">
        <v>13.50777506</v>
      </c>
      <c r="M88" s="1908">
        <v>6.8218920699999996</v>
      </c>
    </row>
    <row r="89" spans="1:13" ht="12" customHeight="1" x14ac:dyDescent="0.2">
      <c r="A89" s="1698" t="s">
        <v>41</v>
      </c>
      <c r="B89" s="1908">
        <v>57.671447359999995</v>
      </c>
      <c r="C89" s="1908">
        <v>22.66261678</v>
      </c>
      <c r="D89" s="1909">
        <v>1.6633336461509898E-2</v>
      </c>
      <c r="E89" s="1908">
        <v>56.610400980000001</v>
      </c>
      <c r="F89" s="1910">
        <v>1</v>
      </c>
      <c r="G89" s="2685">
        <v>321</v>
      </c>
      <c r="H89" s="2686">
        <v>0.42719349044257598</v>
      </c>
      <c r="I89" s="1912">
        <v>2.5000000001282494</v>
      </c>
      <c r="J89" s="1908"/>
      <c r="K89" s="1909"/>
      <c r="L89" s="1908">
        <v>24.18359478</v>
      </c>
      <c r="M89" s="1908">
        <v>14.75489018</v>
      </c>
    </row>
    <row r="90" spans="1:13" ht="12" customHeight="1" x14ac:dyDescent="0.2">
      <c r="A90" s="1699" t="s">
        <v>62</v>
      </c>
      <c r="B90" s="1914">
        <v>3841.1745482700003</v>
      </c>
      <c r="C90" s="1914">
        <v>1033.8406825099999</v>
      </c>
      <c r="D90" s="1915">
        <v>5.1681766388290501E-2</v>
      </c>
      <c r="E90" s="1914">
        <v>4297.2490685700004</v>
      </c>
      <c r="F90" s="1916">
        <v>2.7155234050427499E-2</v>
      </c>
      <c r="G90" s="2688">
        <v>15025</v>
      </c>
      <c r="H90" s="2689">
        <v>0.41963376424678001</v>
      </c>
      <c r="I90" s="1918">
        <v>2.5000000001564846</v>
      </c>
      <c r="J90" s="1914">
        <v>2357.4162117000001</v>
      </c>
      <c r="K90" s="1915">
        <v>0.54858728784005095</v>
      </c>
      <c r="L90" s="1914">
        <v>49.1522285</v>
      </c>
      <c r="M90" s="1914">
        <v>31.308290270000001</v>
      </c>
    </row>
    <row r="91" spans="1:13" ht="12" customHeight="1" x14ac:dyDescent="0.2">
      <c r="A91" s="1713"/>
      <c r="B91" s="1713"/>
      <c r="C91" s="1713"/>
      <c r="D91" s="1713"/>
      <c r="E91" s="1713"/>
      <c r="F91" s="1919"/>
      <c r="G91" s="1713"/>
      <c r="H91" s="1920"/>
      <c r="I91" s="1713"/>
      <c r="J91" s="1713"/>
      <c r="K91" s="1713"/>
      <c r="L91" s="1713"/>
      <c r="M91" s="1713"/>
    </row>
    <row r="92" spans="1:13" ht="12" customHeight="1" x14ac:dyDescent="0.2">
      <c r="A92" s="1701" t="s">
        <v>63</v>
      </c>
      <c r="B92" s="2692"/>
      <c r="C92" s="2692"/>
      <c r="D92" s="2693"/>
      <c r="E92" s="2692"/>
      <c r="F92" s="2694"/>
      <c r="G92" s="2692"/>
      <c r="H92" s="2715"/>
      <c r="I92" s="2697"/>
      <c r="J92" s="2692"/>
      <c r="K92" s="2693"/>
      <c r="L92" s="2692"/>
      <c r="M92" s="2692"/>
    </row>
    <row r="93" spans="1:13" ht="12" customHeight="1" x14ac:dyDescent="0.2">
      <c r="A93" s="1698" t="s">
        <v>48</v>
      </c>
      <c r="B93" s="1908"/>
      <c r="C93" s="1908"/>
      <c r="D93" s="1909"/>
      <c r="E93" s="1908"/>
      <c r="F93" s="1910"/>
      <c r="G93" s="1908"/>
      <c r="H93" s="1911"/>
      <c r="I93" s="1912"/>
      <c r="J93" s="1908"/>
      <c r="K93" s="1909"/>
      <c r="L93" s="1908"/>
      <c r="M93" s="1908"/>
    </row>
    <row r="94" spans="1:13" ht="12" customHeight="1" x14ac:dyDescent="0.2">
      <c r="A94" s="1698" t="s">
        <v>47</v>
      </c>
      <c r="B94" s="1908"/>
      <c r="C94" s="1908"/>
      <c r="D94" s="1909"/>
      <c r="E94" s="1908"/>
      <c r="F94" s="1910"/>
      <c r="G94" s="1908"/>
      <c r="H94" s="1911"/>
      <c r="I94" s="1912"/>
      <c r="J94" s="1908"/>
      <c r="K94" s="1909"/>
      <c r="L94" s="1908"/>
      <c r="M94" s="1908"/>
    </row>
    <row r="95" spans="1:13" ht="12" customHeight="1" x14ac:dyDescent="0.2">
      <c r="A95" s="1698" t="s">
        <v>46</v>
      </c>
      <c r="B95" s="1908"/>
      <c r="C95" s="1908"/>
      <c r="D95" s="1909"/>
      <c r="E95" s="1908"/>
      <c r="F95" s="1910"/>
      <c r="G95" s="1908"/>
      <c r="H95" s="1911"/>
      <c r="I95" s="1912"/>
      <c r="J95" s="1908"/>
      <c r="K95" s="1909"/>
      <c r="L95" s="1908"/>
      <c r="M95" s="1908"/>
    </row>
    <row r="96" spans="1:13" ht="12" customHeight="1" x14ac:dyDescent="0.2">
      <c r="A96" s="1698" t="s">
        <v>2344</v>
      </c>
      <c r="B96" s="1908"/>
      <c r="C96" s="1908"/>
      <c r="D96" s="1909"/>
      <c r="E96" s="1908"/>
      <c r="F96" s="1908"/>
      <c r="G96" s="1908"/>
      <c r="H96" s="1911"/>
      <c r="I96" s="1912"/>
      <c r="J96" s="1908"/>
      <c r="K96" s="1909"/>
      <c r="L96" s="1908"/>
      <c r="M96" s="1908"/>
    </row>
    <row r="97" spans="1:13" ht="12" customHeight="1" x14ac:dyDescent="0.2">
      <c r="A97" s="1698" t="s">
        <v>44</v>
      </c>
      <c r="B97" s="1908"/>
      <c r="C97" s="1908"/>
      <c r="D97" s="1909"/>
      <c r="E97" s="1908"/>
      <c r="F97" s="1910"/>
      <c r="G97" s="1908"/>
      <c r="H97" s="1911"/>
      <c r="I97" s="1912"/>
      <c r="J97" s="1908"/>
      <c r="K97" s="1909"/>
      <c r="L97" s="1908"/>
      <c r="M97" s="1908"/>
    </row>
    <row r="98" spans="1:13" ht="12" customHeight="1" x14ac:dyDescent="0.2">
      <c r="A98" s="1698" t="s">
        <v>43</v>
      </c>
      <c r="B98" s="1908"/>
      <c r="C98" s="1908"/>
      <c r="D98" s="1909"/>
      <c r="E98" s="1908"/>
      <c r="F98" s="1910"/>
      <c r="G98" s="1908"/>
      <c r="H98" s="1911"/>
      <c r="I98" s="1912"/>
      <c r="J98" s="1908"/>
      <c r="K98" s="1909"/>
      <c r="L98" s="1908"/>
      <c r="M98" s="1908"/>
    </row>
    <row r="99" spans="1:13" ht="12" customHeight="1" x14ac:dyDescent="0.2">
      <c r="A99" s="1698" t="s">
        <v>42</v>
      </c>
      <c r="B99" s="1908"/>
      <c r="C99" s="1908"/>
      <c r="D99" s="1909"/>
      <c r="E99" s="1908"/>
      <c r="F99" s="1910"/>
      <c r="G99" s="1908"/>
      <c r="H99" s="1911"/>
      <c r="I99" s="1912"/>
      <c r="J99" s="1908"/>
      <c r="K99" s="1909"/>
      <c r="L99" s="1908"/>
      <c r="M99" s="1908"/>
    </row>
    <row r="100" spans="1:13" ht="12" customHeight="1" x14ac:dyDescent="0.2">
      <c r="A100" s="1698" t="s">
        <v>41</v>
      </c>
      <c r="B100" s="1908"/>
      <c r="C100" s="1908"/>
      <c r="D100" s="1909"/>
      <c r="E100" s="1908"/>
      <c r="F100" s="1910"/>
      <c r="G100" s="1908"/>
      <c r="H100" s="1911"/>
      <c r="I100" s="1912"/>
      <c r="J100" s="1908"/>
      <c r="K100" s="1909"/>
      <c r="L100" s="1908"/>
      <c r="M100" s="1908"/>
    </row>
    <row r="101" spans="1:13" ht="12" customHeight="1" x14ac:dyDescent="0.2">
      <c r="A101" s="1699" t="s">
        <v>62</v>
      </c>
      <c r="B101" s="1914"/>
      <c r="C101" s="1914"/>
      <c r="D101" s="1915"/>
      <c r="E101" s="1914"/>
      <c r="F101" s="1916"/>
      <c r="G101" s="1914"/>
      <c r="H101" s="1917"/>
      <c r="I101" s="1918"/>
      <c r="J101" s="1914"/>
      <c r="K101" s="1915"/>
      <c r="L101" s="1914"/>
      <c r="M101" s="1914"/>
    </row>
    <row r="102" spans="1:13" ht="18.75" customHeight="1" x14ac:dyDescent="0.2">
      <c r="A102" s="2947" t="s">
        <v>2439</v>
      </c>
      <c r="B102" s="2947"/>
      <c r="C102" s="2947"/>
      <c r="D102" s="2947"/>
      <c r="E102" s="2947"/>
      <c r="F102" s="2947"/>
      <c r="G102" s="2947"/>
      <c r="H102" s="2947"/>
      <c r="I102" s="2947"/>
      <c r="J102" s="2947"/>
      <c r="K102" s="2947"/>
      <c r="L102" s="2947"/>
      <c r="M102" s="2675"/>
    </row>
    <row r="103" spans="1:13" ht="14.45" customHeight="1" x14ac:dyDescent="0.2">
      <c r="A103" s="1717" t="s">
        <v>1046</v>
      </c>
      <c r="B103" s="2716"/>
      <c r="C103" s="2716"/>
      <c r="D103" s="2717"/>
      <c r="E103" s="2716"/>
      <c r="F103" s="2718"/>
      <c r="G103" s="2716"/>
      <c r="H103" s="2719"/>
      <c r="I103" s="2720"/>
      <c r="J103" s="2716"/>
      <c r="K103" s="2717"/>
      <c r="L103" s="2716"/>
      <c r="M103" s="2716"/>
    </row>
    <row r="104" spans="1:13" ht="36" customHeight="1" x14ac:dyDescent="0.2">
      <c r="A104" s="1704" t="s">
        <v>60</v>
      </c>
      <c r="B104" s="1921" t="s">
        <v>59</v>
      </c>
      <c r="C104" s="1921" t="s">
        <v>58</v>
      </c>
      <c r="D104" s="1922" t="s">
        <v>57</v>
      </c>
      <c r="E104" s="1921" t="s">
        <v>56</v>
      </c>
      <c r="F104" s="1923" t="s">
        <v>55</v>
      </c>
      <c r="G104" s="1921" t="s">
        <v>54</v>
      </c>
      <c r="H104" s="1924" t="s">
        <v>53</v>
      </c>
      <c r="I104" s="1925" t="s">
        <v>52</v>
      </c>
      <c r="J104" s="1921" t="s">
        <v>1</v>
      </c>
      <c r="K104" s="1922" t="s">
        <v>40</v>
      </c>
      <c r="L104" s="1921" t="s">
        <v>51</v>
      </c>
      <c r="M104" s="1953" t="s">
        <v>50</v>
      </c>
    </row>
    <row r="105" spans="1:13" x14ac:dyDescent="0.2">
      <c r="A105" s="1705" t="s">
        <v>71</v>
      </c>
      <c r="B105" s="2695"/>
      <c r="C105" s="2695"/>
      <c r="D105" s="2721"/>
      <c r="E105" s="2695"/>
      <c r="F105" s="2722"/>
      <c r="G105" s="2695"/>
      <c r="H105" s="2696"/>
      <c r="I105" s="2723"/>
      <c r="J105" s="2695"/>
      <c r="K105" s="2721"/>
      <c r="L105" s="2695"/>
      <c r="M105" s="2695"/>
    </row>
    <row r="106" spans="1:13" x14ac:dyDescent="0.2">
      <c r="A106" s="1706" t="s">
        <v>48</v>
      </c>
      <c r="B106" s="2702">
        <v>34284.109890929998</v>
      </c>
      <c r="C106" s="2702">
        <v>21839.071250569999</v>
      </c>
      <c r="D106" s="2724">
        <v>0.48568546420169501</v>
      </c>
      <c r="E106" s="2702">
        <v>45167.49805296</v>
      </c>
      <c r="F106" s="2725">
        <v>9.6704185228027205E-4</v>
      </c>
      <c r="G106" s="2702">
        <v>12478</v>
      </c>
      <c r="H106" s="2703">
        <v>0.29201445991661801</v>
      </c>
      <c r="I106" s="2726">
        <v>2.4485185543871588</v>
      </c>
      <c r="J106" s="2702">
        <v>10980.51351173</v>
      </c>
      <c r="K106" s="2724">
        <v>0.243106525379269</v>
      </c>
      <c r="L106" s="2702">
        <v>13.227534779999999</v>
      </c>
      <c r="M106" s="2702">
        <v>13.019388020000001</v>
      </c>
    </row>
    <row r="107" spans="1:13" x14ac:dyDescent="0.2">
      <c r="A107" s="1706" t="s">
        <v>47</v>
      </c>
      <c r="B107" s="2702">
        <v>13387.640397879999</v>
      </c>
      <c r="C107" s="2702">
        <v>7622.6523917899995</v>
      </c>
      <c r="D107" s="2724">
        <v>0.48449723726417798</v>
      </c>
      <c r="E107" s="2702">
        <v>17105.056110780002</v>
      </c>
      <c r="F107" s="2725">
        <v>2.2099999371633901E-3</v>
      </c>
      <c r="G107" s="2702">
        <v>4395</v>
      </c>
      <c r="H107" s="2703">
        <v>0.297850325197073</v>
      </c>
      <c r="I107" s="2726">
        <v>2.6367867455119449</v>
      </c>
      <c r="J107" s="2702">
        <v>8154.3107417000001</v>
      </c>
      <c r="K107" s="2724">
        <v>0.47671932140350998</v>
      </c>
      <c r="L107" s="2702">
        <v>11.259380760000001</v>
      </c>
      <c r="M107" s="2702">
        <v>8.2489372599999999</v>
      </c>
    </row>
    <row r="108" spans="1:13" x14ac:dyDescent="0.2">
      <c r="A108" s="1706" t="s">
        <v>46</v>
      </c>
      <c r="B108" s="2702">
        <v>32442.432365329998</v>
      </c>
      <c r="C108" s="2702">
        <v>17772.959347709999</v>
      </c>
      <c r="D108" s="2724">
        <v>0.45818619938500299</v>
      </c>
      <c r="E108" s="2702">
        <v>40021.123984940001</v>
      </c>
      <c r="F108" s="2725">
        <v>4.3768785790702898E-3</v>
      </c>
      <c r="G108" s="2702">
        <v>13195</v>
      </c>
      <c r="H108" s="2703">
        <v>0.28458813429942398</v>
      </c>
      <c r="I108" s="2726">
        <v>2.4936602245539179</v>
      </c>
      <c r="J108" s="2702">
        <v>23499.696793940002</v>
      </c>
      <c r="K108" s="2724">
        <v>0.58718232908158596</v>
      </c>
      <c r="L108" s="2702">
        <v>49.677859929999997</v>
      </c>
      <c r="M108" s="2702">
        <v>37.433572740000002</v>
      </c>
    </row>
    <row r="109" spans="1:13" x14ac:dyDescent="0.2">
      <c r="A109" s="1698" t="s">
        <v>2344</v>
      </c>
      <c r="B109" s="2702"/>
      <c r="C109" s="2702"/>
      <c r="D109" s="2724"/>
      <c r="E109" s="2702"/>
      <c r="F109" s="2725"/>
      <c r="G109" s="2727"/>
      <c r="H109" s="2703"/>
      <c r="I109" s="2726"/>
      <c r="J109" s="2702"/>
      <c r="K109" s="2724"/>
      <c r="L109" s="2702"/>
      <c r="M109" s="2702"/>
    </row>
    <row r="110" spans="1:13" x14ac:dyDescent="0.2">
      <c r="A110" s="1706" t="s">
        <v>44</v>
      </c>
      <c r="B110" s="2702">
        <v>22609.762926449999</v>
      </c>
      <c r="C110" s="2702">
        <v>8094.2744117799994</v>
      </c>
      <c r="D110" s="2724">
        <v>0.44867814906136699</v>
      </c>
      <c r="E110" s="2702">
        <v>25254.993145830002</v>
      </c>
      <c r="F110" s="2725">
        <v>1.13206256631753E-2</v>
      </c>
      <c r="G110" s="2702">
        <v>13740</v>
      </c>
      <c r="H110" s="2703">
        <v>0.28176954204143101</v>
      </c>
      <c r="I110" s="2726">
        <v>2.5526796221118109</v>
      </c>
      <c r="J110" s="2702">
        <v>17560.122274130001</v>
      </c>
      <c r="K110" s="2724">
        <v>0.69531289011770903</v>
      </c>
      <c r="L110" s="2702">
        <v>81.205022809999988</v>
      </c>
      <c r="M110" s="2702">
        <v>128.30023364000002</v>
      </c>
    </row>
    <row r="111" spans="1:13" x14ac:dyDescent="0.2">
      <c r="A111" s="1706" t="s">
        <v>43</v>
      </c>
      <c r="B111" s="2702">
        <v>3153.3163153199998</v>
      </c>
      <c r="C111" s="2702">
        <v>1606.0691677099999</v>
      </c>
      <c r="D111" s="2724">
        <v>0.32056926173800299</v>
      </c>
      <c r="E111" s="2702">
        <v>2995.83651659</v>
      </c>
      <c r="F111" s="2725">
        <v>3.3836466869487998E-2</v>
      </c>
      <c r="G111" s="2702">
        <v>13932</v>
      </c>
      <c r="H111" s="2703">
        <v>0.286426634259974</v>
      </c>
      <c r="I111" s="2726">
        <v>2.6381806026375973</v>
      </c>
      <c r="J111" s="2702">
        <v>2288.6932598100002</v>
      </c>
      <c r="K111" s="2724">
        <v>0.76395799541661802</v>
      </c>
      <c r="L111" s="2702">
        <v>29.735680820000002</v>
      </c>
      <c r="M111" s="2702">
        <v>50.620834609999996</v>
      </c>
    </row>
    <row r="112" spans="1:13" x14ac:dyDescent="0.2">
      <c r="A112" s="1706" t="s">
        <v>42</v>
      </c>
      <c r="B112" s="2702">
        <v>2712.7853522</v>
      </c>
      <c r="C112" s="2702">
        <v>642.10462767000001</v>
      </c>
      <c r="D112" s="2724">
        <v>0.35822793737637698</v>
      </c>
      <c r="E112" s="2702">
        <v>2622.4022373000003</v>
      </c>
      <c r="F112" s="2725">
        <v>0.15225503790032199</v>
      </c>
      <c r="G112" s="2702">
        <v>5293</v>
      </c>
      <c r="H112" s="2703">
        <v>0.27789184226760999</v>
      </c>
      <c r="I112" s="2726">
        <v>2.4943048296652028</v>
      </c>
      <c r="J112" s="2702">
        <v>2899.3430814899998</v>
      </c>
      <c r="K112" s="2724">
        <v>1.1056057839834399</v>
      </c>
      <c r="L112" s="2702">
        <v>111.14179029</v>
      </c>
      <c r="M112" s="2702">
        <v>109.75102493</v>
      </c>
    </row>
    <row r="113" spans="1:13" x14ac:dyDescent="0.2">
      <c r="A113" s="1706" t="s">
        <v>41</v>
      </c>
      <c r="B113" s="2702">
        <v>3687.0633520399997</v>
      </c>
      <c r="C113" s="2702">
        <v>502.98773533000002</v>
      </c>
      <c r="D113" s="2724">
        <v>4.48557557475981E-4</v>
      </c>
      <c r="E113" s="2702">
        <v>3410.5248858099999</v>
      </c>
      <c r="F113" s="2725">
        <v>1</v>
      </c>
      <c r="G113" s="2702">
        <v>1686</v>
      </c>
      <c r="H113" s="2703">
        <v>0.291760189474083</v>
      </c>
      <c r="I113" s="2726">
        <v>2.5445329491328113</v>
      </c>
      <c r="J113" s="2702">
        <v>3143.8754875099999</v>
      </c>
      <c r="K113" s="2724">
        <v>0.921815730062714</v>
      </c>
      <c r="L113" s="2702">
        <v>1323.16113195</v>
      </c>
      <c r="M113" s="2702">
        <v>1401.6006184</v>
      </c>
    </row>
    <row r="114" spans="1:13" s="1309" customFormat="1" x14ac:dyDescent="0.2">
      <c r="A114" s="1707" t="s">
        <v>7</v>
      </c>
      <c r="B114" s="2728">
        <v>112277.11060015</v>
      </c>
      <c r="C114" s="2728">
        <v>58080.118932559999</v>
      </c>
      <c r="D114" s="2729">
        <v>0.46225760685010298</v>
      </c>
      <c r="E114" s="2728">
        <v>136577.43493421</v>
      </c>
      <c r="F114" s="2730">
        <v>3.2609474037533198E-2</v>
      </c>
      <c r="G114" s="2728">
        <v>64719</v>
      </c>
      <c r="H114" s="2731">
        <v>0.28827471317070502</v>
      </c>
      <c r="I114" s="2732">
        <v>2.5120229789000548</v>
      </c>
      <c r="J114" s="2728">
        <v>68526.55515031</v>
      </c>
      <c r="K114" s="2729">
        <v>0.50174141272545902</v>
      </c>
      <c r="L114" s="2728">
        <v>1619.4084013400002</v>
      </c>
      <c r="M114" s="2728">
        <v>1748.9746096000001</v>
      </c>
    </row>
    <row r="115" spans="1:13" x14ac:dyDescent="0.2">
      <c r="A115" s="1708"/>
      <c r="B115" s="2690"/>
      <c r="C115" s="2690"/>
      <c r="D115" s="2733"/>
      <c r="E115" s="2690"/>
      <c r="F115" s="2734"/>
      <c r="G115" s="2690"/>
      <c r="H115" s="2691"/>
      <c r="I115" s="2735"/>
      <c r="J115" s="2690"/>
      <c r="K115" s="2733"/>
      <c r="L115" s="2690"/>
      <c r="M115" s="2690"/>
    </row>
    <row r="116" spans="1:13" x14ac:dyDescent="0.2">
      <c r="A116" s="1705" t="s">
        <v>70</v>
      </c>
      <c r="B116" s="2736"/>
      <c r="C116" s="2736"/>
      <c r="D116" s="2737"/>
      <c r="E116" s="2736"/>
      <c r="F116" s="2738"/>
      <c r="G116" s="2736"/>
      <c r="H116" s="2739"/>
      <c r="I116" s="2740"/>
      <c r="J116" s="2736"/>
      <c r="K116" s="2737"/>
      <c r="L116" s="2736"/>
      <c r="M116" s="2736"/>
    </row>
    <row r="117" spans="1:13" x14ac:dyDescent="0.2">
      <c r="A117" s="1706" t="s">
        <v>48</v>
      </c>
      <c r="B117" s="2702">
        <v>31489.24662287</v>
      </c>
      <c r="C117" s="2702">
        <v>20928.84188697</v>
      </c>
      <c r="D117" s="2724">
        <v>0.50440296128241602</v>
      </c>
      <c r="E117" s="2702">
        <v>41738.414901280004</v>
      </c>
      <c r="F117" s="2725">
        <v>9.6144707854656296E-4</v>
      </c>
      <c r="G117" s="2702">
        <v>11496</v>
      </c>
      <c r="H117" s="2703">
        <v>0.28090146166069302</v>
      </c>
      <c r="I117" s="2726">
        <v>2.4442947805317918</v>
      </c>
      <c r="J117" s="2702">
        <v>9862.0824690600002</v>
      </c>
      <c r="K117" s="2724">
        <v>0.23628310975358999</v>
      </c>
      <c r="L117" s="2702">
        <v>11.727444569999999</v>
      </c>
      <c r="M117" s="2702">
        <v>11.77314679</v>
      </c>
    </row>
    <row r="118" spans="1:13" x14ac:dyDescent="0.2">
      <c r="A118" s="1706" t="s">
        <v>47</v>
      </c>
      <c r="B118" s="2702">
        <v>11621.231679749999</v>
      </c>
      <c r="C118" s="2702">
        <v>7248.0809256399998</v>
      </c>
      <c r="D118" s="2724">
        <v>0.506271839939469</v>
      </c>
      <c r="E118" s="2702">
        <v>15317.763124970001</v>
      </c>
      <c r="F118" s="2725">
        <v>2.2099999649959502E-3</v>
      </c>
      <c r="G118" s="2702">
        <v>3991</v>
      </c>
      <c r="H118" s="2703">
        <v>0.28368083983793202</v>
      </c>
      <c r="I118" s="2726">
        <v>2.6527683109252878</v>
      </c>
      <c r="J118" s="2702">
        <v>7186.7517437100005</v>
      </c>
      <c r="K118" s="2724">
        <v>0.46917762633335403</v>
      </c>
      <c r="L118" s="2702">
        <v>9.6032364399999999</v>
      </c>
      <c r="M118" s="2702">
        <v>7.49362291</v>
      </c>
    </row>
    <row r="119" spans="1:13" x14ac:dyDescent="0.2">
      <c r="A119" s="1706" t="s">
        <v>46</v>
      </c>
      <c r="B119" s="2702">
        <v>30222.66508658</v>
      </c>
      <c r="C119" s="2702">
        <v>16739.253685290001</v>
      </c>
      <c r="D119" s="2724">
        <v>0.48117992400654402</v>
      </c>
      <c r="E119" s="2702">
        <v>37825.809027000003</v>
      </c>
      <c r="F119" s="2725">
        <v>4.3760626843921896E-3</v>
      </c>
      <c r="G119" s="2702">
        <v>11892</v>
      </c>
      <c r="H119" s="2703">
        <v>0.27651988926486598</v>
      </c>
      <c r="I119" s="2726">
        <v>2.4932922798992436</v>
      </c>
      <c r="J119" s="2702">
        <v>22154.291343410001</v>
      </c>
      <c r="K119" s="2724">
        <v>0.58569246536396102</v>
      </c>
      <c r="L119" s="2702">
        <v>45.593631269999996</v>
      </c>
      <c r="M119" s="2702">
        <v>35.91632104</v>
      </c>
    </row>
    <row r="120" spans="1:13" x14ac:dyDescent="0.2">
      <c r="A120" s="1698" t="s">
        <v>2344</v>
      </c>
      <c r="B120" s="2702"/>
      <c r="C120" s="2702"/>
      <c r="D120" s="2724"/>
      <c r="E120" s="2702"/>
      <c r="F120" s="2725"/>
      <c r="G120" s="2727"/>
      <c r="H120" s="2703"/>
      <c r="I120" s="2726"/>
      <c r="J120" s="2702"/>
      <c r="K120" s="2724"/>
      <c r="L120" s="2702"/>
      <c r="M120" s="2702"/>
    </row>
    <row r="121" spans="1:13" x14ac:dyDescent="0.2">
      <c r="A121" s="1706" t="s">
        <v>44</v>
      </c>
      <c r="B121" s="2702">
        <v>20662.45681086</v>
      </c>
      <c r="C121" s="2702">
        <v>7171.8763167199995</v>
      </c>
      <c r="D121" s="2724">
        <v>0.49213656905485798</v>
      </c>
      <c r="E121" s="2702">
        <v>23228.224625720002</v>
      </c>
      <c r="F121" s="2725">
        <v>1.12922452643911E-2</v>
      </c>
      <c r="G121" s="2702">
        <v>12168</v>
      </c>
      <c r="H121" s="2703">
        <v>0.26974250155184998</v>
      </c>
      <c r="I121" s="2726">
        <v>2.5572761499403973</v>
      </c>
      <c r="J121" s="2702">
        <v>15857.140395029999</v>
      </c>
      <c r="K121" s="2724">
        <v>0.68266691279848402</v>
      </c>
      <c r="L121" s="2702">
        <v>71.301841190000005</v>
      </c>
      <c r="M121" s="2702">
        <v>120.95548744</v>
      </c>
    </row>
    <row r="122" spans="1:13" x14ac:dyDescent="0.2">
      <c r="A122" s="1706" t="s">
        <v>43</v>
      </c>
      <c r="B122" s="2702">
        <v>2224.6410454900001</v>
      </c>
      <c r="C122" s="2702">
        <v>1095.19564304</v>
      </c>
      <c r="D122" s="2724">
        <v>0.47648911319897302</v>
      </c>
      <c r="E122" s="2702">
        <v>2456.83866528</v>
      </c>
      <c r="F122" s="2725">
        <v>3.4204001779833099E-2</v>
      </c>
      <c r="G122" s="2702">
        <v>10990</v>
      </c>
      <c r="H122" s="2703">
        <v>0.26020289529965701</v>
      </c>
      <c r="I122" s="2726">
        <v>2.668495595977896</v>
      </c>
      <c r="J122" s="2702">
        <v>1704.0056054300001</v>
      </c>
      <c r="K122" s="2724">
        <v>0.69357651746163795</v>
      </c>
      <c r="L122" s="2702">
        <v>22.679175220000001</v>
      </c>
      <c r="M122" s="2702">
        <v>44.442816030000003</v>
      </c>
    </row>
    <row r="123" spans="1:13" x14ac:dyDescent="0.2">
      <c r="A123" s="1706" t="s">
        <v>42</v>
      </c>
      <c r="B123" s="2702">
        <v>2402.9250967799999</v>
      </c>
      <c r="C123" s="2702">
        <v>477.46561787000002</v>
      </c>
      <c r="D123" s="2724">
        <v>0.48741885084397102</v>
      </c>
      <c r="E123" s="2702">
        <v>2318.0248922199999</v>
      </c>
      <c r="F123" s="2725">
        <v>0.152371370089877</v>
      </c>
      <c r="G123" s="2702">
        <v>4693</v>
      </c>
      <c r="H123" s="2703">
        <v>0.26016522528471803</v>
      </c>
      <c r="I123" s="2726">
        <v>2.49355700296426</v>
      </c>
      <c r="J123" s="2702">
        <v>2393.3024716599998</v>
      </c>
      <c r="K123" s="2724">
        <v>1.03247487966702</v>
      </c>
      <c r="L123" s="2702">
        <v>92.142670750000008</v>
      </c>
      <c r="M123" s="2702">
        <v>101.46302864</v>
      </c>
    </row>
    <row r="124" spans="1:13" x14ac:dyDescent="0.2">
      <c r="A124" s="1706" t="s">
        <v>41</v>
      </c>
      <c r="B124" s="2702">
        <v>3575.0266263500002</v>
      </c>
      <c r="C124" s="2702">
        <v>445.10969348000003</v>
      </c>
      <c r="D124" s="2724">
        <v>0</v>
      </c>
      <c r="E124" s="2702">
        <v>3314.94318011</v>
      </c>
      <c r="F124" s="2725">
        <v>1</v>
      </c>
      <c r="G124" s="2702">
        <v>1595</v>
      </c>
      <c r="H124" s="2703">
        <v>0.28777757125186798</v>
      </c>
      <c r="I124" s="2726">
        <v>2.5458169938345478</v>
      </c>
      <c r="J124" s="2702">
        <v>3143.7260016499999</v>
      </c>
      <c r="K124" s="2724">
        <v>0.94834989043331996</v>
      </c>
      <c r="L124" s="2702">
        <v>1282.0720421800002</v>
      </c>
      <c r="M124" s="2702">
        <v>1372.7732837599999</v>
      </c>
    </row>
    <row r="125" spans="1:13" x14ac:dyDescent="0.2">
      <c r="A125" s="1707" t="s">
        <v>7</v>
      </c>
      <c r="B125" s="2728">
        <v>102198.19296868</v>
      </c>
      <c r="C125" s="2728">
        <v>54105.82376901</v>
      </c>
      <c r="D125" s="2729">
        <v>0.49106044408333099</v>
      </c>
      <c r="E125" s="2728">
        <v>126200.01841658</v>
      </c>
      <c r="F125" s="2730">
        <v>3.3708283328753599E-2</v>
      </c>
      <c r="G125" s="2728">
        <v>56825</v>
      </c>
      <c r="H125" s="2731">
        <v>0.27726840566334598</v>
      </c>
      <c r="I125" s="2732">
        <v>2.5130160977325864</v>
      </c>
      <c r="J125" s="2728">
        <v>62301.300029949998</v>
      </c>
      <c r="K125" s="2729">
        <v>0.49367108508888202</v>
      </c>
      <c r="L125" s="2728">
        <v>1535.1200416199999</v>
      </c>
      <c r="M125" s="2728">
        <v>1694.81770661</v>
      </c>
    </row>
    <row r="126" spans="1:13" x14ac:dyDescent="0.2">
      <c r="A126" s="1708"/>
      <c r="B126" s="2690"/>
      <c r="C126" s="2690"/>
      <c r="D126" s="2733"/>
      <c r="E126" s="2690"/>
      <c r="F126" s="2734"/>
      <c r="G126" s="2690"/>
      <c r="H126" s="2691"/>
      <c r="I126" s="2735"/>
      <c r="J126" s="2690"/>
      <c r="K126" s="2733"/>
      <c r="L126" s="2690"/>
      <c r="M126" s="2690"/>
    </row>
    <row r="127" spans="1:13" x14ac:dyDescent="0.2">
      <c r="A127" s="1709" t="s">
        <v>69</v>
      </c>
      <c r="B127" s="2695"/>
      <c r="C127" s="2695"/>
      <c r="D127" s="2721"/>
      <c r="E127" s="2695"/>
      <c r="F127" s="2722"/>
      <c r="G127" s="2695"/>
      <c r="H127" s="2696"/>
      <c r="I127" s="2723"/>
      <c r="J127" s="2695"/>
      <c r="K127" s="2721"/>
      <c r="L127" s="2695"/>
      <c r="M127" s="2695"/>
    </row>
    <row r="128" spans="1:13" x14ac:dyDescent="0.2">
      <c r="A128" s="1706" t="s">
        <v>48</v>
      </c>
      <c r="B128" s="2741">
        <v>16472.85880957</v>
      </c>
      <c r="C128" s="2741">
        <v>18468.641175680001</v>
      </c>
      <c r="D128" s="2742">
        <v>0.50397938582485902</v>
      </c>
      <c r="E128" s="2741">
        <v>24552.35443635</v>
      </c>
      <c r="F128" s="2743">
        <v>1.12630108781172E-3</v>
      </c>
      <c r="G128" s="2741">
        <v>2291</v>
      </c>
      <c r="H128" s="2744">
        <v>0.31299882742416302</v>
      </c>
      <c r="I128" s="2745">
        <v>2.4326200969352274</v>
      </c>
      <c r="J128" s="2741">
        <v>7040.1368584399997</v>
      </c>
      <c r="K128" s="2742">
        <v>0.28673978606373501</v>
      </c>
      <c r="L128" s="2741">
        <v>8.6581845400000006</v>
      </c>
      <c r="M128" s="2741">
        <v>10.824352810000001</v>
      </c>
    </row>
    <row r="129" spans="1:13" x14ac:dyDescent="0.2">
      <c r="A129" s="1706" t="s">
        <v>47</v>
      </c>
      <c r="B129" s="2741">
        <v>7672.74106897</v>
      </c>
      <c r="C129" s="2741">
        <v>6469.8743194399995</v>
      </c>
      <c r="D129" s="2742">
        <v>0.49331088520684002</v>
      </c>
      <c r="E129" s="2741">
        <v>10467.11234259</v>
      </c>
      <c r="F129" s="2743">
        <v>2.20999998116731E-3</v>
      </c>
      <c r="G129" s="2741">
        <v>1461</v>
      </c>
      <c r="H129" s="2744">
        <v>0.29857709559909901</v>
      </c>
      <c r="I129" s="2745">
        <v>2.6246662345638767</v>
      </c>
      <c r="J129" s="2741">
        <v>5081.7465182800006</v>
      </c>
      <c r="K129" s="2742">
        <v>0.485496510589908</v>
      </c>
      <c r="L129" s="2741">
        <v>6.9067809100000002</v>
      </c>
      <c r="M129" s="2741">
        <v>6.7027509600000004</v>
      </c>
    </row>
    <row r="130" spans="1:13" x14ac:dyDescent="0.2">
      <c r="A130" s="1706" t="s">
        <v>46</v>
      </c>
      <c r="B130" s="2741">
        <v>20454.691513379999</v>
      </c>
      <c r="C130" s="2741">
        <v>14811.296101509999</v>
      </c>
      <c r="D130" s="2742">
        <v>0.47273325870006599</v>
      </c>
      <c r="E130" s="2741">
        <v>26052.724445200001</v>
      </c>
      <c r="F130" s="2743">
        <v>4.3622855256099302E-3</v>
      </c>
      <c r="G130" s="2741">
        <v>4232</v>
      </c>
      <c r="H130" s="2744">
        <v>0.28983749396317798</v>
      </c>
      <c r="I130" s="2745">
        <v>2.4822041149315344</v>
      </c>
      <c r="J130" s="2741">
        <v>16433.16738585</v>
      </c>
      <c r="K130" s="2742">
        <v>0.63076579266847799</v>
      </c>
      <c r="L130" s="2741">
        <v>32.7845777</v>
      </c>
      <c r="M130" s="2741">
        <v>29.70333304</v>
      </c>
    </row>
    <row r="131" spans="1:13" x14ac:dyDescent="0.2">
      <c r="A131" s="1698" t="s">
        <v>2344</v>
      </c>
      <c r="B131" s="2741"/>
      <c r="C131" s="2741"/>
      <c r="D131" s="2742"/>
      <c r="E131" s="2741"/>
      <c r="F131" s="2743"/>
      <c r="G131" s="2741"/>
      <c r="H131" s="2744"/>
      <c r="I131" s="2745"/>
      <c r="J131" s="2741"/>
      <c r="K131" s="2742"/>
      <c r="L131" s="2741"/>
      <c r="M131" s="2741"/>
    </row>
    <row r="132" spans="1:13" x14ac:dyDescent="0.2">
      <c r="A132" s="1706" t="s">
        <v>44</v>
      </c>
      <c r="B132" s="2741">
        <v>11345.860032980001</v>
      </c>
      <c r="C132" s="2741">
        <v>5412.0191833099998</v>
      </c>
      <c r="D132" s="2742">
        <v>0.47353618613816401</v>
      </c>
      <c r="E132" s="2741">
        <v>12702.336750229999</v>
      </c>
      <c r="F132" s="2743">
        <v>1.12432325152625E-2</v>
      </c>
      <c r="G132" s="2741">
        <v>4241</v>
      </c>
      <c r="H132" s="2744">
        <v>0.28848887219775898</v>
      </c>
      <c r="I132" s="2745">
        <v>2.5774389512937481</v>
      </c>
      <c r="J132" s="2741">
        <v>9689.7521072400014</v>
      </c>
      <c r="K132" s="2742">
        <v>0.76283224872498701</v>
      </c>
      <c r="L132" s="2741">
        <v>41.718670919999994</v>
      </c>
      <c r="M132" s="2741">
        <v>84.459549459999991</v>
      </c>
    </row>
    <row r="133" spans="1:13" x14ac:dyDescent="0.2">
      <c r="A133" s="1706" t="s">
        <v>43</v>
      </c>
      <c r="B133" s="2741">
        <v>897.08007813000006</v>
      </c>
      <c r="C133" s="2741">
        <v>718.95020690999991</v>
      </c>
      <c r="D133" s="2742">
        <v>0.46651123481155399</v>
      </c>
      <c r="E133" s="2741">
        <v>1062.23481324</v>
      </c>
      <c r="F133" s="2743">
        <v>3.3843612082668097E-2</v>
      </c>
      <c r="G133" s="2741">
        <v>5374</v>
      </c>
      <c r="H133" s="2744">
        <v>0.284270232189966</v>
      </c>
      <c r="I133" s="2745">
        <v>2.8942405910921369</v>
      </c>
      <c r="J133" s="2741">
        <v>935.99811597000007</v>
      </c>
      <c r="K133" s="2742">
        <v>0.88115932965428201</v>
      </c>
      <c r="L133" s="2741">
        <v>11.05668569</v>
      </c>
      <c r="M133" s="2741">
        <v>24.907670369999998</v>
      </c>
    </row>
    <row r="134" spans="1:13" x14ac:dyDescent="0.2">
      <c r="A134" s="1706" t="s">
        <v>42</v>
      </c>
      <c r="B134" s="2741">
        <v>868.75922603999993</v>
      </c>
      <c r="C134" s="2741">
        <v>253.2446218</v>
      </c>
      <c r="D134" s="2742">
        <v>0.48898033997634499</v>
      </c>
      <c r="E134" s="2741">
        <v>791.47875797000006</v>
      </c>
      <c r="F134" s="2743">
        <v>0.14755326663413301</v>
      </c>
      <c r="G134" s="2741">
        <v>1494</v>
      </c>
      <c r="H134" s="2744">
        <v>0.28987050454574098</v>
      </c>
      <c r="I134" s="2745">
        <v>2.5303721379764301</v>
      </c>
      <c r="J134" s="2741">
        <v>1020.37825076</v>
      </c>
      <c r="K134" s="2742">
        <v>1.2892048466052199</v>
      </c>
      <c r="L134" s="2741">
        <v>34.199074150000001</v>
      </c>
      <c r="M134" s="2741">
        <v>43.63024609</v>
      </c>
    </row>
    <row r="135" spans="1:13" x14ac:dyDescent="0.2">
      <c r="A135" s="1706" t="s">
        <v>41</v>
      </c>
      <c r="B135" s="2741">
        <v>2174.8415093800004</v>
      </c>
      <c r="C135" s="2741">
        <v>309.41175439</v>
      </c>
      <c r="D135" s="2733">
        <v>0</v>
      </c>
      <c r="E135" s="2741">
        <v>2028.49905126</v>
      </c>
      <c r="F135" s="2743">
        <v>1</v>
      </c>
      <c r="G135" s="2741">
        <v>476</v>
      </c>
      <c r="H135" s="2744">
        <v>0.30474487387412003</v>
      </c>
      <c r="I135" s="2745">
        <v>2.5819999334216521</v>
      </c>
      <c r="J135" s="2741">
        <v>1772.9609775500001</v>
      </c>
      <c r="K135" s="2742">
        <v>0.87402603242467702</v>
      </c>
      <c r="L135" s="2741">
        <v>814.01069158999996</v>
      </c>
      <c r="M135" s="2741">
        <v>865.56596110999999</v>
      </c>
    </row>
    <row r="136" spans="1:13" x14ac:dyDescent="0.2">
      <c r="A136" s="1707" t="s">
        <v>62</v>
      </c>
      <c r="B136" s="2746">
        <v>59886.832238449999</v>
      </c>
      <c r="C136" s="2746">
        <v>46443.43736304</v>
      </c>
      <c r="D136" s="2747">
        <v>0.48493842317153102</v>
      </c>
      <c r="E136" s="2746">
        <v>77656.740596839998</v>
      </c>
      <c r="F136" s="2748">
        <v>3.2044669673417403E-2</v>
      </c>
      <c r="G136" s="2746">
        <v>19569</v>
      </c>
      <c r="H136" s="2749">
        <v>0.29843127476667503</v>
      </c>
      <c r="I136" s="2750">
        <v>2.5100408069073534</v>
      </c>
      <c r="J136" s="2746">
        <v>41974.140214089995</v>
      </c>
      <c r="K136" s="2747">
        <v>0.540508652455573</v>
      </c>
      <c r="L136" s="2746">
        <v>949.33466550000003</v>
      </c>
      <c r="M136" s="2746">
        <v>1065.7938638400001</v>
      </c>
    </row>
    <row r="137" spans="1:13" x14ac:dyDescent="0.2">
      <c r="A137" s="1706"/>
      <c r="B137" s="1706"/>
      <c r="C137" s="1706"/>
      <c r="D137" s="1706"/>
      <c r="E137" s="1706"/>
      <c r="F137" s="2751"/>
      <c r="G137" s="1706"/>
      <c r="H137" s="2698"/>
      <c r="I137" s="1706"/>
      <c r="J137" s="1706"/>
      <c r="K137" s="1706"/>
      <c r="L137" s="1706"/>
      <c r="M137" s="1706"/>
    </row>
    <row r="138" spans="1:13" x14ac:dyDescent="0.2">
      <c r="A138" s="1709" t="s">
        <v>68</v>
      </c>
      <c r="B138" s="2695"/>
      <c r="C138" s="2695"/>
      <c r="D138" s="2721"/>
      <c r="E138" s="2695"/>
      <c r="F138" s="2722"/>
      <c r="G138" s="2695"/>
      <c r="H138" s="2696"/>
      <c r="I138" s="2723"/>
      <c r="J138" s="2695"/>
      <c r="K138" s="2721"/>
      <c r="L138" s="2695"/>
      <c r="M138" s="2695"/>
    </row>
    <row r="139" spans="1:13" x14ac:dyDescent="0.2">
      <c r="A139" s="1706" t="s">
        <v>48</v>
      </c>
      <c r="B139" s="2741">
        <v>14945.99711833</v>
      </c>
      <c r="C139" s="2741">
        <v>2398.4650735599998</v>
      </c>
      <c r="D139" s="2742">
        <v>0.51191783118246104</v>
      </c>
      <c r="E139" s="2741">
        <v>17100.00597332</v>
      </c>
      <c r="F139" s="2743">
        <v>7.2208818928281703E-4</v>
      </c>
      <c r="G139" s="2741">
        <v>9202</v>
      </c>
      <c r="H139" s="2744">
        <v>0.234510871282545</v>
      </c>
      <c r="I139" s="2745">
        <v>2.4525671722255122</v>
      </c>
      <c r="J139" s="2741">
        <v>2785.1306177900001</v>
      </c>
      <c r="K139" s="2742">
        <v>0.16287307864894601</v>
      </c>
      <c r="L139" s="2741">
        <v>3.0254743899999998</v>
      </c>
      <c r="M139" s="2741">
        <v>0.94879398000000004</v>
      </c>
    </row>
    <row r="140" spans="1:13" x14ac:dyDescent="0.2">
      <c r="A140" s="1706" t="s">
        <v>47</v>
      </c>
      <c r="B140" s="2741">
        <v>3948.4906107800002</v>
      </c>
      <c r="C140" s="2741">
        <v>778.20660620000001</v>
      </c>
      <c r="D140" s="2742">
        <v>0.57204597810732705</v>
      </c>
      <c r="E140" s="2741">
        <v>4850.6507823799993</v>
      </c>
      <c r="F140" s="2743">
        <v>2.20999993010014E-3</v>
      </c>
      <c r="G140" s="2741">
        <v>2530</v>
      </c>
      <c r="H140" s="2744">
        <v>0.25153653806661902</v>
      </c>
      <c r="I140" s="2745">
        <v>2.7134091617165699</v>
      </c>
      <c r="J140" s="2741">
        <v>2105.0052254299999</v>
      </c>
      <c r="K140" s="2742">
        <v>0.433963465907799</v>
      </c>
      <c r="L140" s="2741">
        <v>2.6964555300000002</v>
      </c>
      <c r="M140" s="2741">
        <v>0.79087194999999999</v>
      </c>
    </row>
    <row r="141" spans="1:13" x14ac:dyDescent="0.2">
      <c r="A141" s="1706" t="s">
        <v>46</v>
      </c>
      <c r="B141" s="2741">
        <v>9681.8206352500001</v>
      </c>
      <c r="C141" s="2741">
        <v>1905.2053938700001</v>
      </c>
      <c r="D141" s="2742">
        <v>0.53180616475874298</v>
      </c>
      <c r="E141" s="2741">
        <v>11688.379221899999</v>
      </c>
      <c r="F141" s="2743">
        <v>4.4061168073248396E-3</v>
      </c>
      <c r="G141" s="2741">
        <v>7655</v>
      </c>
      <c r="H141" s="2744">
        <v>0.24621526040820799</v>
      </c>
      <c r="I141" s="2745">
        <v>2.5185084513075697</v>
      </c>
      <c r="J141" s="2741">
        <v>5674.0494807300001</v>
      </c>
      <c r="K141" s="2742">
        <v>0.48544365074147999</v>
      </c>
      <c r="L141" s="2741">
        <v>12.67183395</v>
      </c>
      <c r="M141" s="2741">
        <v>6.2129880000000002</v>
      </c>
    </row>
    <row r="142" spans="1:13" x14ac:dyDescent="0.2">
      <c r="A142" s="1698" t="s">
        <v>2344</v>
      </c>
      <c r="B142" s="2741"/>
      <c r="C142" s="2741"/>
      <c r="D142" s="2742"/>
      <c r="E142" s="2741"/>
      <c r="F142" s="2743"/>
      <c r="G142" s="2741"/>
      <c r="H142" s="2744"/>
      <c r="I142" s="2745"/>
      <c r="J142" s="2741"/>
      <c r="K142" s="2742"/>
      <c r="L142" s="2741"/>
      <c r="M142" s="2741"/>
    </row>
    <row r="143" spans="1:13" x14ac:dyDescent="0.2">
      <c r="A143" s="1706" t="s">
        <v>44</v>
      </c>
      <c r="B143" s="2741">
        <v>9316.5967166299997</v>
      </c>
      <c r="C143" s="2741">
        <v>1759.85713341</v>
      </c>
      <c r="D143" s="2742">
        <v>0.54003411057880801</v>
      </c>
      <c r="E143" s="2741">
        <v>10525.887814239999</v>
      </c>
      <c r="F143" s="2743">
        <v>1.13513924220583E-2</v>
      </c>
      <c r="G143" s="2741">
        <v>7926</v>
      </c>
      <c r="H143" s="2744">
        <v>0.24711992349671599</v>
      </c>
      <c r="I143" s="2745">
        <v>2.5329442506502877</v>
      </c>
      <c r="J143" s="2741">
        <v>6167.3882120799999</v>
      </c>
      <c r="K143" s="2742">
        <v>0.58592570250809795</v>
      </c>
      <c r="L143" s="2741">
        <v>29.583169979999997</v>
      </c>
      <c r="M143" s="2741">
        <v>36.495937980000001</v>
      </c>
    </row>
    <row r="144" spans="1:13" x14ac:dyDescent="0.2">
      <c r="A144" s="1706" t="s">
        <v>43</v>
      </c>
      <c r="B144" s="2741">
        <v>1327.5609673599999</v>
      </c>
      <c r="C144" s="2741">
        <v>376.24543612999997</v>
      </c>
      <c r="D144" s="2742">
        <v>0.49670938715595198</v>
      </c>
      <c r="E144" s="2741">
        <v>1394.60385204</v>
      </c>
      <c r="F144" s="2743">
        <v>3.4478501582842901E-2</v>
      </c>
      <c r="G144" s="2741">
        <v>5616</v>
      </c>
      <c r="H144" s="2744">
        <v>0.241871407781201</v>
      </c>
      <c r="I144" s="2745">
        <v>2.4965512890879671</v>
      </c>
      <c r="J144" s="2741">
        <v>768.00748945999999</v>
      </c>
      <c r="K144" s="2742">
        <v>0.55069938917533701</v>
      </c>
      <c r="L144" s="2741">
        <v>11.622489530000001</v>
      </c>
      <c r="M144" s="2741">
        <v>19.535145659999998</v>
      </c>
    </row>
    <row r="145" spans="1:13" x14ac:dyDescent="0.2">
      <c r="A145" s="1706" t="s">
        <v>42</v>
      </c>
      <c r="B145" s="2741">
        <v>1534.1658707399999</v>
      </c>
      <c r="C145" s="2741">
        <v>224.22099606999998</v>
      </c>
      <c r="D145" s="2742">
        <v>0.48593954230900899</v>
      </c>
      <c r="E145" s="2741">
        <v>1526.5461342499998</v>
      </c>
      <c r="F145" s="2743">
        <v>0.15486944496187899</v>
      </c>
      <c r="G145" s="2741">
        <v>3199</v>
      </c>
      <c r="H145" s="2744">
        <v>0.24476372708746999</v>
      </c>
      <c r="I145" s="2745">
        <v>2.4744692094936465</v>
      </c>
      <c r="J145" s="2741">
        <v>1372.9242209000001</v>
      </c>
      <c r="K145" s="2742">
        <v>0.89936634740130195</v>
      </c>
      <c r="L145" s="2741">
        <v>57.943596599999999</v>
      </c>
      <c r="M145" s="2741">
        <v>57.832782550000005</v>
      </c>
    </row>
    <row r="146" spans="1:13" x14ac:dyDescent="0.2">
      <c r="A146" s="1706" t="s">
        <v>41</v>
      </c>
      <c r="B146" s="2741">
        <v>1390.4547819499999</v>
      </c>
      <c r="C146" s="2741">
        <v>132.74992017999998</v>
      </c>
      <c r="D146" s="2733">
        <v>0</v>
      </c>
      <c r="E146" s="2741">
        <v>1276.71379383</v>
      </c>
      <c r="F146" s="2743">
        <v>1</v>
      </c>
      <c r="G146" s="2741">
        <v>1119</v>
      </c>
      <c r="H146" s="2744">
        <v>0.26124734792707299</v>
      </c>
      <c r="I146" s="2745">
        <v>2.4999084084030767</v>
      </c>
      <c r="J146" s="2741">
        <v>1360.8662206200001</v>
      </c>
      <c r="K146" s="2742">
        <v>1.06591330586125</v>
      </c>
      <c r="L146" s="2741">
        <v>467.10904273</v>
      </c>
      <c r="M146" s="2741">
        <v>506.25501478999996</v>
      </c>
    </row>
    <row r="147" spans="1:13" x14ac:dyDescent="0.2">
      <c r="A147" s="1707" t="s">
        <v>62</v>
      </c>
      <c r="B147" s="2746">
        <v>42145.086701039996</v>
      </c>
      <c r="C147" s="2746">
        <v>7574.95055942</v>
      </c>
      <c r="D147" s="2747">
        <v>0.52207387931052296</v>
      </c>
      <c r="E147" s="2746">
        <v>48362.787571960005</v>
      </c>
      <c r="F147" s="2748">
        <v>3.6293699828784803E-2</v>
      </c>
      <c r="G147" s="2746">
        <v>37247</v>
      </c>
      <c r="H147" s="2749">
        <v>0.24303320241335</v>
      </c>
      <c r="I147" s="2750">
        <v>2.5153686863210463</v>
      </c>
      <c r="J147" s="2746">
        <v>20233.371467009998</v>
      </c>
      <c r="K147" s="2747">
        <v>0.41836652688607601</v>
      </c>
      <c r="L147" s="2746">
        <v>584.65206271</v>
      </c>
      <c r="M147" s="2746">
        <v>628.07153491000008</v>
      </c>
    </row>
    <row r="148" spans="1:13" x14ac:dyDescent="0.2">
      <c r="A148" s="1706"/>
      <c r="B148" s="1706"/>
      <c r="C148" s="1706"/>
      <c r="D148" s="1706"/>
      <c r="E148" s="1706"/>
      <c r="F148" s="2751"/>
      <c r="G148" s="1706"/>
      <c r="H148" s="2698"/>
      <c r="I148" s="1706"/>
      <c r="J148" s="1706"/>
      <c r="K148" s="1706"/>
      <c r="L148" s="1706"/>
      <c r="M148" s="1706"/>
    </row>
    <row r="149" spans="1:13" x14ac:dyDescent="0.2">
      <c r="A149" s="1709" t="s">
        <v>67</v>
      </c>
      <c r="B149" s="2695"/>
      <c r="C149" s="2695"/>
      <c r="D149" s="2721"/>
      <c r="E149" s="2695"/>
      <c r="F149" s="2722"/>
      <c r="G149" s="2695"/>
      <c r="H149" s="2696"/>
      <c r="I149" s="2723"/>
      <c r="J149" s="2695"/>
      <c r="K149" s="2721"/>
      <c r="L149" s="2695"/>
      <c r="M149" s="2695"/>
    </row>
    <row r="150" spans="1:13" x14ac:dyDescent="0.2">
      <c r="A150" s="1706" t="s">
        <v>48</v>
      </c>
      <c r="B150" s="2741">
        <v>70.390694969999998</v>
      </c>
      <c r="C150" s="2741">
        <v>61.735637730000001</v>
      </c>
      <c r="D150" s="2742">
        <v>0.25372373585100699</v>
      </c>
      <c r="E150" s="2741">
        <v>86.054491609999999</v>
      </c>
      <c r="F150" s="2743">
        <v>1.4900002033722999E-3</v>
      </c>
      <c r="G150" s="2741">
        <v>3</v>
      </c>
      <c r="H150" s="2744">
        <v>0.34148484059587603</v>
      </c>
      <c r="I150" s="2745">
        <v>4.1314004679008223</v>
      </c>
      <c r="J150" s="2741">
        <v>36.814992830000001</v>
      </c>
      <c r="K150" s="2742">
        <v>0.42781024140896701</v>
      </c>
      <c r="L150" s="2741"/>
      <c r="M150" s="2741"/>
    </row>
    <row r="151" spans="1:13" x14ac:dyDescent="0.2">
      <c r="A151" s="1706" t="s">
        <v>47</v>
      </c>
      <c r="B151" s="2741"/>
      <c r="C151" s="2741"/>
      <c r="D151" s="2742"/>
      <c r="E151" s="2741"/>
      <c r="F151" s="2743"/>
      <c r="G151" s="2741"/>
      <c r="H151" s="2744"/>
      <c r="I151" s="2745"/>
      <c r="J151" s="2741"/>
      <c r="K151" s="2742"/>
      <c r="L151" s="2741"/>
      <c r="M151" s="2741"/>
    </row>
    <row r="152" spans="1:13" x14ac:dyDescent="0.2">
      <c r="A152" s="1706" t="s">
        <v>46</v>
      </c>
      <c r="B152" s="2741">
        <v>86.152937950000009</v>
      </c>
      <c r="C152" s="2741">
        <v>22.752189910000002</v>
      </c>
      <c r="D152" s="2742">
        <v>0.56500000003735895</v>
      </c>
      <c r="E152" s="2741">
        <v>84.705359899999991</v>
      </c>
      <c r="F152" s="2743">
        <v>4.4663584505943398E-3</v>
      </c>
      <c r="G152" s="2741">
        <v>5</v>
      </c>
      <c r="H152" s="2744">
        <v>0.362135590430329</v>
      </c>
      <c r="I152" s="2745">
        <v>2.4241199459978988</v>
      </c>
      <c r="J152" s="2741">
        <v>47.074476830000002</v>
      </c>
      <c r="K152" s="2742">
        <v>0.555743779208003</v>
      </c>
      <c r="L152" s="2741"/>
      <c r="M152" s="2741"/>
    </row>
    <row r="153" spans="1:13" x14ac:dyDescent="0.2">
      <c r="A153" s="1698" t="s">
        <v>2344</v>
      </c>
      <c r="B153" s="2741"/>
      <c r="C153" s="2741"/>
      <c r="D153" s="2742"/>
      <c r="E153" s="2741"/>
      <c r="F153" s="2743"/>
      <c r="G153" s="2741"/>
      <c r="H153" s="2744"/>
      <c r="I153" s="2745"/>
      <c r="J153" s="2741"/>
      <c r="K153" s="2742"/>
      <c r="L153" s="2741"/>
      <c r="M153" s="2741"/>
    </row>
    <row r="154" spans="1:13" x14ac:dyDescent="0.2">
      <c r="A154" s="1706" t="s">
        <v>44</v>
      </c>
      <c r="B154" s="2741"/>
      <c r="C154" s="2741"/>
      <c r="D154" s="2742"/>
      <c r="E154" s="2741"/>
      <c r="F154" s="2743">
        <v>1.2897959183673501E-2</v>
      </c>
      <c r="G154" s="2741">
        <v>1</v>
      </c>
      <c r="H154" s="2744">
        <v>0.36587755102040798</v>
      </c>
      <c r="I154" s="2745">
        <v>5</v>
      </c>
      <c r="J154" s="2741"/>
      <c r="K154" s="2742">
        <v>1.2360816326530599</v>
      </c>
      <c r="L154" s="2741"/>
      <c r="M154" s="2741"/>
    </row>
    <row r="155" spans="1:13" x14ac:dyDescent="0.2">
      <c r="A155" s="1706" t="s">
        <v>43</v>
      </c>
      <c r="B155" s="2741"/>
      <c r="C155" s="2741"/>
      <c r="D155" s="2742"/>
      <c r="E155" s="2741"/>
      <c r="F155" s="2743"/>
      <c r="G155" s="2741"/>
      <c r="H155" s="2744"/>
      <c r="I155" s="2745"/>
      <c r="J155" s="2741"/>
      <c r="K155" s="2742"/>
      <c r="L155" s="2741"/>
      <c r="M155" s="2741"/>
    </row>
    <row r="156" spans="1:13" x14ac:dyDescent="0.2">
      <c r="A156" s="1706" t="s">
        <v>42</v>
      </c>
      <c r="B156" s="2741"/>
      <c r="C156" s="2741"/>
      <c r="D156" s="2733"/>
      <c r="E156" s="2741"/>
      <c r="F156" s="2743"/>
      <c r="G156" s="2741"/>
      <c r="H156" s="2744"/>
      <c r="I156" s="2745"/>
      <c r="J156" s="2741"/>
      <c r="K156" s="2742"/>
      <c r="L156" s="2741"/>
      <c r="M156" s="2741"/>
    </row>
    <row r="157" spans="1:13" x14ac:dyDescent="0.2">
      <c r="A157" s="1706" t="s">
        <v>41</v>
      </c>
      <c r="B157" s="2741">
        <v>9.7303350200000001</v>
      </c>
      <c r="C157" s="2741">
        <v>2.9480189099999996</v>
      </c>
      <c r="D157" s="2742"/>
      <c r="E157" s="2741">
        <v>9.7303350200000001</v>
      </c>
      <c r="F157" s="2743">
        <v>1</v>
      </c>
      <c r="G157" s="2741">
        <v>1</v>
      </c>
      <c r="H157" s="2744">
        <v>0.23159705964574301</v>
      </c>
      <c r="I157" s="2745">
        <v>1.0263488235946574</v>
      </c>
      <c r="J157" s="2741">
        <v>9.8988034799999998</v>
      </c>
      <c r="K157" s="2742">
        <v>1.0173137368501399</v>
      </c>
      <c r="L157" s="2741">
        <v>0.95230786000000001</v>
      </c>
      <c r="M157" s="2741">
        <v>0.95230786000000001</v>
      </c>
    </row>
    <row r="158" spans="1:13" x14ac:dyDescent="0.2">
      <c r="A158" s="1707" t="s">
        <v>62</v>
      </c>
      <c r="B158" s="2746">
        <v>166.27402918999999</v>
      </c>
      <c r="C158" s="2746">
        <v>87.435846550000008</v>
      </c>
      <c r="D158" s="2747">
        <v>0.32616809998736201</v>
      </c>
      <c r="E158" s="2746">
        <v>180.49024778</v>
      </c>
      <c r="F158" s="2748">
        <v>5.6717089404618497E-2</v>
      </c>
      <c r="G158" s="2746">
        <v>10</v>
      </c>
      <c r="H158" s="2749">
        <v>0.34525227831675098</v>
      </c>
      <c r="I158" s="2750">
        <v>3.1627666898424929</v>
      </c>
      <c r="J158" s="2746">
        <v>93.788348849999991</v>
      </c>
      <c r="K158" s="2747">
        <v>0.51963111582803501</v>
      </c>
      <c r="L158" s="2746">
        <v>1.13331341</v>
      </c>
      <c r="M158" s="2746">
        <v>0.95230786000000001</v>
      </c>
    </row>
    <row r="159" spans="1:13" x14ac:dyDescent="0.2">
      <c r="A159" s="1708"/>
      <c r="B159" s="2690"/>
      <c r="C159" s="2690"/>
      <c r="D159" s="2733"/>
      <c r="E159" s="2690"/>
      <c r="F159" s="2734"/>
      <c r="G159" s="2690"/>
      <c r="H159" s="2691"/>
      <c r="I159" s="2735"/>
      <c r="J159" s="2690"/>
      <c r="K159" s="2733"/>
      <c r="L159" s="2690"/>
      <c r="M159" s="2690"/>
    </row>
    <row r="160" spans="1:13" ht="14.45" customHeight="1" x14ac:dyDescent="0.2">
      <c r="A160" s="1718" t="s">
        <v>1046</v>
      </c>
      <c r="B160" s="2752"/>
      <c r="C160" s="2752"/>
      <c r="D160" s="2753"/>
      <c r="E160" s="2752"/>
      <c r="F160" s="2754"/>
      <c r="G160" s="2752"/>
      <c r="H160" s="2755"/>
      <c r="I160" s="2756"/>
      <c r="J160" s="2752"/>
      <c r="K160" s="2753"/>
      <c r="L160" s="2752"/>
      <c r="M160" s="2752"/>
    </row>
    <row r="161" spans="1:13" ht="36" customHeight="1" x14ac:dyDescent="0.2">
      <c r="A161" s="1704" t="s">
        <v>60</v>
      </c>
      <c r="B161" s="1921" t="s">
        <v>59</v>
      </c>
      <c r="C161" s="1921" t="s">
        <v>58</v>
      </c>
      <c r="D161" s="1922" t="s">
        <v>57</v>
      </c>
      <c r="E161" s="1921" t="s">
        <v>56</v>
      </c>
      <c r="F161" s="1923" t="s">
        <v>55</v>
      </c>
      <c r="G161" s="1921" t="s">
        <v>54</v>
      </c>
      <c r="H161" s="1924" t="s">
        <v>53</v>
      </c>
      <c r="I161" s="1925" t="s">
        <v>52</v>
      </c>
      <c r="J161" s="1921" t="s">
        <v>1</v>
      </c>
      <c r="K161" s="1922" t="s">
        <v>40</v>
      </c>
      <c r="L161" s="1921" t="s">
        <v>51</v>
      </c>
      <c r="M161" s="1921" t="s">
        <v>50</v>
      </c>
    </row>
    <row r="162" spans="1:13" x14ac:dyDescent="0.2">
      <c r="A162" s="1705" t="s">
        <v>66</v>
      </c>
      <c r="B162" s="2695"/>
      <c r="C162" s="2695"/>
      <c r="D162" s="2721"/>
      <c r="E162" s="2695"/>
      <c r="F162" s="2722"/>
      <c r="G162" s="2695"/>
      <c r="H162" s="2696"/>
      <c r="I162" s="2723"/>
      <c r="J162" s="2695"/>
      <c r="K162" s="2721"/>
      <c r="L162" s="2695"/>
      <c r="M162" s="2695"/>
    </row>
    <row r="163" spans="1:13" x14ac:dyDescent="0.2">
      <c r="A163" s="1706" t="s">
        <v>48</v>
      </c>
      <c r="B163" s="2702">
        <v>2794.8632680600003</v>
      </c>
      <c r="C163" s="2702">
        <v>910.22936360000006</v>
      </c>
      <c r="D163" s="2724">
        <v>5.35798766556074E-2</v>
      </c>
      <c r="E163" s="2702">
        <v>3429.0831516799999</v>
      </c>
      <c r="F163" s="2725">
        <v>1.0351408096537301E-3</v>
      </c>
      <c r="G163" s="2702">
        <v>2568</v>
      </c>
      <c r="H163" s="2703">
        <v>0.42728062626074498</v>
      </c>
      <c r="I163" s="2726">
        <v>2.4999298552586522</v>
      </c>
      <c r="J163" s="2702">
        <v>1118.4310426700001</v>
      </c>
      <c r="K163" s="2724">
        <v>0.326160373836969</v>
      </c>
      <c r="L163" s="2702">
        <v>1.50009021</v>
      </c>
      <c r="M163" s="2702">
        <v>1.2462412300000001</v>
      </c>
    </row>
    <row r="164" spans="1:13" x14ac:dyDescent="0.2">
      <c r="A164" s="1706" t="s">
        <v>47</v>
      </c>
      <c r="B164" s="2702">
        <v>1766.4087181299999</v>
      </c>
      <c r="C164" s="2702">
        <v>374.57146614999999</v>
      </c>
      <c r="D164" s="2724">
        <v>6.9580211244214707E-2</v>
      </c>
      <c r="E164" s="2702">
        <v>1787.2929858099999</v>
      </c>
      <c r="F164" s="2725">
        <v>2.2099996986279799E-3</v>
      </c>
      <c r="G164" s="2702">
        <v>1351</v>
      </c>
      <c r="H164" s="2703">
        <v>0.41928806487223802</v>
      </c>
      <c r="I164" s="2726">
        <v>2.4998188083514683</v>
      </c>
      <c r="J164" s="2702">
        <v>967.55899798999997</v>
      </c>
      <c r="K164" s="2724">
        <v>0.54135444254065801</v>
      </c>
      <c r="L164" s="2702">
        <v>1.6561443200000001</v>
      </c>
      <c r="M164" s="2702">
        <v>0.75531435000000002</v>
      </c>
    </row>
    <row r="165" spans="1:13" x14ac:dyDescent="0.2">
      <c r="A165" s="1706" t="s">
        <v>46</v>
      </c>
      <c r="B165" s="2702">
        <v>2219.7672787500001</v>
      </c>
      <c r="C165" s="2702">
        <v>1033.70566242</v>
      </c>
      <c r="D165" s="2724">
        <v>9.2636557379224896E-2</v>
      </c>
      <c r="E165" s="2702">
        <v>2195.3149579400001</v>
      </c>
      <c r="F165" s="2725">
        <v>4.3909366422052402E-3</v>
      </c>
      <c r="G165" s="2702">
        <v>3953</v>
      </c>
      <c r="H165" s="2703">
        <v>0.42360595256574402</v>
      </c>
      <c r="I165" s="2726">
        <v>2.5000000001701124</v>
      </c>
      <c r="J165" s="2702">
        <v>1345.4054505300001</v>
      </c>
      <c r="K165" s="2724">
        <v>0.61285304218601799</v>
      </c>
      <c r="L165" s="2702">
        <v>4.08422866</v>
      </c>
      <c r="M165" s="2702">
        <v>1.5172517000000001</v>
      </c>
    </row>
    <row r="166" spans="1:13" x14ac:dyDescent="0.2">
      <c r="A166" s="1698" t="s">
        <v>2344</v>
      </c>
      <c r="B166" s="2702"/>
      <c r="C166" s="2702"/>
      <c r="D166" s="2724"/>
      <c r="E166" s="2702"/>
      <c r="F166" s="2725"/>
      <c r="G166" s="2702"/>
      <c r="H166" s="2703"/>
      <c r="I166" s="2726"/>
      <c r="J166" s="2702"/>
      <c r="K166" s="2724"/>
      <c r="L166" s="2702"/>
      <c r="M166" s="2702"/>
    </row>
    <row r="167" spans="1:13" x14ac:dyDescent="0.2">
      <c r="A167" s="1706" t="s">
        <v>44</v>
      </c>
      <c r="B167" s="2702">
        <v>1947.30611559</v>
      </c>
      <c r="C167" s="2702">
        <v>922.39809505999995</v>
      </c>
      <c r="D167" s="2724">
        <v>0.119941951650283</v>
      </c>
      <c r="E167" s="2702">
        <v>2026.7685201099998</v>
      </c>
      <c r="F167" s="2725">
        <v>1.16458854406911E-2</v>
      </c>
      <c r="G167" s="2702">
        <v>4905</v>
      </c>
      <c r="H167" s="2703">
        <v>0.41960807431716102</v>
      </c>
      <c r="I167" s="2726">
        <v>2.5000001079781562</v>
      </c>
      <c r="J167" s="2702">
        <v>1702.9818791</v>
      </c>
      <c r="K167" s="2724">
        <v>0.84024488351909699</v>
      </c>
      <c r="L167" s="2702">
        <v>9.9031816199999998</v>
      </c>
      <c r="M167" s="2702">
        <v>7.3447461999999994</v>
      </c>
    </row>
    <row r="168" spans="1:13" x14ac:dyDescent="0.2">
      <c r="A168" s="1706" t="s">
        <v>43</v>
      </c>
      <c r="B168" s="2702">
        <v>928.67526983000005</v>
      </c>
      <c r="C168" s="2702">
        <v>510.87352466999999</v>
      </c>
      <c r="D168" s="2724">
        <v>2.5480108679361398E-2</v>
      </c>
      <c r="E168" s="2702">
        <v>538.9978513100001</v>
      </c>
      <c r="F168" s="2725">
        <v>3.2161183792975903E-2</v>
      </c>
      <c r="G168" s="2702">
        <v>4932</v>
      </c>
      <c r="H168" s="2703">
        <v>0.405958642911459</v>
      </c>
      <c r="I168" s="2726">
        <v>2.5000000002564629</v>
      </c>
      <c r="J168" s="2702">
        <v>584.68765437999991</v>
      </c>
      <c r="K168" s="2724">
        <v>1.08476806161463</v>
      </c>
      <c r="L168" s="2702">
        <v>7.0565056000000004</v>
      </c>
      <c r="M168" s="2702">
        <v>6.1780185799999998</v>
      </c>
    </row>
    <row r="169" spans="1:13" x14ac:dyDescent="0.2">
      <c r="A169" s="1706" t="s">
        <v>42</v>
      </c>
      <c r="B169" s="2702">
        <v>309.86025541999999</v>
      </c>
      <c r="C169" s="2702">
        <v>164.6390098</v>
      </c>
      <c r="D169" s="2724">
        <v>2.8716522322038401E-2</v>
      </c>
      <c r="E169" s="2702">
        <v>304.37734508</v>
      </c>
      <c r="F169" s="2725">
        <v>0.15136909512069799</v>
      </c>
      <c r="G169" s="2702">
        <v>2014</v>
      </c>
      <c r="H169" s="2703">
        <v>0.41289117807689901</v>
      </c>
      <c r="I169" s="2726">
        <v>2.5000000002679617</v>
      </c>
      <c r="J169" s="2702">
        <v>506.04060982999999</v>
      </c>
      <c r="K169" s="2724">
        <v>1.6625436091408099</v>
      </c>
      <c r="L169" s="2702">
        <v>18.999119539999999</v>
      </c>
      <c r="M169" s="2702">
        <v>8.2879962899999988</v>
      </c>
    </row>
    <row r="170" spans="1:13" x14ac:dyDescent="0.2">
      <c r="A170" s="1706" t="s">
        <v>41</v>
      </c>
      <c r="B170" s="2702">
        <v>112.03672569000001</v>
      </c>
      <c r="C170" s="2702">
        <v>57.878041850000002</v>
      </c>
      <c r="D170" s="2724">
        <v>3.8981787010819498E-3</v>
      </c>
      <c r="E170" s="2702">
        <v>95.581705700000001</v>
      </c>
      <c r="F170" s="2725">
        <v>1</v>
      </c>
      <c r="G170" s="2702">
        <v>332</v>
      </c>
      <c r="H170" s="2703">
        <v>0.429884457272246</v>
      </c>
      <c r="I170" s="2726">
        <v>2.5000000001149423</v>
      </c>
      <c r="J170" s="2702">
        <v>0.14948586</v>
      </c>
      <c r="K170" s="2724">
        <v>1.56395890725352E-3</v>
      </c>
      <c r="L170" s="2702">
        <v>41.089089770000001</v>
      </c>
      <c r="M170" s="2702">
        <v>28.82733464</v>
      </c>
    </row>
    <row r="171" spans="1:13" x14ac:dyDescent="0.2">
      <c r="A171" s="1707" t="s">
        <v>7</v>
      </c>
      <c r="B171" s="2728">
        <v>10078.91763147</v>
      </c>
      <c r="C171" s="2728">
        <v>3974.2951635500003</v>
      </c>
      <c r="D171" s="2729">
        <v>7.5282326652838197E-2</v>
      </c>
      <c r="E171" s="2728">
        <v>10377.416517629999</v>
      </c>
      <c r="F171" s="2730">
        <v>1.9246827125101701E-2</v>
      </c>
      <c r="G171" s="2728">
        <v>20055</v>
      </c>
      <c r="H171" s="2731">
        <v>0.42212269043629302</v>
      </c>
      <c r="I171" s="2732">
        <v>2.4999456362514385</v>
      </c>
      <c r="J171" s="2728">
        <v>6225.2551203599996</v>
      </c>
      <c r="K171" s="2729">
        <v>0.59988486631369498</v>
      </c>
      <c r="L171" s="2728">
        <v>84.288359719999988</v>
      </c>
      <c r="M171" s="2728">
        <v>54.156902989999999</v>
      </c>
    </row>
    <row r="172" spans="1:13" x14ac:dyDescent="0.2">
      <c r="A172" s="1706"/>
      <c r="B172" s="1706"/>
      <c r="C172" s="1706"/>
      <c r="D172" s="1706"/>
      <c r="E172" s="1706"/>
      <c r="F172" s="2751"/>
      <c r="G172" s="1706"/>
      <c r="H172" s="2698"/>
      <c r="I172" s="1706"/>
      <c r="J172" s="1706"/>
      <c r="K172" s="1706"/>
      <c r="L172" s="1706"/>
      <c r="M172" s="1706"/>
    </row>
    <row r="173" spans="1:13" x14ac:dyDescent="0.2">
      <c r="A173" s="1709" t="s">
        <v>65</v>
      </c>
      <c r="B173" s="2695"/>
      <c r="C173" s="2695"/>
      <c r="D173" s="2721"/>
      <c r="E173" s="2695"/>
      <c r="F173" s="2722"/>
      <c r="G173" s="2695"/>
      <c r="H173" s="2696"/>
      <c r="I173" s="2723"/>
      <c r="J173" s="2695"/>
      <c r="K173" s="2721"/>
      <c r="L173" s="2695"/>
      <c r="M173" s="2695"/>
    </row>
    <row r="174" spans="1:13" x14ac:dyDescent="0.2">
      <c r="A174" s="1706" t="s">
        <v>48</v>
      </c>
      <c r="B174" s="2741">
        <v>2153.1007451999999</v>
      </c>
      <c r="C174" s="2741">
        <v>683.34381082000004</v>
      </c>
      <c r="D174" s="2742">
        <v>6.3977826911958399E-2</v>
      </c>
      <c r="E174" s="2741">
        <v>2490.6387277000003</v>
      </c>
      <c r="F174" s="2743">
        <v>9.8766965382877502E-4</v>
      </c>
      <c r="G174" s="2741">
        <v>1088</v>
      </c>
      <c r="H174" s="2744">
        <v>0.43005352858586698</v>
      </c>
      <c r="I174" s="2745">
        <v>2.4999034254725645</v>
      </c>
      <c r="J174" s="2741">
        <v>839.07437453</v>
      </c>
      <c r="K174" s="2742">
        <v>0.33689124207301202</v>
      </c>
      <c r="L174" s="2741">
        <v>1.04195433</v>
      </c>
      <c r="M174" s="2741">
        <v>0.59313941999999997</v>
      </c>
    </row>
    <row r="175" spans="1:13" x14ac:dyDescent="0.2">
      <c r="A175" s="1706" t="s">
        <v>47</v>
      </c>
      <c r="B175" s="2741">
        <v>1134.0076701600001</v>
      </c>
      <c r="C175" s="2741">
        <v>256.98839297000001</v>
      </c>
      <c r="D175" s="2742">
        <v>7.6863666345790102E-2</v>
      </c>
      <c r="E175" s="2741">
        <v>1105.9989228900001</v>
      </c>
      <c r="F175" s="2743">
        <v>2.2100000455815101E-3</v>
      </c>
      <c r="G175" s="2741">
        <v>490</v>
      </c>
      <c r="H175" s="2744">
        <v>0.42754637736390499</v>
      </c>
      <c r="I175" s="2745">
        <v>2.4997071944493041</v>
      </c>
      <c r="J175" s="2741">
        <v>576.38909811000008</v>
      </c>
      <c r="K175" s="2742">
        <v>0.52114797418055603</v>
      </c>
      <c r="L175" s="2741">
        <v>1.0450333599999999</v>
      </c>
      <c r="M175" s="2741"/>
    </row>
    <row r="176" spans="1:13" x14ac:dyDescent="0.2">
      <c r="A176" s="1706" t="s">
        <v>46</v>
      </c>
      <c r="B176" s="2741">
        <v>1341.74223194</v>
      </c>
      <c r="C176" s="2741">
        <v>778.80464370000004</v>
      </c>
      <c r="D176" s="2742">
        <v>0.107307851148602</v>
      </c>
      <c r="E176" s="2741">
        <v>1288.0535948099998</v>
      </c>
      <c r="F176" s="2743">
        <v>4.3892590050447098E-3</v>
      </c>
      <c r="G176" s="2741">
        <v>1447</v>
      </c>
      <c r="H176" s="2744">
        <v>0.42750650420041397</v>
      </c>
      <c r="I176" s="2745">
        <v>2.500000000173022</v>
      </c>
      <c r="J176" s="2741">
        <v>856.83993853000004</v>
      </c>
      <c r="K176" s="2742">
        <v>0.66522071906207603</v>
      </c>
      <c r="L176" s="2741">
        <v>2.4217935900000001</v>
      </c>
      <c r="M176" s="2741">
        <v>0.50053935999999999</v>
      </c>
    </row>
    <row r="177" spans="1:13" x14ac:dyDescent="0.2">
      <c r="A177" s="1698" t="s">
        <v>2344</v>
      </c>
      <c r="B177" s="2741"/>
      <c r="C177" s="2741"/>
      <c r="D177" s="2742"/>
      <c r="E177" s="2741"/>
      <c r="F177" s="2743"/>
      <c r="G177" s="2741"/>
      <c r="H177" s="2744"/>
      <c r="I177" s="2745"/>
      <c r="J177" s="2741"/>
      <c r="K177" s="2742"/>
      <c r="L177" s="2741"/>
      <c r="M177" s="2741"/>
    </row>
    <row r="178" spans="1:13" x14ac:dyDescent="0.2">
      <c r="A178" s="1706" t="s">
        <v>44</v>
      </c>
      <c r="B178" s="2741">
        <v>967.71055865999995</v>
      </c>
      <c r="C178" s="2741">
        <v>591.74051599999996</v>
      </c>
      <c r="D178" s="2742">
        <v>0.13669491902764999</v>
      </c>
      <c r="E178" s="2741">
        <v>1032.2107201199999</v>
      </c>
      <c r="F178" s="2743">
        <v>1.11289139379065E-2</v>
      </c>
      <c r="G178" s="2741">
        <v>1488</v>
      </c>
      <c r="H178" s="2744">
        <v>0.42236960963679598</v>
      </c>
      <c r="I178" s="2745">
        <v>2.500000211771455</v>
      </c>
      <c r="J178" s="2741">
        <v>992.15511974999993</v>
      </c>
      <c r="K178" s="2742">
        <v>0.96119435732527203</v>
      </c>
      <c r="L178" s="2741">
        <v>4.8591205000000004</v>
      </c>
      <c r="M178" s="2741">
        <v>2.3237907500000001</v>
      </c>
    </row>
    <row r="179" spans="1:13" x14ac:dyDescent="0.2">
      <c r="A179" s="1706" t="s">
        <v>43</v>
      </c>
      <c r="B179" s="2741">
        <v>721.95252789000006</v>
      </c>
      <c r="C179" s="2741">
        <v>421.16900332999995</v>
      </c>
      <c r="D179" s="2742">
        <v>2.6982713234230401E-2</v>
      </c>
      <c r="E179" s="2741">
        <v>339.48622879999999</v>
      </c>
      <c r="F179" s="2743">
        <v>3.1037229778788599E-2</v>
      </c>
      <c r="G179" s="2741">
        <v>2134</v>
      </c>
      <c r="H179" s="2744">
        <v>0.40161446130506501</v>
      </c>
      <c r="I179" s="2745">
        <v>2.5000000002322604</v>
      </c>
      <c r="J179" s="2741">
        <v>415.24983591</v>
      </c>
      <c r="K179" s="2742">
        <v>1.2231713709796299</v>
      </c>
      <c r="L179" s="2741">
        <v>4.2543781000000003</v>
      </c>
      <c r="M179" s="2741">
        <v>3.6525171799999998</v>
      </c>
    </row>
    <row r="180" spans="1:13" x14ac:dyDescent="0.2">
      <c r="A180" s="1706" t="s">
        <v>42</v>
      </c>
      <c r="B180" s="2741">
        <v>90.382360700000007</v>
      </c>
      <c r="C180" s="2741">
        <v>57.324215259999995</v>
      </c>
      <c r="D180" s="2733">
        <v>6.4157291876026604E-2</v>
      </c>
      <c r="E180" s="2741">
        <v>89.565303999999998</v>
      </c>
      <c r="F180" s="2743">
        <v>0.15212609338098201</v>
      </c>
      <c r="G180" s="2741">
        <v>433</v>
      </c>
      <c r="H180" s="2744">
        <v>0.42192709299574299</v>
      </c>
      <c r="I180" s="2745">
        <v>2.5000000002633724</v>
      </c>
      <c r="J180" s="2741">
        <v>192.28097237</v>
      </c>
      <c r="K180" s="2742">
        <v>2.1468243145805701</v>
      </c>
      <c r="L180" s="2741">
        <v>5.7350684600000008</v>
      </c>
      <c r="M180" s="2741">
        <v>1.7469630899999999</v>
      </c>
    </row>
    <row r="181" spans="1:13" x14ac:dyDescent="0.2">
      <c r="A181" s="1706" t="s">
        <v>41</v>
      </c>
      <c r="B181" s="2741">
        <v>55.63897592</v>
      </c>
      <c r="C181" s="2741">
        <v>30.432255919999999</v>
      </c>
      <c r="D181" s="2742"/>
      <c r="E181" s="2741">
        <v>40.826899960000006</v>
      </c>
      <c r="F181" s="2743">
        <v>1</v>
      </c>
      <c r="G181" s="2741">
        <v>89</v>
      </c>
      <c r="H181" s="2744">
        <v>0.43562512871232001</v>
      </c>
      <c r="I181" s="2745">
        <v>2.500000000057041</v>
      </c>
      <c r="J181" s="2741"/>
      <c r="K181" s="2742"/>
      <c r="L181" s="2741">
        <v>17.785223600000002</v>
      </c>
      <c r="M181" s="2741">
        <v>16.515144339999999</v>
      </c>
    </row>
    <row r="182" spans="1:13" x14ac:dyDescent="0.2">
      <c r="A182" s="1707" t="s">
        <v>62</v>
      </c>
      <c r="B182" s="2746">
        <v>6464.5350704699995</v>
      </c>
      <c r="C182" s="2746">
        <v>2819.8028380000001</v>
      </c>
      <c r="D182" s="2747">
        <v>8.6165593441948102E-2</v>
      </c>
      <c r="E182" s="2746">
        <v>6386.7803982800006</v>
      </c>
      <c r="F182" s="2748">
        <v>1.36272108155525E-2</v>
      </c>
      <c r="G182" s="2746">
        <v>7169</v>
      </c>
      <c r="H182" s="2749">
        <v>0.42627383370237498</v>
      </c>
      <c r="I182" s="2750">
        <v>2.4999116681761016</v>
      </c>
      <c r="J182" s="2746">
        <v>3871.9893391999999</v>
      </c>
      <c r="K182" s="2747">
        <v>0.60625058288253497</v>
      </c>
      <c r="L182" s="2746">
        <v>37.142571940000003</v>
      </c>
      <c r="M182" s="2746">
        <v>25.408403320000001</v>
      </c>
    </row>
    <row r="183" spans="1:13" x14ac:dyDescent="0.2">
      <c r="A183" s="1708"/>
      <c r="B183" s="2690"/>
      <c r="C183" s="2690"/>
      <c r="D183" s="2733"/>
      <c r="E183" s="2690"/>
      <c r="F183" s="2734"/>
      <c r="G183" s="2690"/>
      <c r="H183" s="2691"/>
      <c r="I183" s="2735"/>
      <c r="J183" s="2690"/>
      <c r="K183" s="2733"/>
      <c r="L183" s="2690"/>
      <c r="M183" s="2690"/>
    </row>
    <row r="184" spans="1:13" x14ac:dyDescent="0.2">
      <c r="A184" s="1709" t="s">
        <v>64</v>
      </c>
      <c r="B184" s="2695"/>
      <c r="C184" s="2695"/>
      <c r="D184" s="2721"/>
      <c r="E184" s="2695"/>
      <c r="F184" s="2722"/>
      <c r="G184" s="2757"/>
      <c r="H184" s="2696"/>
      <c r="I184" s="2723"/>
      <c r="J184" s="2695"/>
      <c r="K184" s="2721"/>
      <c r="L184" s="2695"/>
      <c r="M184" s="2695"/>
    </row>
    <row r="185" spans="1:13" x14ac:dyDescent="0.2">
      <c r="A185" s="1706" t="s">
        <v>48</v>
      </c>
      <c r="B185" s="2741">
        <v>641.76252285999999</v>
      </c>
      <c r="C185" s="2741">
        <v>226.88555278000001</v>
      </c>
      <c r="D185" s="2742">
        <v>2.2262876230368999E-2</v>
      </c>
      <c r="E185" s="2741">
        <v>938.44442398000001</v>
      </c>
      <c r="F185" s="2743">
        <v>1.16112962276307E-3</v>
      </c>
      <c r="G185" s="2741">
        <v>1480</v>
      </c>
      <c r="H185" s="2744">
        <v>0.41992132213723798</v>
      </c>
      <c r="I185" s="2745">
        <v>2.5000000001144413</v>
      </c>
      <c r="J185" s="2741">
        <v>279.35666814000001</v>
      </c>
      <c r="K185" s="2742">
        <v>0.29768056690584999</v>
      </c>
      <c r="L185" s="2741"/>
      <c r="M185" s="2741">
        <v>0.65310181</v>
      </c>
    </row>
    <row r="186" spans="1:13" x14ac:dyDescent="0.2">
      <c r="A186" s="1706" t="s">
        <v>47</v>
      </c>
      <c r="B186" s="2741">
        <v>632.40104796999992</v>
      </c>
      <c r="C186" s="2741">
        <v>117.58307318000001</v>
      </c>
      <c r="D186" s="2742">
        <v>5.3636520797049003E-2</v>
      </c>
      <c r="E186" s="2741">
        <v>681.2940629200001</v>
      </c>
      <c r="F186" s="2743">
        <v>2.2099991353906698E-3</v>
      </c>
      <c r="G186" s="2741">
        <v>861</v>
      </c>
      <c r="H186" s="2744">
        <v>0.40588168836350302</v>
      </c>
      <c r="I186" s="2745">
        <v>2.5000000000897975</v>
      </c>
      <c r="J186" s="2741">
        <v>391.16989988</v>
      </c>
      <c r="K186" s="2742">
        <v>0.57415721223734295</v>
      </c>
      <c r="L186" s="2741">
        <v>0.61111095999999998</v>
      </c>
      <c r="M186" s="2741">
        <v>0.67900517000000005</v>
      </c>
    </row>
    <row r="187" spans="1:13" x14ac:dyDescent="0.2">
      <c r="A187" s="1706" t="s">
        <v>46</v>
      </c>
      <c r="B187" s="2741">
        <v>878.02504680999994</v>
      </c>
      <c r="C187" s="2741">
        <v>254.90101872</v>
      </c>
      <c r="D187" s="2742">
        <v>4.7811033440345298E-2</v>
      </c>
      <c r="E187" s="2741">
        <v>907.26136312999995</v>
      </c>
      <c r="F187" s="2743">
        <v>4.3933184107487096E-3</v>
      </c>
      <c r="G187" s="2741">
        <v>2506</v>
      </c>
      <c r="H187" s="2744">
        <v>0.41806827647927902</v>
      </c>
      <c r="I187" s="2745">
        <v>2.500000000165981</v>
      </c>
      <c r="J187" s="2741">
        <v>488.56551200000001</v>
      </c>
      <c r="K187" s="2742">
        <v>0.53850580643539903</v>
      </c>
      <c r="L187" s="2741">
        <v>1.6624350699999999</v>
      </c>
      <c r="M187" s="2741">
        <v>1.01671234</v>
      </c>
    </row>
    <row r="188" spans="1:13" x14ac:dyDescent="0.2">
      <c r="A188" s="1698" t="s">
        <v>2344</v>
      </c>
      <c r="B188" s="2741"/>
      <c r="C188" s="2741"/>
      <c r="D188" s="2742"/>
      <c r="E188" s="2741"/>
      <c r="F188" s="2743"/>
      <c r="G188" s="2741"/>
      <c r="H188" s="2744"/>
      <c r="I188" s="2745"/>
      <c r="J188" s="2741"/>
      <c r="K188" s="2742"/>
      <c r="L188" s="2741"/>
      <c r="M188" s="2741"/>
    </row>
    <row r="189" spans="1:13" x14ac:dyDescent="0.2">
      <c r="A189" s="1706" t="s">
        <v>44</v>
      </c>
      <c r="B189" s="2741">
        <v>979.59555692999993</v>
      </c>
      <c r="C189" s="2741">
        <v>330.65757906000005</v>
      </c>
      <c r="D189" s="2742">
        <v>8.9961058459822399E-2</v>
      </c>
      <c r="E189" s="2741">
        <v>994.55779998999992</v>
      </c>
      <c r="F189" s="2743">
        <v>1.21824289449259E-2</v>
      </c>
      <c r="G189" s="2741">
        <v>3417</v>
      </c>
      <c r="H189" s="2744">
        <v>0.41674199015297803</v>
      </c>
      <c r="I189" s="2745">
        <v>2.5000000002553477</v>
      </c>
      <c r="J189" s="2741">
        <v>710.82675934999997</v>
      </c>
      <c r="K189" s="2742">
        <v>0.71471638888875799</v>
      </c>
      <c r="L189" s="2741">
        <v>5.0440611200000003</v>
      </c>
      <c r="M189" s="2741">
        <v>5.0209554500000007</v>
      </c>
    </row>
    <row r="190" spans="1:13" x14ac:dyDescent="0.2">
      <c r="A190" s="1706" t="s">
        <v>43</v>
      </c>
      <c r="B190" s="2741">
        <v>206.72274194000002</v>
      </c>
      <c r="C190" s="2741">
        <v>89.704521340000014</v>
      </c>
      <c r="D190" s="2742">
        <v>1.8425275173537901E-2</v>
      </c>
      <c r="E190" s="2741">
        <v>199.51162251</v>
      </c>
      <c r="F190" s="2743">
        <v>3.4073688462231098E-2</v>
      </c>
      <c r="G190" s="2741">
        <v>2798</v>
      </c>
      <c r="H190" s="2744">
        <v>0.413350642496361</v>
      </c>
      <c r="I190" s="2745">
        <v>2.5000000002976441</v>
      </c>
      <c r="J190" s="2741">
        <v>169.43781847</v>
      </c>
      <c r="K190" s="2742">
        <v>0.84926289675934696</v>
      </c>
      <c r="L190" s="2741">
        <v>2.8021275000000001</v>
      </c>
      <c r="M190" s="2741">
        <v>2.5255014</v>
      </c>
    </row>
    <row r="191" spans="1:13" x14ac:dyDescent="0.2">
      <c r="A191" s="1706" t="s">
        <v>42</v>
      </c>
      <c r="B191" s="2741">
        <v>219.47789472000002</v>
      </c>
      <c r="C191" s="2741">
        <v>107.31479454000001</v>
      </c>
      <c r="D191" s="2742">
        <v>9.7851688996021292E-3</v>
      </c>
      <c r="E191" s="2741">
        <v>214.81204108</v>
      </c>
      <c r="F191" s="2743">
        <v>0.15105346672775999</v>
      </c>
      <c r="G191" s="2741">
        <v>1581</v>
      </c>
      <c r="H191" s="2744">
        <v>0.40912367760273799</v>
      </c>
      <c r="I191" s="2745">
        <v>2.5000000002698766</v>
      </c>
      <c r="J191" s="2741">
        <v>313.75963746000002</v>
      </c>
      <c r="K191" s="2742">
        <v>1.4606240687557599</v>
      </c>
      <c r="L191" s="2741">
        <v>13.26405108</v>
      </c>
      <c r="M191" s="2741">
        <v>6.5410332000000002</v>
      </c>
    </row>
    <row r="192" spans="1:13" x14ac:dyDescent="0.2">
      <c r="A192" s="1706" t="s">
        <v>41</v>
      </c>
      <c r="B192" s="2741">
        <v>56.397749770000004</v>
      </c>
      <c r="C192" s="2741">
        <v>27.44578593</v>
      </c>
      <c r="D192" s="2742">
        <v>8.2205315808932308E-3</v>
      </c>
      <c r="E192" s="2741">
        <v>54.754805740000002</v>
      </c>
      <c r="F192" s="2743">
        <v>1</v>
      </c>
      <c r="G192" s="2741">
        <v>243</v>
      </c>
      <c r="H192" s="2744">
        <v>0.425604032651619</v>
      </c>
      <c r="I192" s="2745">
        <v>2.5000000001581149</v>
      </c>
      <c r="J192" s="2741"/>
      <c r="K192" s="2742"/>
      <c r="L192" s="2741">
        <v>23.303866170000003</v>
      </c>
      <c r="M192" s="2741">
        <v>12.312190300000001</v>
      </c>
    </row>
    <row r="193" spans="1:13" x14ac:dyDescent="0.2">
      <c r="A193" s="1707" t="s">
        <v>62</v>
      </c>
      <c r="B193" s="2746">
        <v>3614.3825610000004</v>
      </c>
      <c r="C193" s="2746">
        <v>1154.49232555</v>
      </c>
      <c r="D193" s="2747">
        <v>4.8696557305581797E-2</v>
      </c>
      <c r="E193" s="2746">
        <v>3990.6361193499997</v>
      </c>
      <c r="F193" s="2748">
        <v>2.8240695325124399E-2</v>
      </c>
      <c r="G193" s="2746">
        <v>12886</v>
      </c>
      <c r="H193" s="2749">
        <v>0.415479027709513</v>
      </c>
      <c r="I193" s="2750">
        <v>2.5000000001751945</v>
      </c>
      <c r="J193" s="2746">
        <v>2353.2657811599997</v>
      </c>
      <c r="K193" s="2747">
        <v>0.589696908156914</v>
      </c>
      <c r="L193" s="2746">
        <v>47.145787779999999</v>
      </c>
      <c r="M193" s="2746">
        <v>28.748499670000001</v>
      </c>
    </row>
    <row r="194" spans="1:13" x14ac:dyDescent="0.2">
      <c r="A194" s="1708"/>
      <c r="B194" s="2690"/>
      <c r="C194" s="2690"/>
      <c r="D194" s="2733"/>
      <c r="E194" s="2690"/>
      <c r="F194" s="2734"/>
      <c r="G194" s="2690"/>
      <c r="H194" s="2691"/>
      <c r="I194" s="2735"/>
      <c r="J194" s="2690"/>
      <c r="K194" s="2733"/>
      <c r="L194" s="2690"/>
      <c r="M194" s="2690"/>
    </row>
    <row r="195" spans="1:13" x14ac:dyDescent="0.2">
      <c r="A195" s="1709" t="s">
        <v>63</v>
      </c>
      <c r="B195" s="2695"/>
      <c r="C195" s="2695"/>
      <c r="D195" s="2721"/>
      <c r="E195" s="2695"/>
      <c r="F195" s="2722"/>
      <c r="G195" s="2757"/>
      <c r="H195" s="2696"/>
      <c r="I195" s="2723"/>
      <c r="J195" s="2695"/>
      <c r="K195" s="2721"/>
      <c r="L195" s="2695"/>
      <c r="M195" s="2695"/>
    </row>
    <row r="196" spans="1:13" x14ac:dyDescent="0.2">
      <c r="A196" s="1706" t="s">
        <v>48</v>
      </c>
      <c r="B196" s="2741"/>
      <c r="C196" s="2741"/>
      <c r="D196" s="2742"/>
      <c r="E196" s="2741"/>
      <c r="F196" s="2743"/>
      <c r="G196" s="2741"/>
      <c r="H196" s="2744"/>
      <c r="I196" s="2745"/>
      <c r="J196" s="2741"/>
      <c r="K196" s="2742"/>
      <c r="L196" s="2741"/>
      <c r="M196" s="2741"/>
    </row>
    <row r="197" spans="1:13" x14ac:dyDescent="0.2">
      <c r="A197" s="1706" t="s">
        <v>47</v>
      </c>
      <c r="B197" s="2741"/>
      <c r="C197" s="2741"/>
      <c r="D197" s="2742"/>
      <c r="E197" s="2741"/>
      <c r="F197" s="2743"/>
      <c r="G197" s="2741"/>
      <c r="H197" s="2744"/>
      <c r="I197" s="2745"/>
      <c r="J197" s="2741"/>
      <c r="K197" s="2742"/>
      <c r="L197" s="2741"/>
      <c r="M197" s="2741"/>
    </row>
    <row r="198" spans="1:13" x14ac:dyDescent="0.2">
      <c r="A198" s="1706" t="s">
        <v>46</v>
      </c>
      <c r="B198" s="2741"/>
      <c r="C198" s="2741"/>
      <c r="D198" s="2742"/>
      <c r="E198" s="2741"/>
      <c r="F198" s="2743"/>
      <c r="G198" s="2741"/>
      <c r="H198" s="2744"/>
      <c r="I198" s="2745"/>
      <c r="J198" s="2741"/>
      <c r="K198" s="2742"/>
      <c r="L198" s="2741"/>
      <c r="M198" s="2741"/>
    </row>
    <row r="199" spans="1:13" x14ac:dyDescent="0.2">
      <c r="A199" s="1698" t="s">
        <v>2344</v>
      </c>
      <c r="B199" s="2741"/>
      <c r="C199" s="2741"/>
      <c r="D199" s="2742"/>
      <c r="E199" s="2741"/>
      <c r="F199" s="2743"/>
      <c r="G199" s="2741"/>
      <c r="H199" s="2744"/>
      <c r="I199" s="2745"/>
      <c r="J199" s="2741"/>
      <c r="K199" s="2742"/>
      <c r="L199" s="2741"/>
      <c r="M199" s="2741"/>
    </row>
    <row r="200" spans="1:13" x14ac:dyDescent="0.2">
      <c r="A200" s="1706" t="s">
        <v>44</v>
      </c>
      <c r="B200" s="2741"/>
      <c r="C200" s="2741"/>
      <c r="D200" s="2742"/>
      <c r="E200" s="2741"/>
      <c r="F200" s="2743"/>
      <c r="G200" s="2741"/>
      <c r="H200" s="2744"/>
      <c r="I200" s="2745"/>
      <c r="J200" s="2741"/>
      <c r="K200" s="2742"/>
      <c r="L200" s="2741"/>
      <c r="M200" s="2741"/>
    </row>
    <row r="201" spans="1:13" x14ac:dyDescent="0.2">
      <c r="A201" s="1706" t="s">
        <v>43</v>
      </c>
      <c r="B201" s="2741"/>
      <c r="C201" s="2741"/>
      <c r="D201" s="2742"/>
      <c r="E201" s="2741"/>
      <c r="F201" s="2743"/>
      <c r="G201" s="2741"/>
      <c r="H201" s="2744"/>
      <c r="I201" s="2745"/>
      <c r="J201" s="2741"/>
      <c r="K201" s="2742"/>
      <c r="L201" s="2741"/>
      <c r="M201" s="2741"/>
    </row>
    <row r="202" spans="1:13" x14ac:dyDescent="0.2">
      <c r="A202" s="1706" t="s">
        <v>42</v>
      </c>
      <c r="B202" s="2741"/>
      <c r="C202" s="2741"/>
      <c r="D202" s="2742"/>
      <c r="E202" s="2741"/>
      <c r="F202" s="2743"/>
      <c r="G202" s="2741"/>
      <c r="H202" s="2744"/>
      <c r="I202" s="2745"/>
      <c r="J202" s="2741"/>
      <c r="K202" s="2742"/>
      <c r="L202" s="2741"/>
      <c r="M202" s="2741"/>
    </row>
    <row r="203" spans="1:13" x14ac:dyDescent="0.2">
      <c r="A203" s="1706" t="s">
        <v>41</v>
      </c>
      <c r="B203" s="2741"/>
      <c r="C203" s="2741"/>
      <c r="D203" s="2742"/>
      <c r="E203" s="2741"/>
      <c r="F203" s="2743"/>
      <c r="G203" s="2741"/>
      <c r="H203" s="2744"/>
      <c r="I203" s="2745"/>
      <c r="J203" s="2741"/>
      <c r="K203" s="2742"/>
      <c r="L203" s="2741"/>
      <c r="M203" s="2741"/>
    </row>
    <row r="204" spans="1:13" x14ac:dyDescent="0.2">
      <c r="A204" s="1707" t="s">
        <v>62</v>
      </c>
      <c r="B204" s="2746"/>
      <c r="C204" s="2746"/>
      <c r="D204" s="2747"/>
      <c r="E204" s="2746"/>
      <c r="F204" s="2748"/>
      <c r="G204" s="2746"/>
      <c r="H204" s="2749"/>
      <c r="I204" s="2750"/>
      <c r="J204" s="2746"/>
      <c r="K204" s="2747"/>
      <c r="L204" s="2746"/>
      <c r="M204" s="2746"/>
    </row>
  </sheetData>
  <mergeCells count="2">
    <mergeCell ref="A1:M1"/>
    <mergeCell ref="A102:L10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3" manualBreakCount="3">
    <brk id="58" max="12" man="1"/>
    <brk id="102" max="12" man="1"/>
    <brk id="158" max="12" man="1"/>
  </rowBreaks>
  <customProperties>
    <customPr name="_pios_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B8B5-B85E-43E4-AFC2-ECF98CB793EA}">
  <sheetPr>
    <tabColor theme="2"/>
  </sheetPr>
  <dimension ref="A1:R114"/>
  <sheetViews>
    <sheetView showGridLines="0" showWhiteSpace="0" view="pageLayout" zoomScaleNormal="100" zoomScaleSheetLayoutView="100" workbookViewId="0">
      <selection sqref="A1:M1"/>
    </sheetView>
  </sheetViews>
  <sheetFormatPr defaultColWidth="0" defaultRowHeight="12" x14ac:dyDescent="0.2"/>
  <cols>
    <col min="1" max="1" width="11" style="1702" customWidth="1"/>
    <col min="2" max="2" width="8.375" style="1702" customWidth="1"/>
    <col min="3" max="3" width="6.875" style="1702" customWidth="1"/>
    <col min="4" max="4" width="5.875" style="1702" customWidth="1"/>
    <col min="5" max="6" width="7.875" style="1702" customWidth="1"/>
    <col min="7" max="7" width="9.75" style="1702" customWidth="1"/>
    <col min="8" max="9" width="5.875" style="1702" customWidth="1"/>
    <col min="10" max="10" width="7.375" style="1702" customWidth="1"/>
    <col min="11" max="11" width="6.75" style="1702" customWidth="1"/>
    <col min="12" max="12" width="4.625" style="1702" customWidth="1"/>
    <col min="13" max="13" width="6.125" style="1702" customWidth="1"/>
    <col min="14" max="17" width="9" style="652" hidden="1" customWidth="1"/>
    <col min="18" max="18" width="10" style="652" hidden="1" customWidth="1"/>
    <col min="19" max="16384" width="8" style="652" hidden="1"/>
  </cols>
  <sheetData>
    <row r="1" spans="1:13" ht="24" customHeight="1" x14ac:dyDescent="0.2">
      <c r="A1" s="2948" t="s">
        <v>2182</v>
      </c>
      <c r="B1" s="2946"/>
      <c r="C1" s="2946"/>
      <c r="D1" s="2946"/>
      <c r="E1" s="2946"/>
      <c r="F1" s="2946"/>
      <c r="G1" s="2946"/>
      <c r="H1" s="2946"/>
      <c r="I1" s="2946"/>
      <c r="J1" s="2946"/>
      <c r="K1" s="2946"/>
      <c r="L1" s="2946"/>
      <c r="M1" s="2946"/>
    </row>
    <row r="2" spans="1:13" ht="14.45" customHeight="1" x14ac:dyDescent="0.2">
      <c r="A2" s="1696" t="s">
        <v>1041</v>
      </c>
      <c r="B2" s="1897" t="s">
        <v>341</v>
      </c>
      <c r="C2" s="1897" t="s">
        <v>342</v>
      </c>
      <c r="D2" s="1897" t="s">
        <v>343</v>
      </c>
      <c r="E2" s="1897" t="s">
        <v>592</v>
      </c>
      <c r="F2" s="1897" t="s">
        <v>344</v>
      </c>
      <c r="G2" s="1897" t="s">
        <v>345</v>
      </c>
      <c r="H2" s="1897" t="s">
        <v>346</v>
      </c>
      <c r="I2" s="1897" t="s">
        <v>1088</v>
      </c>
      <c r="J2" s="1897" t="s">
        <v>1089</v>
      </c>
      <c r="K2" s="1897" t="s">
        <v>1646</v>
      </c>
      <c r="L2" s="1897" t="s">
        <v>1647</v>
      </c>
      <c r="M2" s="1897" t="s">
        <v>1648</v>
      </c>
    </row>
    <row r="3" spans="1:13" ht="36" customHeight="1" x14ac:dyDescent="0.2">
      <c r="A3" s="646" t="s">
        <v>60</v>
      </c>
      <c r="B3" s="1898" t="s">
        <v>59</v>
      </c>
      <c r="C3" s="1898" t="s">
        <v>58</v>
      </c>
      <c r="D3" s="1899" t="s">
        <v>57</v>
      </c>
      <c r="E3" s="1898" t="s">
        <v>56</v>
      </c>
      <c r="F3" s="1900" t="s">
        <v>55</v>
      </c>
      <c r="G3" s="1898" t="s">
        <v>54</v>
      </c>
      <c r="H3" s="1901" t="s">
        <v>53</v>
      </c>
      <c r="I3" s="1902" t="s">
        <v>52</v>
      </c>
      <c r="J3" s="1898" t="s">
        <v>1</v>
      </c>
      <c r="K3" s="1899" t="s">
        <v>40</v>
      </c>
      <c r="L3" s="1898" t="s">
        <v>51</v>
      </c>
      <c r="M3" s="1898" t="s">
        <v>50</v>
      </c>
    </row>
    <row r="4" spans="1:13" x14ac:dyDescent="0.2">
      <c r="A4" s="1697" t="s">
        <v>119</v>
      </c>
      <c r="B4" s="1903"/>
      <c r="C4" s="1903"/>
      <c r="D4" s="1904"/>
      <c r="E4" s="1903"/>
      <c r="F4" s="1905"/>
      <c r="G4" s="1903"/>
      <c r="H4" s="1906"/>
      <c r="I4" s="1907"/>
      <c r="J4" s="1903"/>
      <c r="K4" s="1904"/>
      <c r="L4" s="1903"/>
      <c r="M4" s="1903"/>
    </row>
    <row r="5" spans="1:13" x14ac:dyDescent="0.2">
      <c r="A5" s="1698" t="s">
        <v>48</v>
      </c>
      <c r="B5" s="716">
        <v>89765.819663689996</v>
      </c>
      <c r="C5" s="1908">
        <v>14833.60347903</v>
      </c>
      <c r="D5" s="1909">
        <v>0.64900528632643895</v>
      </c>
      <c r="E5" s="1908">
        <v>99226.758285699994</v>
      </c>
      <c r="F5" s="1910">
        <v>8.7996968880705195E-4</v>
      </c>
      <c r="G5" s="1908">
        <v>1318468</v>
      </c>
      <c r="H5" s="1911">
        <v>0.15514872058899701</v>
      </c>
      <c r="I5" s="1912">
        <v>2.5000000001830958</v>
      </c>
      <c r="J5" s="1908">
        <v>7303.3521231699997</v>
      </c>
      <c r="K5" s="1909">
        <v>7.3602647605817403E-2</v>
      </c>
      <c r="L5" s="1908">
        <v>13.716820460000001</v>
      </c>
      <c r="M5" s="1908">
        <v>3.03441465</v>
      </c>
    </row>
    <row r="6" spans="1:13" x14ac:dyDescent="0.2">
      <c r="A6" s="1698" t="s">
        <v>47</v>
      </c>
      <c r="B6" s="1908">
        <v>32334.980946039999</v>
      </c>
      <c r="C6" s="1908">
        <v>4478.8452290899995</v>
      </c>
      <c r="D6" s="1909">
        <v>0.57658991884270205</v>
      </c>
      <c r="E6" s="1908">
        <v>34692.636594930002</v>
      </c>
      <c r="F6" s="1910">
        <v>1.8715588687626199E-3</v>
      </c>
      <c r="G6" s="1908">
        <v>558977</v>
      </c>
      <c r="H6" s="1911">
        <v>0.18235291477167601</v>
      </c>
      <c r="I6" s="1912">
        <v>2.5000000002464988</v>
      </c>
      <c r="J6" s="1908">
        <v>3643.76612832</v>
      </c>
      <c r="K6" s="1909">
        <v>0.105029956957855</v>
      </c>
      <c r="L6" s="1908">
        <v>11.852866669999999</v>
      </c>
      <c r="M6" s="1908">
        <v>5.23603957</v>
      </c>
    </row>
    <row r="7" spans="1:13" x14ac:dyDescent="0.2">
      <c r="A7" s="1698" t="s">
        <v>46</v>
      </c>
      <c r="B7" s="1908">
        <v>16897.00165514</v>
      </c>
      <c r="C7" s="1913">
        <v>2392.2276625100003</v>
      </c>
      <c r="D7" s="1909">
        <v>0.55408826090267904</v>
      </c>
      <c r="E7" s="1908">
        <v>17828.781275430003</v>
      </c>
      <c r="F7" s="1910">
        <v>3.5677369999293999E-3</v>
      </c>
      <c r="G7" s="1908">
        <v>452204</v>
      </c>
      <c r="H7" s="1911">
        <v>0.19047346101777199</v>
      </c>
      <c r="I7" s="1912">
        <v>2.5000000003634906</v>
      </c>
      <c r="J7" s="1908">
        <v>2437.6750592100002</v>
      </c>
      <c r="K7" s="1909">
        <v>0.13672695971481699</v>
      </c>
      <c r="L7" s="1908">
        <v>12.13368751</v>
      </c>
      <c r="M7" s="1908">
        <v>7.8914755100000002</v>
      </c>
    </row>
    <row r="8" spans="1:13" x14ac:dyDescent="0.2">
      <c r="A8" s="1698" t="s">
        <v>45</v>
      </c>
      <c r="B8" s="1908">
        <v>5946.5292930199994</v>
      </c>
      <c r="C8" s="1908">
        <v>735.05769851000002</v>
      </c>
      <c r="D8" s="1909">
        <v>0.55781933679136897</v>
      </c>
      <c r="E8" s="1908">
        <v>6165.4164667200002</v>
      </c>
      <c r="F8" s="1910">
        <v>5.9700287869736898E-3</v>
      </c>
      <c r="G8" s="1908">
        <v>152657</v>
      </c>
      <c r="H8" s="1911">
        <v>0.192955975170789</v>
      </c>
      <c r="I8" s="1912">
        <v>2.5000000003926575</v>
      </c>
      <c r="J8" s="1908">
        <v>1087.97553758</v>
      </c>
      <c r="K8" s="1909">
        <v>0.176464241053744</v>
      </c>
      <c r="L8" s="1908">
        <v>7.1022477300000002</v>
      </c>
      <c r="M8" s="1908">
        <v>7.4993893900000002</v>
      </c>
    </row>
    <row r="9" spans="1:13" x14ac:dyDescent="0.2">
      <c r="A9" s="1698" t="s">
        <v>44</v>
      </c>
      <c r="B9" s="1908">
        <v>11405.55608151</v>
      </c>
      <c r="C9" s="1908">
        <v>2364.5732015999997</v>
      </c>
      <c r="D9" s="1909">
        <v>0.56829445768813402</v>
      </c>
      <c r="E9" s="1908">
        <v>12216.60425312</v>
      </c>
      <c r="F9" s="1910">
        <v>1.33883384303153E-2</v>
      </c>
      <c r="G9" s="1908">
        <v>383856</v>
      </c>
      <c r="H9" s="1911">
        <v>0.19968567021698999</v>
      </c>
      <c r="I9" s="1912">
        <v>2.500000000410548</v>
      </c>
      <c r="J9" s="716">
        <v>3332.8758873200004</v>
      </c>
      <c r="K9" s="1909">
        <v>0.272815245404124</v>
      </c>
      <c r="L9" s="1908">
        <v>33.100677519999998</v>
      </c>
      <c r="M9" s="1908">
        <v>55.350105989999996</v>
      </c>
    </row>
    <row r="10" spans="1:13" x14ac:dyDescent="0.2">
      <c r="A10" s="1698" t="s">
        <v>43</v>
      </c>
      <c r="B10" s="1908">
        <v>5229.3939420299994</v>
      </c>
      <c r="C10" s="1908">
        <v>643.48795311999993</v>
      </c>
      <c r="D10" s="1909">
        <v>0.52884056076304198</v>
      </c>
      <c r="E10" s="1908">
        <v>5409.4179314499997</v>
      </c>
      <c r="F10" s="1910">
        <v>4.8380080708581699E-2</v>
      </c>
      <c r="G10" s="1908">
        <v>194226</v>
      </c>
      <c r="H10" s="1911">
        <v>0.23577545288280699</v>
      </c>
      <c r="I10" s="1912">
        <v>2.5000000004343836</v>
      </c>
      <c r="J10" s="1908">
        <v>2327.6494753399998</v>
      </c>
      <c r="K10" s="1909">
        <v>0.43029573696038498</v>
      </c>
      <c r="L10" s="1908">
        <v>61.940219140000004</v>
      </c>
      <c r="M10" s="1908">
        <v>78.943916529999996</v>
      </c>
    </row>
    <row r="11" spans="1:13" x14ac:dyDescent="0.2">
      <c r="A11" s="1698" t="s">
        <v>42</v>
      </c>
      <c r="B11" s="1908">
        <v>2051.8467804700003</v>
      </c>
      <c r="C11" s="1908">
        <v>124.18362785000001</v>
      </c>
      <c r="D11" s="1909">
        <v>0.62750350766149698</v>
      </c>
      <c r="E11" s="1908">
        <v>2048.1995255299998</v>
      </c>
      <c r="F11" s="1910">
        <v>0.23018159131152199</v>
      </c>
      <c r="G11" s="1908">
        <v>76686</v>
      </c>
      <c r="H11" s="1911">
        <v>0.22367787602697101</v>
      </c>
      <c r="I11" s="1912">
        <v>2.5000000005209451</v>
      </c>
      <c r="J11" s="1908">
        <v>1536.07587545</v>
      </c>
      <c r="K11" s="1909">
        <v>0.74996398363705297</v>
      </c>
      <c r="L11" s="1908">
        <v>103.38655339</v>
      </c>
      <c r="M11" s="1908">
        <v>78.914273109999996</v>
      </c>
    </row>
    <row r="12" spans="1:13" x14ac:dyDescent="0.2">
      <c r="A12" s="1698" t="s">
        <v>41</v>
      </c>
      <c r="B12" s="1908">
        <v>1923.5431948200001</v>
      </c>
      <c r="C12" s="1908">
        <v>153.52809604000001</v>
      </c>
      <c r="D12" s="1909">
        <v>0.53800695862474002</v>
      </c>
      <c r="E12" s="1908">
        <v>1973.15619029</v>
      </c>
      <c r="F12" s="1910">
        <v>1</v>
      </c>
      <c r="G12" s="1908">
        <v>100915</v>
      </c>
      <c r="H12" s="1911">
        <v>0.219458570543448</v>
      </c>
      <c r="I12" s="1912">
        <v>2.5000000005498659</v>
      </c>
      <c r="J12" s="1908">
        <v>4551.79387004</v>
      </c>
      <c r="K12" s="1909">
        <v>2.30685938216123</v>
      </c>
      <c r="L12" s="1908">
        <v>133.17449754</v>
      </c>
      <c r="M12" s="1908">
        <v>309.89956293</v>
      </c>
    </row>
    <row r="13" spans="1:13" s="1309" customFormat="1" x14ac:dyDescent="0.2">
      <c r="A13" s="1699" t="s">
        <v>7</v>
      </c>
      <c r="B13" s="1914">
        <v>165554.67155671999</v>
      </c>
      <c r="C13" s="1914">
        <v>25725.50694775</v>
      </c>
      <c r="D13" s="1915">
        <v>0.61400492070710899</v>
      </c>
      <c r="E13" s="1914">
        <v>179560.97052316999</v>
      </c>
      <c r="F13" s="1916">
        <v>1.7389882018025E-2</v>
      </c>
      <c r="G13" s="1914">
        <v>3237989</v>
      </c>
      <c r="H13" s="1917">
        <v>0.17215780945877199</v>
      </c>
      <c r="I13" s="1918">
        <v>2.5000000004029288</v>
      </c>
      <c r="J13" s="1914">
        <v>26221.163956429999</v>
      </c>
      <c r="K13" s="1915">
        <v>0.14602930625754501</v>
      </c>
      <c r="L13" s="1914">
        <v>376.40756995999999</v>
      </c>
      <c r="M13" s="1914">
        <v>546.76917767999998</v>
      </c>
    </row>
    <row r="14" spans="1:13" x14ac:dyDescent="0.2">
      <c r="A14" s="1700"/>
      <c r="B14" s="2675"/>
      <c r="C14" s="2675"/>
      <c r="D14" s="2676"/>
      <c r="E14" s="2675"/>
      <c r="F14" s="2677"/>
      <c r="G14" s="2675"/>
      <c r="H14" s="2678"/>
      <c r="I14" s="2679"/>
      <c r="J14" s="2675"/>
      <c r="K14" s="2676"/>
      <c r="L14" s="2675"/>
      <c r="M14" s="2675"/>
    </row>
    <row r="15" spans="1:13" x14ac:dyDescent="0.2">
      <c r="A15" s="1701" t="s">
        <v>117</v>
      </c>
      <c r="B15" s="2692"/>
      <c r="C15" s="2692"/>
      <c r="D15" s="2693"/>
      <c r="E15" s="2692"/>
      <c r="F15" s="2694"/>
      <c r="G15" s="2692"/>
      <c r="H15" s="2715"/>
      <c r="I15" s="2697"/>
      <c r="J15" s="2692"/>
      <c r="K15" s="2693"/>
      <c r="L15" s="2692"/>
      <c r="M15" s="2692"/>
    </row>
    <row r="16" spans="1:13" x14ac:dyDescent="0.2">
      <c r="A16" s="1698" t="s">
        <v>48</v>
      </c>
      <c r="B16" s="1908">
        <v>5444.7191533799996</v>
      </c>
      <c r="C16" s="1908">
        <v>8266.91760015</v>
      </c>
      <c r="D16" s="1909">
        <v>0.54044350412797404</v>
      </c>
      <c r="E16" s="1908">
        <v>9746.8788245899996</v>
      </c>
      <c r="F16" s="1910">
        <v>9.0987795371233102E-4</v>
      </c>
      <c r="G16" s="1908">
        <v>1151812</v>
      </c>
      <c r="H16" s="1911">
        <v>0.29804068577944998</v>
      </c>
      <c r="I16" s="1912">
        <v>2.5000000010418195</v>
      </c>
      <c r="J16" s="1908">
        <v>709.30652726999995</v>
      </c>
      <c r="K16" s="1909">
        <v>7.2772683444111294E-2</v>
      </c>
      <c r="L16" s="1908">
        <v>2.6391968399999999</v>
      </c>
      <c r="M16" s="1908">
        <v>1.52134631</v>
      </c>
    </row>
    <row r="17" spans="1:13" x14ac:dyDescent="0.2">
      <c r="A17" s="1698" t="s">
        <v>47</v>
      </c>
      <c r="B17" s="1908">
        <v>4028.50864645</v>
      </c>
      <c r="C17" s="1908">
        <v>3381.8734919399999</v>
      </c>
      <c r="D17" s="1909">
        <v>0.56089089067193398</v>
      </c>
      <c r="E17" s="1908">
        <v>5700.6801544700002</v>
      </c>
      <c r="F17" s="1910">
        <v>1.89394818117169E-3</v>
      </c>
      <c r="G17" s="1908">
        <v>523011</v>
      </c>
      <c r="H17" s="1911">
        <v>0.29695053130855498</v>
      </c>
      <c r="I17" s="1912">
        <v>2.5000000011216028</v>
      </c>
      <c r="J17" s="1908">
        <v>697.35198037999999</v>
      </c>
      <c r="K17" s="1909">
        <v>0.122327855884564</v>
      </c>
      <c r="L17" s="1908">
        <v>3.2057865299999997</v>
      </c>
      <c r="M17" s="1908">
        <v>3.6352733699999997</v>
      </c>
    </row>
    <row r="18" spans="1:13" x14ac:dyDescent="0.2">
      <c r="A18" s="1698" t="s">
        <v>46</v>
      </c>
      <c r="B18" s="1908">
        <v>3761.2919135100001</v>
      </c>
      <c r="C18" s="1908">
        <v>1798.89019659</v>
      </c>
      <c r="D18" s="1909">
        <v>0.53199115474992897</v>
      </c>
      <c r="E18" s="1908">
        <v>4326.2578242300006</v>
      </c>
      <c r="F18" s="1910">
        <v>3.6162025023981298E-3</v>
      </c>
      <c r="G18" s="1908">
        <v>430103</v>
      </c>
      <c r="H18" s="1911">
        <v>0.29171365438319002</v>
      </c>
      <c r="I18" s="1912">
        <v>2.5000000012439698</v>
      </c>
      <c r="J18" s="1908">
        <v>789.26155544000005</v>
      </c>
      <c r="K18" s="1909">
        <v>0.18243516394690901</v>
      </c>
      <c r="L18" s="1908">
        <v>4.5476331499999993</v>
      </c>
      <c r="M18" s="1908">
        <v>6.0275664800000008</v>
      </c>
    </row>
    <row r="19" spans="1:13" x14ac:dyDescent="0.2">
      <c r="A19" s="1698" t="s">
        <v>45</v>
      </c>
      <c r="B19" s="1908">
        <v>1380.5428935499999</v>
      </c>
      <c r="C19" s="1908">
        <v>499.77852727999999</v>
      </c>
      <c r="D19" s="1909">
        <v>0.51017965866424597</v>
      </c>
      <c r="E19" s="1908">
        <v>1446.3459360300001</v>
      </c>
      <c r="F19" s="1910">
        <v>5.9699957008216703E-3</v>
      </c>
      <c r="G19" s="1908">
        <v>139678</v>
      </c>
      <c r="H19" s="1911">
        <v>0.29448526483166698</v>
      </c>
      <c r="I19" s="1912">
        <v>2.5000000013851724</v>
      </c>
      <c r="J19" s="1908">
        <v>357.89222762000003</v>
      </c>
      <c r="K19" s="1909">
        <v>0.24744580027815499</v>
      </c>
      <c r="L19" s="1908">
        <v>2.5427830899999999</v>
      </c>
      <c r="M19" s="1908">
        <v>6.2130967899999998</v>
      </c>
    </row>
    <row r="20" spans="1:13" x14ac:dyDescent="0.2">
      <c r="A20" s="1698" t="s">
        <v>44</v>
      </c>
      <c r="B20" s="1908">
        <v>2794.2321697900002</v>
      </c>
      <c r="C20" s="1908">
        <v>1429.4980554700001</v>
      </c>
      <c r="D20" s="1909">
        <v>0.54628061709874498</v>
      </c>
      <c r="E20" s="1908">
        <v>3092.5261497900001</v>
      </c>
      <c r="F20" s="1910">
        <v>1.3706870039847E-2</v>
      </c>
      <c r="G20" s="1908">
        <v>328703</v>
      </c>
      <c r="H20" s="1911">
        <v>0.29833825567575301</v>
      </c>
      <c r="I20" s="1912">
        <v>2.5000000012687451</v>
      </c>
      <c r="J20" s="1908">
        <v>1090.9031025900001</v>
      </c>
      <c r="K20" s="1909">
        <v>0.35275468977492003</v>
      </c>
      <c r="L20" s="1908">
        <v>12.614845499999999</v>
      </c>
      <c r="M20" s="1908">
        <v>43.893904309999996</v>
      </c>
    </row>
    <row r="21" spans="1:13" x14ac:dyDescent="0.2">
      <c r="A21" s="1698" t="s">
        <v>43</v>
      </c>
      <c r="B21" s="1908">
        <v>3655.2044128800003</v>
      </c>
      <c r="C21" s="1908">
        <v>507.19139259000002</v>
      </c>
      <c r="D21" s="1909">
        <v>0.45483388863901197</v>
      </c>
      <c r="E21" s="1908">
        <v>3752.6469182799997</v>
      </c>
      <c r="F21" s="1910">
        <v>4.7859102838888397E-2</v>
      </c>
      <c r="G21" s="1908">
        <v>166668</v>
      </c>
      <c r="H21" s="1911">
        <v>0.25689468178153502</v>
      </c>
      <c r="I21" s="1912">
        <v>2.5000000005287726</v>
      </c>
      <c r="J21" s="1908">
        <v>1500.5341783400002</v>
      </c>
      <c r="K21" s="1909">
        <v>0.39986020827873697</v>
      </c>
      <c r="L21" s="1908">
        <v>46.471168589999998</v>
      </c>
      <c r="M21" s="1908">
        <v>71.128055709999998</v>
      </c>
    </row>
    <row r="22" spans="1:13" x14ac:dyDescent="0.2">
      <c r="A22" s="1698" t="s">
        <v>42</v>
      </c>
      <c r="B22" s="1908">
        <v>1184.37748493</v>
      </c>
      <c r="C22" s="1908">
        <v>95.679309880000005</v>
      </c>
      <c r="D22" s="1909">
        <v>0.55245916247809101</v>
      </c>
      <c r="E22" s="1908">
        <v>1162.28136954</v>
      </c>
      <c r="F22" s="1910">
        <v>0.21096810566364399</v>
      </c>
      <c r="G22" s="1908">
        <v>71530</v>
      </c>
      <c r="H22" s="1911">
        <v>0.26761309233847702</v>
      </c>
      <c r="I22" s="1912">
        <v>2.5000000008134933</v>
      </c>
      <c r="J22" s="1908">
        <v>736.26695649999999</v>
      </c>
      <c r="K22" s="1909">
        <v>0.63346705522036795</v>
      </c>
      <c r="L22" s="1908">
        <v>66.234410489999988</v>
      </c>
      <c r="M22" s="1908">
        <v>68.878879639999994</v>
      </c>
    </row>
    <row r="23" spans="1:13" x14ac:dyDescent="0.2">
      <c r="A23" s="1698" t="s">
        <v>41</v>
      </c>
      <c r="B23" s="1908">
        <v>664.60104836999994</v>
      </c>
      <c r="C23" s="1908">
        <v>110.92197327</v>
      </c>
      <c r="D23" s="1909">
        <v>0.52969484557825497</v>
      </c>
      <c r="E23" s="1908">
        <v>700.29976418000001</v>
      </c>
      <c r="F23" s="1910">
        <v>1</v>
      </c>
      <c r="G23" s="1908">
        <v>91201</v>
      </c>
      <c r="H23" s="1911">
        <v>0.31066307721057701</v>
      </c>
      <c r="I23" s="1912">
        <v>2.5000000013089889</v>
      </c>
      <c r="J23" s="1908">
        <v>2189.8955550400001</v>
      </c>
      <c r="K23" s="1909">
        <v>3.1270830964854102</v>
      </c>
      <c r="L23" s="1908">
        <v>107.90729435999999</v>
      </c>
      <c r="M23" s="1908">
        <v>257.53455278000001</v>
      </c>
    </row>
    <row r="24" spans="1:13" x14ac:dyDescent="0.2">
      <c r="A24" s="1699" t="s">
        <v>62</v>
      </c>
      <c r="B24" s="1914">
        <v>22913.47772286</v>
      </c>
      <c r="C24" s="1914">
        <v>16090.750547170001</v>
      </c>
      <c r="D24" s="1915">
        <v>0.54076091823037298</v>
      </c>
      <c r="E24" s="1914">
        <v>29927.916941110001</v>
      </c>
      <c r="F24" s="1916">
        <v>4.04784536295585E-2</v>
      </c>
      <c r="G24" s="1914">
        <v>2902706</v>
      </c>
      <c r="H24" s="1917">
        <v>0.290731740430555</v>
      </c>
      <c r="I24" s="1918">
        <v>2.5000000010593344</v>
      </c>
      <c r="J24" s="1914">
        <v>8071.4120831800001</v>
      </c>
      <c r="K24" s="1915">
        <v>0.26969508432753098</v>
      </c>
      <c r="L24" s="1914">
        <v>246.16311855000001</v>
      </c>
      <c r="M24" s="1914">
        <v>458.83267538999996</v>
      </c>
    </row>
    <row r="25" spans="1:13" ht="7.15" customHeight="1" x14ac:dyDescent="0.2">
      <c r="A25" s="1700"/>
      <c r="B25" s="2675"/>
      <c r="C25" s="2675"/>
      <c r="D25" s="2676"/>
      <c r="E25" s="2675"/>
      <c r="F25" s="2677"/>
      <c r="G25" s="2675"/>
      <c r="H25" s="2678"/>
      <c r="I25" s="2679"/>
      <c r="J25" s="2675"/>
      <c r="K25" s="2676"/>
      <c r="L25" s="2675"/>
      <c r="M25" s="2675"/>
    </row>
    <row r="26" spans="1:13" x14ac:dyDescent="0.2">
      <c r="A26" s="1701" t="s">
        <v>73</v>
      </c>
      <c r="B26" s="2692"/>
      <c r="C26" s="2692"/>
      <c r="D26" s="2693"/>
      <c r="E26" s="2692"/>
      <c r="F26" s="2694"/>
      <c r="G26" s="2692"/>
      <c r="H26" s="2715"/>
      <c r="I26" s="2697"/>
      <c r="J26" s="2692"/>
      <c r="K26" s="2693"/>
      <c r="L26" s="2692"/>
      <c r="M26" s="2692"/>
    </row>
    <row r="27" spans="1:13" x14ac:dyDescent="0.2">
      <c r="A27" s="1698" t="s">
        <v>48</v>
      </c>
      <c r="B27" s="1908">
        <v>0.51448289000000003</v>
      </c>
      <c r="C27" s="1908">
        <v>6.5223816100000001</v>
      </c>
      <c r="D27" s="1909">
        <v>0.66742779758082305</v>
      </c>
      <c r="E27" s="1908">
        <v>4.8246525899999995</v>
      </c>
      <c r="F27" s="1910">
        <v>9.9483225174561195E-4</v>
      </c>
      <c r="G27" s="1908">
        <v>1931</v>
      </c>
      <c r="H27" s="1911">
        <v>0.34682171799648698</v>
      </c>
      <c r="I27" s="1912">
        <v>2.5000000025695641</v>
      </c>
      <c r="J27" s="1908"/>
      <c r="K27" s="1909">
        <v>7.62132014981E-2</v>
      </c>
      <c r="L27" s="1908"/>
      <c r="M27" s="1908"/>
    </row>
    <row r="28" spans="1:13" x14ac:dyDescent="0.2">
      <c r="A28" s="1698" t="s">
        <v>47</v>
      </c>
      <c r="B28" s="1908">
        <v>8.9311627800000011</v>
      </c>
      <c r="C28" s="1908">
        <v>8.192649789999999</v>
      </c>
      <c r="D28" s="1909">
        <v>0.57440656083506303</v>
      </c>
      <c r="E28" s="1908">
        <v>13.637074570000001</v>
      </c>
      <c r="F28" s="1910">
        <v>1.87441374385621E-3</v>
      </c>
      <c r="G28" s="1908">
        <v>1228</v>
      </c>
      <c r="H28" s="1911">
        <v>0.33701615815099301</v>
      </c>
      <c r="I28" s="1912">
        <v>2.5000000006599641</v>
      </c>
      <c r="J28" s="1908">
        <v>1.5216993000000001</v>
      </c>
      <c r="K28" s="1909">
        <v>0.111585464476931</v>
      </c>
      <c r="L28" s="1908"/>
      <c r="M28" s="1908"/>
    </row>
    <row r="29" spans="1:13" x14ac:dyDescent="0.2">
      <c r="A29" s="1698" t="s">
        <v>46</v>
      </c>
      <c r="B29" s="1908">
        <v>49.189186390000003</v>
      </c>
      <c r="C29" s="1908">
        <v>73.698226349999999</v>
      </c>
      <c r="D29" s="1909">
        <v>0.66660769668806996</v>
      </c>
      <c r="E29" s="1908">
        <v>97.18898501000001</v>
      </c>
      <c r="F29" s="1910">
        <v>3.8989440003001398E-3</v>
      </c>
      <c r="G29" s="1908">
        <v>8645</v>
      </c>
      <c r="H29" s="1911">
        <v>0.31509645693747101</v>
      </c>
      <c r="I29" s="1912">
        <v>2.5000000007268715</v>
      </c>
      <c r="J29" s="1908">
        <v>18.27800732</v>
      </c>
      <c r="K29" s="1909">
        <v>0.188066655065071</v>
      </c>
      <c r="L29" s="1908"/>
      <c r="M29" s="1908"/>
    </row>
    <row r="30" spans="1:13" x14ac:dyDescent="0.2">
      <c r="A30" s="1698" t="s">
        <v>45</v>
      </c>
      <c r="B30" s="1908">
        <v>38.02918528</v>
      </c>
      <c r="C30" s="1908">
        <v>78.297543969999992</v>
      </c>
      <c r="D30" s="1909">
        <v>0.78910517737726504</v>
      </c>
      <c r="E30" s="1908">
        <v>98.348048910000003</v>
      </c>
      <c r="F30" s="1910">
        <v>5.9700099443487798E-3</v>
      </c>
      <c r="G30" s="1908">
        <v>7149</v>
      </c>
      <c r="H30" s="1911">
        <v>0.27680635774394002</v>
      </c>
      <c r="I30" s="1912">
        <v>2.5000000007118985</v>
      </c>
      <c r="J30" s="1908">
        <v>19.745865890000001</v>
      </c>
      <c r="K30" s="1909">
        <v>0.200775369810028</v>
      </c>
      <c r="L30" s="1908"/>
      <c r="M30" s="1908"/>
    </row>
    <row r="31" spans="1:13" x14ac:dyDescent="0.2">
      <c r="A31" s="1698" t="s">
        <v>44</v>
      </c>
      <c r="B31" s="1908">
        <v>592.44741274</v>
      </c>
      <c r="C31" s="1908">
        <v>442.39562457</v>
      </c>
      <c r="D31" s="1909">
        <v>0.59381973754447603</v>
      </c>
      <c r="E31" s="1908">
        <v>805.33132789000001</v>
      </c>
      <c r="F31" s="1910">
        <v>1.51396118935849E-2</v>
      </c>
      <c r="G31" s="1908">
        <v>41188</v>
      </c>
      <c r="H31" s="1911">
        <v>0.28429325248014198</v>
      </c>
      <c r="I31" s="1912">
        <v>2.5000000005595422</v>
      </c>
      <c r="J31" s="1908">
        <v>245.96123055999999</v>
      </c>
      <c r="K31" s="1909">
        <v>0.30541619584628399</v>
      </c>
      <c r="L31" s="1908">
        <v>3.4787194399999999</v>
      </c>
      <c r="M31" s="1908">
        <v>3.1953855500000001</v>
      </c>
    </row>
    <row r="32" spans="1:13" x14ac:dyDescent="0.2">
      <c r="A32" s="1698" t="s">
        <v>43</v>
      </c>
      <c r="B32" s="1908">
        <v>341.31829944999998</v>
      </c>
      <c r="C32" s="1908">
        <v>101.618882</v>
      </c>
      <c r="D32" s="1909">
        <v>0.79803848574957903</v>
      </c>
      <c r="E32" s="1908">
        <v>395.42022736999996</v>
      </c>
      <c r="F32" s="1910">
        <v>4.9368419516216802E-2</v>
      </c>
      <c r="G32" s="1908">
        <v>25273</v>
      </c>
      <c r="H32" s="1911">
        <v>0.28303406809606002</v>
      </c>
      <c r="I32" s="1912">
        <v>2.500000000701422</v>
      </c>
      <c r="J32" s="1908">
        <v>149.77149333</v>
      </c>
      <c r="K32" s="1909">
        <v>0.37876538164512502</v>
      </c>
      <c r="L32" s="1908">
        <v>5.4994635500000006</v>
      </c>
      <c r="M32" s="1908">
        <v>5.1812738700000001</v>
      </c>
    </row>
    <row r="33" spans="1:13" x14ac:dyDescent="0.2">
      <c r="A33" s="1698" t="s">
        <v>42</v>
      </c>
      <c r="B33" s="1908">
        <v>70.988908750000007</v>
      </c>
      <c r="C33" s="1908">
        <v>12.022903299999999</v>
      </c>
      <c r="D33" s="1909">
        <v>0.85494915030039698</v>
      </c>
      <c r="E33" s="1908">
        <v>74.654007500000006</v>
      </c>
      <c r="F33" s="1910">
        <v>0.229649363163793</v>
      </c>
      <c r="G33" s="1908">
        <v>3968</v>
      </c>
      <c r="H33" s="1911">
        <v>0.27126676809681</v>
      </c>
      <c r="I33" s="1912">
        <v>2.5000000006712244</v>
      </c>
      <c r="J33" s="1908">
        <v>40.878200060000005</v>
      </c>
      <c r="K33" s="1909">
        <v>0.54756872978319304</v>
      </c>
      <c r="L33" s="1908">
        <v>4.5755324499999999</v>
      </c>
      <c r="M33" s="1908">
        <v>2.4546244100000001</v>
      </c>
    </row>
    <row r="34" spans="1:13" x14ac:dyDescent="0.2">
      <c r="A34" s="1698" t="s">
        <v>41</v>
      </c>
      <c r="B34" s="1908">
        <v>96.842627640000003</v>
      </c>
      <c r="C34" s="1908">
        <v>37.7245664</v>
      </c>
      <c r="D34" s="1909">
        <v>0.54596244221071299</v>
      </c>
      <c r="E34" s="1908">
        <v>107.47686396</v>
      </c>
      <c r="F34" s="1910">
        <v>1</v>
      </c>
      <c r="G34" s="1908">
        <v>7139</v>
      </c>
      <c r="H34" s="1911">
        <v>0.29723080896637699</v>
      </c>
      <c r="I34" s="1912">
        <v>2.5000000005931837</v>
      </c>
      <c r="J34" s="1908">
        <v>344.29542356000002</v>
      </c>
      <c r="K34" s="1909">
        <v>3.2034375666947001</v>
      </c>
      <c r="L34" s="1908">
        <v>13.03205805</v>
      </c>
      <c r="M34" s="1908">
        <v>24.920454360000001</v>
      </c>
    </row>
    <row r="35" spans="1:13" x14ac:dyDescent="0.2">
      <c r="A35" s="1699" t="s">
        <v>62</v>
      </c>
      <c r="B35" s="1914">
        <v>1198.2612659199999</v>
      </c>
      <c r="C35" s="1914">
        <v>760.47277798999994</v>
      </c>
      <c r="D35" s="1915">
        <v>0.65098634754907603</v>
      </c>
      <c r="E35" s="1914">
        <v>1596.8811877999999</v>
      </c>
      <c r="F35" s="1916">
        <v>9.8524060739141703E-2</v>
      </c>
      <c r="G35" s="1914">
        <v>96521</v>
      </c>
      <c r="H35" s="1917">
        <v>0.28629601686262701</v>
      </c>
      <c r="I35" s="1918">
        <v>2.5000000006286576</v>
      </c>
      <c r="J35" s="1914">
        <v>820.81962224000006</v>
      </c>
      <c r="K35" s="1915">
        <v>0.514014210018236</v>
      </c>
      <c r="L35" s="1914">
        <v>26.876626479999999</v>
      </c>
      <c r="M35" s="1914">
        <v>36.047628360000004</v>
      </c>
    </row>
    <row r="36" spans="1:13" ht="9" customHeight="1" x14ac:dyDescent="0.2">
      <c r="A36" s="1700"/>
      <c r="B36" s="2675"/>
      <c r="C36" s="2675"/>
      <c r="D36" s="2676"/>
      <c r="E36" s="2675"/>
      <c r="F36" s="2677"/>
      <c r="G36" s="2675"/>
      <c r="H36" s="2678"/>
      <c r="I36" s="2679"/>
      <c r="J36" s="2675"/>
      <c r="K36" s="2676"/>
      <c r="L36" s="2675"/>
      <c r="M36" s="2675"/>
    </row>
    <row r="37" spans="1:13" x14ac:dyDescent="0.2">
      <c r="A37" s="1701" t="s">
        <v>118</v>
      </c>
      <c r="B37" s="2692"/>
      <c r="C37" s="2692"/>
      <c r="D37" s="2693"/>
      <c r="E37" s="2692"/>
      <c r="F37" s="2694"/>
      <c r="G37" s="2692"/>
      <c r="H37" s="2715"/>
      <c r="I37" s="2697"/>
      <c r="J37" s="2692"/>
      <c r="K37" s="2693"/>
      <c r="L37" s="2692"/>
      <c r="M37" s="2692"/>
    </row>
    <row r="38" spans="1:13" x14ac:dyDescent="0.2">
      <c r="A38" s="1698" t="s">
        <v>48</v>
      </c>
      <c r="B38" s="1908">
        <v>5.36466887</v>
      </c>
      <c r="C38" s="1908">
        <v>11.042095230000001</v>
      </c>
      <c r="D38" s="1909">
        <v>0.40607619356675301</v>
      </c>
      <c r="E38" s="1908">
        <v>9.8486008700000003</v>
      </c>
      <c r="F38" s="1910">
        <v>9.2725455326529E-4</v>
      </c>
      <c r="G38" s="1908">
        <v>897</v>
      </c>
      <c r="H38" s="1911">
        <v>0.1682605348591</v>
      </c>
      <c r="I38" s="1912">
        <v>2.5000000003129563</v>
      </c>
      <c r="J38" s="1908"/>
      <c r="K38" s="1909">
        <v>3.0946884133400802E-2</v>
      </c>
      <c r="L38" s="1908"/>
      <c r="M38" s="1908"/>
    </row>
    <row r="39" spans="1:13" x14ac:dyDescent="0.2">
      <c r="A39" s="1698" t="s">
        <v>47</v>
      </c>
      <c r="B39" s="1908">
        <v>370.66792953999999</v>
      </c>
      <c r="C39" s="1908">
        <v>22.913897219999999</v>
      </c>
      <c r="D39" s="1909">
        <v>0.40532846555205099</v>
      </c>
      <c r="E39" s="1908">
        <v>379.95558433999997</v>
      </c>
      <c r="F39" s="1910">
        <v>1.8702147021587799E-3</v>
      </c>
      <c r="G39" s="1908">
        <v>6608</v>
      </c>
      <c r="H39" s="1911">
        <v>0.170796963736501</v>
      </c>
      <c r="I39" s="1912">
        <v>2.500000000166926</v>
      </c>
      <c r="J39" s="1908">
        <v>20.026474229999998</v>
      </c>
      <c r="K39" s="1909">
        <v>5.2707408590366898E-2</v>
      </c>
      <c r="L39" s="1908"/>
      <c r="M39" s="1908"/>
    </row>
    <row r="40" spans="1:13" x14ac:dyDescent="0.2">
      <c r="A40" s="1698" t="s">
        <v>46</v>
      </c>
      <c r="B40" s="1908">
        <v>111.06741976999999</v>
      </c>
      <c r="C40" s="1908">
        <v>19.56188423</v>
      </c>
      <c r="D40" s="1909">
        <v>0.50771713160271603</v>
      </c>
      <c r="E40" s="1908">
        <v>120.99932352</v>
      </c>
      <c r="F40" s="1910">
        <v>3.6452139331762099E-3</v>
      </c>
      <c r="G40" s="1908">
        <v>2003</v>
      </c>
      <c r="H40" s="1911">
        <v>0.165584081275366</v>
      </c>
      <c r="I40" s="1912">
        <v>2.5000000001711782</v>
      </c>
      <c r="J40" s="1908">
        <v>10.4825851</v>
      </c>
      <c r="K40" s="1909">
        <v>8.6633419055994407E-2</v>
      </c>
      <c r="L40" s="1908"/>
      <c r="M40" s="1908"/>
    </row>
    <row r="41" spans="1:13" x14ac:dyDescent="0.2">
      <c r="A41" s="1698" t="s">
        <v>45</v>
      </c>
      <c r="B41" s="1908">
        <v>75.235621639999991</v>
      </c>
      <c r="C41" s="1908">
        <v>16.626160510000002</v>
      </c>
      <c r="D41" s="1909">
        <v>0.52624786069745499</v>
      </c>
      <c r="E41" s="1908">
        <v>83.985103039999998</v>
      </c>
      <c r="F41" s="1910">
        <v>5.9699952950132097E-3</v>
      </c>
      <c r="G41" s="1908">
        <v>1366</v>
      </c>
      <c r="H41" s="1911">
        <v>0.16422946642609701</v>
      </c>
      <c r="I41" s="1912">
        <v>2.5000000001454934</v>
      </c>
      <c r="J41" s="1908">
        <v>10.902673800000001</v>
      </c>
      <c r="K41" s="1909">
        <v>0.129816758036331</v>
      </c>
      <c r="L41" s="1908"/>
      <c r="M41" s="1908"/>
    </row>
    <row r="42" spans="1:13" x14ac:dyDescent="0.2">
      <c r="A42" s="1698" t="s">
        <v>44</v>
      </c>
      <c r="B42" s="1908">
        <v>389.94083536000005</v>
      </c>
      <c r="C42" s="1908">
        <v>77.011277559999996</v>
      </c>
      <c r="D42" s="1909">
        <v>0.480648227152979</v>
      </c>
      <c r="E42" s="1908">
        <v>426.95616939000001</v>
      </c>
      <c r="F42" s="1910">
        <v>1.26670005910135E-2</v>
      </c>
      <c r="G42" s="1908">
        <v>8048</v>
      </c>
      <c r="H42" s="1911">
        <v>0.172194369518161</v>
      </c>
      <c r="I42" s="1912">
        <v>2.500000000182208</v>
      </c>
      <c r="J42" s="1908">
        <v>92.642501490000001</v>
      </c>
      <c r="K42" s="1909">
        <v>0.216983634695711</v>
      </c>
      <c r="L42" s="1908">
        <v>0.93207934000000003</v>
      </c>
      <c r="M42" s="1908"/>
    </row>
    <row r="43" spans="1:13" x14ac:dyDescent="0.2">
      <c r="A43" s="1698" t="s">
        <v>43</v>
      </c>
      <c r="B43" s="1908">
        <v>52.476248070000004</v>
      </c>
      <c r="C43" s="1908">
        <v>7.5838604299999997</v>
      </c>
      <c r="D43" s="1909">
        <v>0.53089961994461399</v>
      </c>
      <c r="E43" s="1908">
        <v>56.50251669</v>
      </c>
      <c r="F43" s="1910">
        <v>4.0372713883092E-2</v>
      </c>
      <c r="G43" s="1908">
        <v>1100</v>
      </c>
      <c r="H43" s="1911">
        <v>0.164653713409664</v>
      </c>
      <c r="I43" s="1912">
        <v>2.5000000001995315</v>
      </c>
      <c r="J43" s="1908">
        <v>23.281476489999999</v>
      </c>
      <c r="K43" s="1909">
        <v>0.41204317708064903</v>
      </c>
      <c r="L43" s="1908"/>
      <c r="M43" s="1908"/>
    </row>
    <row r="44" spans="1:13" x14ac:dyDescent="0.2">
      <c r="A44" s="1698" t="s">
        <v>42</v>
      </c>
      <c r="B44" s="1908">
        <v>15.4087155</v>
      </c>
      <c r="C44" s="1908">
        <v>1.3122264700000001</v>
      </c>
      <c r="D44" s="1909">
        <v>0.65972332504464704</v>
      </c>
      <c r="E44" s="1908">
        <v>16.274421909999997</v>
      </c>
      <c r="F44" s="1910">
        <v>0.281919555445518</v>
      </c>
      <c r="G44" s="1908">
        <v>277</v>
      </c>
      <c r="H44" s="1911">
        <v>0.16343445713212401</v>
      </c>
      <c r="I44" s="1912">
        <v>2.5000000001826548</v>
      </c>
      <c r="J44" s="1908">
        <v>13.07785254</v>
      </c>
      <c r="K44" s="1909">
        <v>0.803583230932717</v>
      </c>
      <c r="L44" s="1908">
        <v>0.76599850000000003</v>
      </c>
      <c r="M44" s="1908"/>
    </row>
    <row r="45" spans="1:13" x14ac:dyDescent="0.2">
      <c r="A45" s="1698" t="s">
        <v>41</v>
      </c>
      <c r="B45" s="1908">
        <v>21.121362740000002</v>
      </c>
      <c r="C45" s="1908">
        <v>2.2383338800000003</v>
      </c>
      <c r="D45" s="1909">
        <v>0.66236464686850005</v>
      </c>
      <c r="E45" s="1908">
        <v>22.603955969999998</v>
      </c>
      <c r="F45" s="1910">
        <v>1</v>
      </c>
      <c r="G45" s="1908">
        <v>588</v>
      </c>
      <c r="H45" s="1911">
        <v>0.17430057841331001</v>
      </c>
      <c r="I45" s="1912">
        <v>2.5000000002248357</v>
      </c>
      <c r="J45" s="1908">
        <v>46.884374229999999</v>
      </c>
      <c r="K45" s="1909">
        <v>2.074166764978</v>
      </c>
      <c r="L45" s="1908"/>
      <c r="M45" s="1908">
        <v>0.87490034999999999</v>
      </c>
    </row>
    <row r="46" spans="1:13" x14ac:dyDescent="0.2">
      <c r="A46" s="1699" t="s">
        <v>62</v>
      </c>
      <c r="B46" s="1914">
        <v>1041.2828014899999</v>
      </c>
      <c r="C46" s="1914">
        <v>158.28973553</v>
      </c>
      <c r="D46" s="1915">
        <v>0.47913956003562702</v>
      </c>
      <c r="E46" s="1914">
        <v>1117.12567573</v>
      </c>
      <c r="F46" s="1916">
        <v>3.2712199096238702E-2</v>
      </c>
      <c r="G46" s="1914">
        <v>20887</v>
      </c>
      <c r="H46" s="1917">
        <v>0.16990323211931399</v>
      </c>
      <c r="I46" s="1918">
        <v>2.5000000001759535</v>
      </c>
      <c r="J46" s="1914">
        <v>217.60272139</v>
      </c>
      <c r="K46" s="1915">
        <v>0.194788040519975</v>
      </c>
      <c r="L46" s="1914">
        <v>2.7576404900000004</v>
      </c>
      <c r="M46" s="1914">
        <v>1.59403384</v>
      </c>
    </row>
    <row r="47" spans="1:13" ht="9" customHeight="1" x14ac:dyDescent="0.2">
      <c r="A47" s="1700"/>
      <c r="B47" s="2675"/>
      <c r="C47" s="2675"/>
      <c r="D47" s="2676"/>
      <c r="E47" s="2675"/>
      <c r="F47" s="2677"/>
      <c r="G47" s="2675"/>
      <c r="H47" s="2678"/>
      <c r="I47" s="2679"/>
      <c r="J47" s="2675"/>
      <c r="K47" s="2676"/>
      <c r="L47" s="2675"/>
      <c r="M47" s="2675"/>
    </row>
    <row r="48" spans="1:13" ht="15" customHeight="1" x14ac:dyDescent="0.2">
      <c r="A48" s="1701" t="s">
        <v>72</v>
      </c>
      <c r="B48" s="2692"/>
      <c r="C48" s="2692"/>
      <c r="D48" s="2693"/>
      <c r="E48" s="2692"/>
      <c r="F48" s="2694"/>
      <c r="G48" s="2692"/>
      <c r="H48" s="2715"/>
      <c r="I48" s="2697"/>
      <c r="J48" s="2692"/>
      <c r="K48" s="2693"/>
      <c r="L48" s="2692"/>
      <c r="M48" s="2692"/>
    </row>
    <row r="49" spans="1:13" x14ac:dyDescent="0.2">
      <c r="A49" s="1698" t="s">
        <v>48</v>
      </c>
      <c r="B49" s="1908">
        <v>84315</v>
      </c>
      <c r="C49" s="1908">
        <v>6549</v>
      </c>
      <c r="D49" s="1909">
        <v>0.78639999999999999</v>
      </c>
      <c r="E49" s="1908">
        <v>89465</v>
      </c>
      <c r="F49" s="1910">
        <v>8.9999999999999998E-4</v>
      </c>
      <c r="G49" s="1908">
        <v>629621</v>
      </c>
      <c r="H49" s="1911">
        <v>0.1396</v>
      </c>
      <c r="I49" s="1912">
        <v>2.5</v>
      </c>
      <c r="J49" s="1908">
        <v>6593</v>
      </c>
      <c r="K49" s="1909">
        <v>7.3700000000000002E-2</v>
      </c>
      <c r="L49" s="1908">
        <v>11</v>
      </c>
      <c r="M49" s="1908">
        <v>2</v>
      </c>
    </row>
    <row r="50" spans="1:13" x14ac:dyDescent="0.2">
      <c r="A50" s="1698" t="s">
        <v>47</v>
      </c>
      <c r="B50" s="1908">
        <v>27927</v>
      </c>
      <c r="C50" s="1908">
        <v>1066</v>
      </c>
      <c r="D50" s="1909">
        <v>0.63</v>
      </c>
      <c r="E50" s="1908">
        <v>28598</v>
      </c>
      <c r="F50" s="1910">
        <v>1.9E-3</v>
      </c>
      <c r="G50" s="1908">
        <v>196190</v>
      </c>
      <c r="H50" s="1911">
        <v>0.15959999999999999</v>
      </c>
      <c r="I50" s="1912">
        <v>2.5</v>
      </c>
      <c r="J50" s="1908">
        <v>2925</v>
      </c>
      <c r="K50" s="1909">
        <v>0.1023</v>
      </c>
      <c r="L50" s="1908">
        <v>9</v>
      </c>
      <c r="M50" s="1908">
        <v>2</v>
      </c>
    </row>
    <row r="51" spans="1:13" x14ac:dyDescent="0.2">
      <c r="A51" s="1698" t="s">
        <v>46</v>
      </c>
      <c r="B51" s="1908">
        <v>12975</v>
      </c>
      <c r="C51" s="1908">
        <v>500</v>
      </c>
      <c r="D51" s="1909">
        <v>0.61770000000000003</v>
      </c>
      <c r="E51" s="1908">
        <v>13284</v>
      </c>
      <c r="F51" s="1910">
        <v>3.5000000000000001E-3</v>
      </c>
      <c r="G51" s="1908">
        <v>95264</v>
      </c>
      <c r="H51" s="1911">
        <v>0.15679999999999999</v>
      </c>
      <c r="I51" s="1912">
        <v>2.5</v>
      </c>
      <c r="J51" s="1908">
        <v>1620</v>
      </c>
      <c r="K51" s="1909">
        <v>0.12189999999999999</v>
      </c>
      <c r="L51" s="1908">
        <v>7</v>
      </c>
      <c r="M51" s="1908">
        <v>2</v>
      </c>
    </row>
    <row r="52" spans="1:13" x14ac:dyDescent="0.2">
      <c r="A52" s="1698" t="s">
        <v>45</v>
      </c>
      <c r="B52" s="1908">
        <v>4453</v>
      </c>
      <c r="C52" s="1908">
        <v>140</v>
      </c>
      <c r="D52" s="1909">
        <v>0.59860000000000002</v>
      </c>
      <c r="E52" s="1908">
        <v>4537</v>
      </c>
      <c r="F52" s="1910">
        <v>6.0000000000000001E-3</v>
      </c>
      <c r="G52" s="1908">
        <v>32724</v>
      </c>
      <c r="H52" s="1911">
        <v>0.1593</v>
      </c>
      <c r="I52" s="1912">
        <v>2.5</v>
      </c>
      <c r="J52" s="1908">
        <v>699</v>
      </c>
      <c r="K52" s="1909">
        <v>0.1542</v>
      </c>
      <c r="L52" s="1908">
        <v>4</v>
      </c>
      <c r="M52" s="1908">
        <v>1</v>
      </c>
    </row>
    <row r="53" spans="1:13" x14ac:dyDescent="0.2">
      <c r="A53" s="1698" t="s">
        <v>44</v>
      </c>
      <c r="B53" s="1908">
        <v>7629</v>
      </c>
      <c r="C53" s="1908">
        <v>416</v>
      </c>
      <c r="D53" s="1909">
        <v>0.63239999999999996</v>
      </c>
      <c r="E53" s="1908">
        <v>7892</v>
      </c>
      <c r="F53" s="1910">
        <v>1.3100000000000001E-2</v>
      </c>
      <c r="G53" s="1908">
        <v>55348</v>
      </c>
      <c r="H53" s="1911">
        <v>0.15390000000000001</v>
      </c>
      <c r="I53" s="1912">
        <v>2.5</v>
      </c>
      <c r="J53" s="1908">
        <v>1903</v>
      </c>
      <c r="K53" s="1909">
        <v>0.2412</v>
      </c>
      <c r="L53" s="1908">
        <v>16</v>
      </c>
      <c r="M53" s="1908">
        <v>8</v>
      </c>
    </row>
    <row r="54" spans="1:13" x14ac:dyDescent="0.2">
      <c r="A54" s="1698" t="s">
        <v>43</v>
      </c>
      <c r="B54" s="1908">
        <v>1180</v>
      </c>
      <c r="C54" s="1908">
        <v>27</v>
      </c>
      <c r="D54" s="1908">
        <v>0.90249999999999997</v>
      </c>
      <c r="E54" s="1908">
        <v>1205</v>
      </c>
      <c r="F54" s="1910">
        <v>5.0099999999999999E-2</v>
      </c>
      <c r="G54" s="1908">
        <v>8058</v>
      </c>
      <c r="H54" s="1911">
        <v>0.1578</v>
      </c>
      <c r="I54" s="1912">
        <v>2.5</v>
      </c>
      <c r="J54" s="1908">
        <v>654</v>
      </c>
      <c r="K54" s="1909">
        <v>0.54290000000000005</v>
      </c>
      <c r="L54" s="1908">
        <v>10</v>
      </c>
      <c r="M54" s="1908">
        <v>2</v>
      </c>
    </row>
    <row r="55" spans="1:13" x14ac:dyDescent="0.2">
      <c r="A55" s="1698" t="s">
        <v>42</v>
      </c>
      <c r="B55" s="1908">
        <v>781</v>
      </c>
      <c r="C55" s="1908">
        <v>15</v>
      </c>
      <c r="D55" s="1908">
        <v>0.91749999999999998</v>
      </c>
      <c r="E55" s="1908">
        <v>795</v>
      </c>
      <c r="F55" s="1910">
        <v>0.25729999999999997</v>
      </c>
      <c r="G55" s="1908">
        <v>6930</v>
      </c>
      <c r="H55" s="1911">
        <v>0.15620000000000001</v>
      </c>
      <c r="I55" s="1912">
        <v>2.5</v>
      </c>
      <c r="J55" s="1908">
        <v>746</v>
      </c>
      <c r="K55" s="1909">
        <v>0.93820000000000003</v>
      </c>
      <c r="L55" s="1908">
        <v>32</v>
      </c>
      <c r="M55" s="1908">
        <v>7</v>
      </c>
    </row>
    <row r="56" spans="1:13" x14ac:dyDescent="0.2">
      <c r="A56" s="1698" t="s">
        <v>41</v>
      </c>
      <c r="B56" s="1908">
        <v>1141</v>
      </c>
      <c r="C56" s="1908">
        <v>3</v>
      </c>
      <c r="D56" s="1909">
        <v>0.68</v>
      </c>
      <c r="E56" s="1908">
        <v>1143</v>
      </c>
      <c r="F56" s="1910">
        <v>1</v>
      </c>
      <c r="G56" s="1908">
        <v>11047</v>
      </c>
      <c r="H56" s="1911">
        <v>0.15709999999999999</v>
      </c>
      <c r="I56" s="1912">
        <v>2.5</v>
      </c>
      <c r="J56" s="1908">
        <v>1971</v>
      </c>
      <c r="K56" s="1909">
        <v>1.7244999999999999</v>
      </c>
      <c r="L56" s="1908">
        <v>12</v>
      </c>
      <c r="M56" s="1908">
        <v>27</v>
      </c>
    </row>
    <row r="57" spans="1:13" ht="20.25" customHeight="1" x14ac:dyDescent="0.2">
      <c r="A57" s="1699" t="s">
        <v>62</v>
      </c>
      <c r="B57" s="1914">
        <v>140402</v>
      </c>
      <c r="C57" s="1914">
        <v>8716</v>
      </c>
      <c r="D57" s="1915">
        <v>0.75</v>
      </c>
      <c r="E57" s="1914">
        <v>146919</v>
      </c>
      <c r="F57" s="1916">
        <v>0.01</v>
      </c>
      <c r="G57" s="1914">
        <v>1035182</v>
      </c>
      <c r="H57" s="1917">
        <v>0.15</v>
      </c>
      <c r="I57" s="1918">
        <v>2.5</v>
      </c>
      <c r="J57" s="1914">
        <v>17111</v>
      </c>
      <c r="K57" s="1915">
        <v>0.12</v>
      </c>
      <c r="L57" s="1914">
        <v>101</v>
      </c>
      <c r="M57" s="1914">
        <v>50</v>
      </c>
    </row>
    <row r="58" spans="1:13" ht="18" customHeight="1" x14ac:dyDescent="0.2">
      <c r="B58" s="1713"/>
      <c r="C58" s="1713"/>
      <c r="D58" s="1713"/>
      <c r="E58" s="1713"/>
      <c r="F58" s="1919"/>
      <c r="G58" s="1713"/>
      <c r="H58" s="1920"/>
      <c r="I58" s="1713"/>
      <c r="J58" s="1713"/>
      <c r="K58" s="1713"/>
      <c r="L58" s="1713"/>
      <c r="M58" s="1713"/>
    </row>
    <row r="59" spans="1:13" ht="14.45" customHeight="1" x14ac:dyDescent="0.2">
      <c r="A59" s="1703" t="s">
        <v>1046</v>
      </c>
      <c r="B59" s="1987"/>
      <c r="C59" s="1987"/>
      <c r="D59" s="1988"/>
      <c r="E59" s="1987"/>
      <c r="F59" s="2758"/>
      <c r="G59" s="1987"/>
      <c r="H59" s="2759"/>
      <c r="I59" s="2760"/>
      <c r="J59" s="1987"/>
      <c r="K59" s="1988"/>
      <c r="L59" s="1987"/>
      <c r="M59" s="1987"/>
    </row>
    <row r="60" spans="1:13" ht="36" customHeight="1" x14ac:dyDescent="0.2">
      <c r="A60" s="1704" t="s">
        <v>60</v>
      </c>
      <c r="B60" s="1921" t="s">
        <v>59</v>
      </c>
      <c r="C60" s="1921" t="s">
        <v>58</v>
      </c>
      <c r="D60" s="1922" t="s">
        <v>57</v>
      </c>
      <c r="E60" s="1921" t="s">
        <v>56</v>
      </c>
      <c r="F60" s="1923" t="s">
        <v>55</v>
      </c>
      <c r="G60" s="1921" t="s">
        <v>54</v>
      </c>
      <c r="H60" s="1924" t="s">
        <v>53</v>
      </c>
      <c r="I60" s="1925" t="s">
        <v>52</v>
      </c>
      <c r="J60" s="1921" t="s">
        <v>1</v>
      </c>
      <c r="K60" s="1922" t="s">
        <v>40</v>
      </c>
      <c r="L60" s="1921" t="s">
        <v>51</v>
      </c>
      <c r="M60" s="1921" t="s">
        <v>50</v>
      </c>
    </row>
    <row r="61" spans="1:13" ht="12" customHeight="1" x14ac:dyDescent="0.2">
      <c r="A61" s="1705" t="s">
        <v>119</v>
      </c>
      <c r="B61" s="2695"/>
      <c r="C61" s="2695"/>
      <c r="D61" s="2721"/>
      <c r="E61" s="2695"/>
      <c r="F61" s="2722"/>
      <c r="G61" s="2695"/>
      <c r="H61" s="2696"/>
      <c r="I61" s="2723"/>
      <c r="J61" s="2695"/>
      <c r="K61" s="2721"/>
      <c r="L61" s="2695"/>
      <c r="M61" s="2695"/>
    </row>
    <row r="62" spans="1:13" x14ac:dyDescent="0.2">
      <c r="A62" s="1706" t="s">
        <v>48</v>
      </c>
      <c r="B62" s="2702">
        <v>87096.844403640003</v>
      </c>
      <c r="C62" s="2702">
        <v>15092.88252026</v>
      </c>
      <c r="D62" s="2724">
        <v>0.65367794062923601</v>
      </c>
      <c r="E62" s="2702">
        <v>96793.21602516</v>
      </c>
      <c r="F62" s="2725">
        <v>8.8189376606529499E-4</v>
      </c>
      <c r="G62" s="2702">
        <v>1350491</v>
      </c>
      <c r="H62" s="2703">
        <v>0.15534653697735901</v>
      </c>
      <c r="I62" s="2726">
        <v>2.5000000001956466</v>
      </c>
      <c r="J62" s="2702">
        <v>7080.2744639499997</v>
      </c>
      <c r="K62" s="2724">
        <v>7.3148457657503399E-2</v>
      </c>
      <c r="L62" s="2702">
        <v>13.43321546</v>
      </c>
      <c r="M62" s="2702">
        <v>5.91741603</v>
      </c>
    </row>
    <row r="63" spans="1:13" x14ac:dyDescent="0.2">
      <c r="A63" s="1706" t="s">
        <v>47</v>
      </c>
      <c r="B63" s="2702">
        <v>32535.509376239999</v>
      </c>
      <c r="C63" s="2702">
        <v>4680.9732610499996</v>
      </c>
      <c r="D63" s="2724">
        <v>0.57656406123030202</v>
      </c>
      <c r="E63" s="2702">
        <v>35014.9017943</v>
      </c>
      <c r="F63" s="2725">
        <v>1.86758778060161E-3</v>
      </c>
      <c r="G63" s="2702">
        <v>582366</v>
      </c>
      <c r="H63" s="2703">
        <v>0.183130961048243</v>
      </c>
      <c r="I63" s="2726">
        <v>2.5000000002667973</v>
      </c>
      <c r="J63" s="2702">
        <v>3700.02210827</v>
      </c>
      <c r="K63" s="2724">
        <v>0.105669926764505</v>
      </c>
      <c r="L63" s="2702">
        <v>11.98642151</v>
      </c>
      <c r="M63" s="2702">
        <v>5.7512104099999997</v>
      </c>
    </row>
    <row r="64" spans="1:13" x14ac:dyDescent="0.2">
      <c r="A64" s="1706" t="s">
        <v>46</v>
      </c>
      <c r="B64" s="2702">
        <v>16998.03894206</v>
      </c>
      <c r="C64" s="2702">
        <v>2503.8315923100004</v>
      </c>
      <c r="D64" s="2724">
        <v>0.55278339001044197</v>
      </c>
      <c r="E64" s="2702">
        <v>18015.106608239999</v>
      </c>
      <c r="F64" s="2725">
        <v>3.5692326755696001E-3</v>
      </c>
      <c r="G64" s="2702">
        <v>462880</v>
      </c>
      <c r="H64" s="2703">
        <v>0.19104380710940699</v>
      </c>
      <c r="I64" s="2726">
        <v>2.5000000003843641</v>
      </c>
      <c r="J64" s="2702">
        <v>2474.4917996600002</v>
      </c>
      <c r="K64" s="2724">
        <v>0.137356489388088</v>
      </c>
      <c r="L64" s="2702">
        <v>12.29919598</v>
      </c>
      <c r="M64" s="2702">
        <v>7.9885853899999999</v>
      </c>
    </row>
    <row r="65" spans="1:13" x14ac:dyDescent="0.2">
      <c r="A65" s="1706" t="s">
        <v>45</v>
      </c>
      <c r="B65" s="2702">
        <v>5944.7906660799999</v>
      </c>
      <c r="C65" s="2702">
        <v>709.14819016000001</v>
      </c>
      <c r="D65" s="2724">
        <v>0.57068862160490796</v>
      </c>
      <c r="E65" s="2702">
        <v>6158.6345082400003</v>
      </c>
      <c r="F65" s="2725">
        <v>5.9700292622994503E-3</v>
      </c>
      <c r="G65" s="2702">
        <v>155983</v>
      </c>
      <c r="H65" s="2703">
        <v>0.19411596203029799</v>
      </c>
      <c r="I65" s="2726">
        <v>2.500000000411192</v>
      </c>
      <c r="J65" s="2702">
        <v>1092.29363334</v>
      </c>
      <c r="K65" s="2724">
        <v>0.17735971048104199</v>
      </c>
      <c r="L65" s="2702">
        <v>7.1370970200000006</v>
      </c>
      <c r="M65" s="2702">
        <v>8.8049467099999994</v>
      </c>
    </row>
    <row r="66" spans="1:13" x14ac:dyDescent="0.2">
      <c r="A66" s="1706" t="s">
        <v>44</v>
      </c>
      <c r="B66" s="2702">
        <v>11242.019665790001</v>
      </c>
      <c r="C66" s="2702">
        <v>2332.24306428</v>
      </c>
      <c r="D66" s="2724">
        <v>0.55965227563983999</v>
      </c>
      <c r="E66" s="2702">
        <v>11998.80887773</v>
      </c>
      <c r="F66" s="2725">
        <v>1.3344496143044801E-2</v>
      </c>
      <c r="G66" s="2702">
        <v>447267</v>
      </c>
      <c r="H66" s="2703">
        <v>0.19906071068213099</v>
      </c>
      <c r="I66" s="2726">
        <v>2.5000000004828578</v>
      </c>
      <c r="J66" s="2702">
        <v>3255.4203660200001</v>
      </c>
      <c r="K66" s="2724">
        <v>0.27131196097823701</v>
      </c>
      <c r="L66" s="2702">
        <v>32.267125800000002</v>
      </c>
      <c r="M66" s="2702">
        <v>48.29034489</v>
      </c>
    </row>
    <row r="67" spans="1:13" x14ac:dyDescent="0.2">
      <c r="A67" s="1706" t="s">
        <v>43</v>
      </c>
      <c r="B67" s="2702">
        <v>5286.7794132600002</v>
      </c>
      <c r="C67" s="2702">
        <v>623.94124303000001</v>
      </c>
      <c r="D67" s="2724">
        <v>0.53813557305686999</v>
      </c>
      <c r="E67" s="2702">
        <v>5463.7291580900001</v>
      </c>
      <c r="F67" s="2725">
        <v>4.9034425440600701E-2</v>
      </c>
      <c r="G67" s="2702">
        <v>213348</v>
      </c>
      <c r="H67" s="2703">
        <v>0.23556010472157399</v>
      </c>
      <c r="I67" s="2726">
        <v>2.5000000004864686</v>
      </c>
      <c r="J67" s="2702">
        <v>2355.4674935900002</v>
      </c>
      <c r="K67" s="2724">
        <v>0.43110985655325201</v>
      </c>
      <c r="L67" s="2702">
        <v>63.320927750000003</v>
      </c>
      <c r="M67" s="2702">
        <v>77.591388199999997</v>
      </c>
    </row>
    <row r="68" spans="1:13" x14ac:dyDescent="0.2">
      <c r="A68" s="1706" t="s">
        <v>42</v>
      </c>
      <c r="B68" s="2702">
        <v>2138.82760461</v>
      </c>
      <c r="C68" s="2702">
        <v>132.61670569</v>
      </c>
      <c r="D68" s="2724">
        <v>0.61773954080485405</v>
      </c>
      <c r="E68" s="2702">
        <v>2129.2762210000001</v>
      </c>
      <c r="F68" s="2725">
        <v>0.23066844334049399</v>
      </c>
      <c r="G68" s="2702">
        <v>83207</v>
      </c>
      <c r="H68" s="2703">
        <v>0.223176640260803</v>
      </c>
      <c r="I68" s="2726">
        <v>2.5000000005785235</v>
      </c>
      <c r="J68" s="2702">
        <v>1588.2831489599998</v>
      </c>
      <c r="K68" s="2724">
        <v>0.74592630739757804</v>
      </c>
      <c r="L68" s="2702">
        <v>107.26250577</v>
      </c>
      <c r="M68" s="2702">
        <v>80.290989149999987</v>
      </c>
    </row>
    <row r="69" spans="1:13" ht="11.45" customHeight="1" x14ac:dyDescent="0.2">
      <c r="A69" s="1706" t="s">
        <v>41</v>
      </c>
      <c r="B69" s="2702">
        <v>1988.0237606999999</v>
      </c>
      <c r="C69" s="2702">
        <v>139.50120014000001</v>
      </c>
      <c r="D69" s="2724">
        <v>0.55220128087715903</v>
      </c>
      <c r="E69" s="2702">
        <v>2033.68874183</v>
      </c>
      <c r="F69" s="2725">
        <v>1</v>
      </c>
      <c r="G69" s="2702">
        <v>101997</v>
      </c>
      <c r="H69" s="2703">
        <v>0.21874090843897001</v>
      </c>
      <c r="I69" s="2726">
        <v>2.5000000005540164</v>
      </c>
      <c r="J69" s="2702">
        <v>4623.8849523200006</v>
      </c>
      <c r="K69" s="2724">
        <v>2.27364436711157</v>
      </c>
      <c r="L69" s="2702">
        <v>121.94371389</v>
      </c>
      <c r="M69" s="2702">
        <v>286.76554112000002</v>
      </c>
    </row>
    <row r="70" spans="1:13" s="1336" customFormat="1" x14ac:dyDescent="0.2">
      <c r="A70" s="1707" t="s">
        <v>7</v>
      </c>
      <c r="B70" s="2728">
        <v>163230.83383237998</v>
      </c>
      <c r="C70" s="2728">
        <v>26215.137776919997</v>
      </c>
      <c r="D70" s="2729">
        <v>0.61638080203867296</v>
      </c>
      <c r="E70" s="2728">
        <v>177607.36193459001</v>
      </c>
      <c r="F70" s="2730">
        <v>1.8043714455374001E-2</v>
      </c>
      <c r="G70" s="2728">
        <v>3397539</v>
      </c>
      <c r="H70" s="2731">
        <v>0.17274932007514199</v>
      </c>
      <c r="I70" s="2732">
        <v>2.5000000003863123</v>
      </c>
      <c r="J70" s="2728">
        <v>26170.13796611</v>
      </c>
      <c r="K70" s="2729">
        <v>0.14734827250994301</v>
      </c>
      <c r="L70" s="2728">
        <v>369.65020318000001</v>
      </c>
      <c r="M70" s="2728">
        <v>521.40042189999997</v>
      </c>
    </row>
    <row r="71" spans="1:13" x14ac:dyDescent="0.2">
      <c r="A71" s="1708"/>
      <c r="B71" s="2690"/>
      <c r="C71" s="2690"/>
      <c r="D71" s="2733"/>
      <c r="E71" s="2690"/>
      <c r="F71" s="2734"/>
      <c r="G71" s="2690"/>
      <c r="H71" s="2691"/>
      <c r="I71" s="2735"/>
      <c r="J71" s="2690"/>
      <c r="K71" s="2733"/>
      <c r="L71" s="2690"/>
      <c r="M71" s="2690"/>
    </row>
    <row r="72" spans="1:13" x14ac:dyDescent="0.2">
      <c r="A72" s="1709" t="s">
        <v>117</v>
      </c>
      <c r="B72" s="2695"/>
      <c r="C72" s="2695"/>
      <c r="D72" s="2721"/>
      <c r="E72" s="2695"/>
      <c r="F72" s="2722"/>
      <c r="G72" s="2695"/>
      <c r="H72" s="2696"/>
      <c r="I72" s="2723"/>
      <c r="J72" s="2695"/>
      <c r="K72" s="2721"/>
      <c r="L72" s="2695"/>
      <c r="M72" s="2695"/>
    </row>
    <row r="73" spans="1:13" x14ac:dyDescent="0.2">
      <c r="A73" s="1706" t="s">
        <v>48</v>
      </c>
      <c r="B73" s="2741">
        <v>5137.2318592199999</v>
      </c>
      <c r="C73" s="2741">
        <v>8166.1896416899999</v>
      </c>
      <c r="D73" s="2742">
        <v>0.53828044477971004</v>
      </c>
      <c r="E73" s="2741">
        <v>9364.0974765800001</v>
      </c>
      <c r="F73" s="2743">
        <v>9.1116965957900304E-4</v>
      </c>
      <c r="G73" s="2741">
        <v>1183964</v>
      </c>
      <c r="H73" s="2744">
        <v>0.30002615042363801</v>
      </c>
      <c r="I73" s="2745">
        <v>2.5000000011661672</v>
      </c>
      <c r="J73" s="2741">
        <v>686.96575587999996</v>
      </c>
      <c r="K73" s="2742">
        <v>7.3361662199494401E-2</v>
      </c>
      <c r="L73" s="2741">
        <v>2.5575138700000002</v>
      </c>
      <c r="M73" s="2741">
        <v>4.5031343699999997</v>
      </c>
    </row>
    <row r="74" spans="1:13" x14ac:dyDescent="0.2">
      <c r="A74" s="1706" t="s">
        <v>47</v>
      </c>
      <c r="B74" s="2741">
        <v>3979.0571409499998</v>
      </c>
      <c r="C74" s="2741">
        <v>3493.8450310799999</v>
      </c>
      <c r="D74" s="2742">
        <v>0.56297223813634301</v>
      </c>
      <c r="E74" s="2741">
        <v>5726.5885061899999</v>
      </c>
      <c r="F74" s="2743">
        <v>1.8874334201447801E-3</v>
      </c>
      <c r="G74" s="2741">
        <v>547392</v>
      </c>
      <c r="H74" s="2744">
        <v>0.298098586885503</v>
      </c>
      <c r="I74" s="2745">
        <v>2.5000000012408821</v>
      </c>
      <c r="J74" s="2741">
        <v>702.11964272</v>
      </c>
      <c r="K74" s="2742">
        <v>0.12260696607780799</v>
      </c>
      <c r="L74" s="2741">
        <v>3.22543983</v>
      </c>
      <c r="M74" s="2741">
        <v>4.1200139299999998</v>
      </c>
    </row>
    <row r="75" spans="1:13" x14ac:dyDescent="0.2">
      <c r="A75" s="1706" t="s">
        <v>46</v>
      </c>
      <c r="B75" s="2741">
        <v>3745.7718061400001</v>
      </c>
      <c r="C75" s="2741">
        <v>1854.6192594600002</v>
      </c>
      <c r="D75" s="2742">
        <v>0.53342562486620604</v>
      </c>
      <c r="E75" s="2741">
        <v>4369.3605547000006</v>
      </c>
      <c r="F75" s="2743">
        <v>3.6243791698456701E-3</v>
      </c>
      <c r="G75" s="2741">
        <v>441124</v>
      </c>
      <c r="H75" s="2744">
        <v>0.29216635035687699</v>
      </c>
      <c r="I75" s="2745">
        <v>2.5000000013221149</v>
      </c>
      <c r="J75" s="2741">
        <v>799.02990680999994</v>
      </c>
      <c r="K75" s="2742">
        <v>0.18287113109731901</v>
      </c>
      <c r="L75" s="2741">
        <v>4.6064685299999999</v>
      </c>
      <c r="M75" s="2741">
        <v>6.2750929699999993</v>
      </c>
    </row>
    <row r="76" spans="1:13" x14ac:dyDescent="0.2">
      <c r="A76" s="1706" t="s">
        <v>45</v>
      </c>
      <c r="B76" s="2741">
        <v>1366.7678046599999</v>
      </c>
      <c r="C76" s="2741">
        <v>482.41752000000002</v>
      </c>
      <c r="D76" s="2742">
        <v>0.52002079209421703</v>
      </c>
      <c r="E76" s="2741">
        <v>1428.7563798400001</v>
      </c>
      <c r="F76" s="2743">
        <v>5.9699882921644097E-3</v>
      </c>
      <c r="G76" s="2741">
        <v>142646</v>
      </c>
      <c r="H76" s="2744">
        <v>0.29959749960867099</v>
      </c>
      <c r="I76" s="2745">
        <v>2.5000000014699451</v>
      </c>
      <c r="J76" s="2741">
        <v>359.69697295000003</v>
      </c>
      <c r="K76" s="2742">
        <v>0.25175528734316499</v>
      </c>
      <c r="L76" s="2741">
        <v>2.5554786300000001</v>
      </c>
      <c r="M76" s="2741">
        <v>7.6291980500000003</v>
      </c>
    </row>
    <row r="77" spans="1:13" x14ac:dyDescent="0.2">
      <c r="A77" s="1706" t="s">
        <v>44</v>
      </c>
      <c r="B77" s="2741">
        <v>2769.3034285900003</v>
      </c>
      <c r="C77" s="2741">
        <v>1387.2191055600001</v>
      </c>
      <c r="D77" s="2742">
        <v>0.52890721364263504</v>
      </c>
      <c r="E77" s="2741">
        <v>3003.8529585000001</v>
      </c>
      <c r="F77" s="2743">
        <v>1.3543034250356399E-2</v>
      </c>
      <c r="G77" s="2741">
        <v>389404</v>
      </c>
      <c r="H77" s="2744">
        <v>0.295200203878422</v>
      </c>
      <c r="I77" s="2745">
        <v>2.5000000015459425</v>
      </c>
      <c r="J77" s="2741">
        <v>1041.85904134</v>
      </c>
      <c r="K77" s="2742">
        <v>0.34684089259158102</v>
      </c>
      <c r="L77" s="2741">
        <v>11.956315249999999</v>
      </c>
      <c r="M77" s="2741">
        <v>37.300103280000002</v>
      </c>
    </row>
    <row r="78" spans="1:13" x14ac:dyDescent="0.2">
      <c r="A78" s="1706" t="s">
        <v>43</v>
      </c>
      <c r="B78" s="2741">
        <v>3694.2863924099997</v>
      </c>
      <c r="C78" s="2741">
        <v>489.84218350999998</v>
      </c>
      <c r="D78" s="2742">
        <v>0.46030032602839099</v>
      </c>
      <c r="E78" s="2741">
        <v>3787.3326479299999</v>
      </c>
      <c r="F78" s="2743">
        <v>4.8502948918522103E-2</v>
      </c>
      <c r="G78" s="2741">
        <v>185746</v>
      </c>
      <c r="H78" s="2744">
        <v>0.25689049557919402</v>
      </c>
      <c r="I78" s="2745">
        <v>2.5000000006017644</v>
      </c>
      <c r="J78" s="2741">
        <v>1516.48598036</v>
      </c>
      <c r="K78" s="2742">
        <v>0.40041003031219102</v>
      </c>
      <c r="L78" s="2741">
        <v>47.482325979999999</v>
      </c>
      <c r="M78" s="2741">
        <v>70.446099680000003</v>
      </c>
    </row>
    <row r="79" spans="1:13" x14ac:dyDescent="0.2">
      <c r="A79" s="1706" t="s">
        <v>42</v>
      </c>
      <c r="B79" s="2741">
        <v>1246.6568866999999</v>
      </c>
      <c r="C79" s="2741">
        <v>102.89456381000001</v>
      </c>
      <c r="D79" s="2742">
        <v>0.53742486242318699</v>
      </c>
      <c r="E79" s="2741">
        <v>1217.2711868199999</v>
      </c>
      <c r="F79" s="2743">
        <v>0.21046495462467901</v>
      </c>
      <c r="G79" s="2741">
        <v>77677</v>
      </c>
      <c r="H79" s="2744">
        <v>0.26599585071578602</v>
      </c>
      <c r="I79" s="2745">
        <v>2.5000000009038192</v>
      </c>
      <c r="J79" s="2741">
        <v>764.75016919000007</v>
      </c>
      <c r="K79" s="2742">
        <v>0.62824962709240995</v>
      </c>
      <c r="L79" s="2741">
        <v>68.607218399999994</v>
      </c>
      <c r="M79" s="2741">
        <v>69.688652359999992</v>
      </c>
    </row>
    <row r="80" spans="1:13" x14ac:dyDescent="0.2">
      <c r="A80" s="1706" t="s">
        <v>41</v>
      </c>
      <c r="B80" s="2741">
        <v>675.41653725000003</v>
      </c>
      <c r="C80" s="2741">
        <v>100.41827741</v>
      </c>
      <c r="D80" s="2742">
        <v>0.54449918779019801</v>
      </c>
      <c r="E80" s="2741">
        <v>708.89112974</v>
      </c>
      <c r="F80" s="2743">
        <v>1</v>
      </c>
      <c r="G80" s="2741">
        <v>92121</v>
      </c>
      <c r="H80" s="2744">
        <v>0.310459599305072</v>
      </c>
      <c r="I80" s="2745">
        <v>2.5000000013395423</v>
      </c>
      <c r="J80" s="2741">
        <v>2165.95758277</v>
      </c>
      <c r="K80" s="2742">
        <v>3.0554163987979499</v>
      </c>
      <c r="L80" s="2741">
        <v>94.559523650000003</v>
      </c>
      <c r="M80" s="2741">
        <v>236.23565676000001</v>
      </c>
    </row>
    <row r="81" spans="1:13" s="1236" customFormat="1" x14ac:dyDescent="0.2">
      <c r="A81" s="1707" t="s">
        <v>62</v>
      </c>
      <c r="B81" s="2746">
        <v>22614.491855919998</v>
      </c>
      <c r="C81" s="2746">
        <v>16077.44558252</v>
      </c>
      <c r="D81" s="2747">
        <v>0.53947133413188897</v>
      </c>
      <c r="E81" s="2746">
        <v>29606.150840300001</v>
      </c>
      <c r="F81" s="2748">
        <v>4.1652454627820301E-2</v>
      </c>
      <c r="G81" s="2746">
        <v>3060074</v>
      </c>
      <c r="H81" s="2749">
        <v>0.29131557760389398</v>
      </c>
      <c r="I81" s="2750">
        <v>2.5000000011779893</v>
      </c>
      <c r="J81" s="2746">
        <v>8036.8650520199999</v>
      </c>
      <c r="K81" s="2747">
        <v>0.27145930233795201</v>
      </c>
      <c r="L81" s="2746">
        <v>235.55028414</v>
      </c>
      <c r="M81" s="2746">
        <v>436.19795140000002</v>
      </c>
    </row>
    <row r="82" spans="1:13" x14ac:dyDescent="0.2">
      <c r="A82" s="1708"/>
      <c r="B82" s="2690"/>
      <c r="C82" s="2690"/>
      <c r="D82" s="2733"/>
      <c r="E82" s="2690"/>
      <c r="F82" s="2734"/>
      <c r="G82" s="2690"/>
      <c r="H82" s="2691"/>
      <c r="I82" s="2735"/>
      <c r="J82" s="2690"/>
      <c r="K82" s="2733"/>
      <c r="L82" s="2690"/>
      <c r="M82" s="2690"/>
    </row>
    <row r="83" spans="1:13" x14ac:dyDescent="0.2">
      <c r="A83" s="1709" t="s">
        <v>73</v>
      </c>
      <c r="B83" s="2695"/>
      <c r="C83" s="2695"/>
      <c r="D83" s="2721"/>
      <c r="E83" s="2695"/>
      <c r="F83" s="2722"/>
      <c r="G83" s="2695"/>
      <c r="H83" s="2696"/>
      <c r="I83" s="2723"/>
      <c r="J83" s="2695"/>
      <c r="K83" s="2721"/>
      <c r="L83" s="2695"/>
      <c r="M83" s="2695"/>
    </row>
    <row r="84" spans="1:13" x14ac:dyDescent="0.2">
      <c r="A84" s="1706" t="s">
        <v>48</v>
      </c>
      <c r="B84" s="2741">
        <v>1.4065793900000001</v>
      </c>
      <c r="C84" s="2741">
        <v>6.0042656900000004</v>
      </c>
      <c r="D84" s="2742">
        <v>0.665957307995102</v>
      </c>
      <c r="E84" s="2741">
        <v>5.2792631400000003</v>
      </c>
      <c r="F84" s="2743">
        <v>9.7123970979025699E-4</v>
      </c>
      <c r="G84" s="2741">
        <v>1882</v>
      </c>
      <c r="H84" s="2744">
        <v>0.33662227528215199</v>
      </c>
      <c r="I84" s="2745">
        <v>2.5000000022834246</v>
      </c>
      <c r="J84" s="2741"/>
      <c r="K84" s="2742">
        <v>7.0078569714939407E-2</v>
      </c>
      <c r="L84" s="2741"/>
      <c r="M84" s="2741"/>
    </row>
    <row r="85" spans="1:13" x14ac:dyDescent="0.2">
      <c r="A85" s="1706" t="s">
        <v>47</v>
      </c>
      <c r="B85" s="2741">
        <v>8.5505142799999998</v>
      </c>
      <c r="C85" s="2741">
        <v>9.8893872800000011</v>
      </c>
      <c r="D85" s="2742">
        <v>0.57928447514495596</v>
      </c>
      <c r="E85" s="2741">
        <v>14.279282800000001</v>
      </c>
      <c r="F85" s="2743">
        <v>1.8847312135312599E-3</v>
      </c>
      <c r="G85" s="2741">
        <v>1254</v>
      </c>
      <c r="H85" s="2744">
        <v>0.34169090201084901</v>
      </c>
      <c r="I85" s="2745">
        <v>2.5000000007060712</v>
      </c>
      <c r="J85" s="2741">
        <v>1.6094313099999999</v>
      </c>
      <c r="K85" s="2742">
        <v>0.112710934613607</v>
      </c>
      <c r="L85" s="2741"/>
      <c r="M85" s="2741"/>
    </row>
    <row r="86" spans="1:13" x14ac:dyDescent="0.2">
      <c r="A86" s="1706" t="s">
        <v>46</v>
      </c>
      <c r="B86" s="2741">
        <v>40.100620569999997</v>
      </c>
      <c r="C86" s="2741">
        <v>70.661719540000007</v>
      </c>
      <c r="D86" s="2742">
        <v>0.64947953392810098</v>
      </c>
      <c r="E86" s="2741">
        <v>84.999991500000007</v>
      </c>
      <c r="F86" s="2743">
        <v>3.8150356756212101E-3</v>
      </c>
      <c r="G86" s="2741">
        <v>7964</v>
      </c>
      <c r="H86" s="2744">
        <v>0.321227261887432</v>
      </c>
      <c r="I86" s="2745">
        <v>2.5000000008928271</v>
      </c>
      <c r="J86" s="2741">
        <v>15.628885990000001</v>
      </c>
      <c r="K86" s="2742">
        <v>0.18386926532810299</v>
      </c>
      <c r="L86" s="2741"/>
      <c r="M86" s="2741"/>
    </row>
    <row r="87" spans="1:13" x14ac:dyDescent="0.2">
      <c r="A87" s="1706" t="s">
        <v>45</v>
      </c>
      <c r="B87" s="2741">
        <v>41.886757940000003</v>
      </c>
      <c r="C87" s="2741">
        <v>77.18090128</v>
      </c>
      <c r="D87" s="2742">
        <v>0.81325246226457504</v>
      </c>
      <c r="E87" s="2741">
        <v>103.01744847000001</v>
      </c>
      <c r="F87" s="2743">
        <v>5.96999643394488E-3</v>
      </c>
      <c r="G87" s="2741">
        <v>7102</v>
      </c>
      <c r="H87" s="2744">
        <v>0.275351923109031</v>
      </c>
      <c r="I87" s="2745">
        <v>2.5000000007610081</v>
      </c>
      <c r="J87" s="2741">
        <v>20.395790140000003</v>
      </c>
      <c r="K87" s="2742">
        <v>0.19798384101834501</v>
      </c>
      <c r="L87" s="2741"/>
      <c r="M87" s="2741"/>
    </row>
    <row r="88" spans="1:13" x14ac:dyDescent="0.2">
      <c r="A88" s="1706" t="s">
        <v>44</v>
      </c>
      <c r="B88" s="2741">
        <v>611.70578961000001</v>
      </c>
      <c r="C88" s="2741">
        <v>431.30361648000002</v>
      </c>
      <c r="D88" s="2742">
        <v>0.60318132428364901</v>
      </c>
      <c r="E88" s="2741">
        <v>822.84008689000007</v>
      </c>
      <c r="F88" s="2743">
        <v>1.5312530029524899E-2</v>
      </c>
      <c r="G88" s="2741">
        <v>43773</v>
      </c>
      <c r="H88" s="2744">
        <v>0.28494686404521802</v>
      </c>
      <c r="I88" s="2745">
        <v>2.5000000006065699</v>
      </c>
      <c r="J88" s="2741">
        <v>254.33303924000001</v>
      </c>
      <c r="K88" s="2742">
        <v>0.30909169751473198</v>
      </c>
      <c r="L88" s="2741">
        <v>3.6109845999999997</v>
      </c>
      <c r="M88" s="2741">
        <v>3.1861645600000004</v>
      </c>
    </row>
    <row r="89" spans="1:13" x14ac:dyDescent="0.2">
      <c r="A89" s="1706" t="s">
        <v>43</v>
      </c>
      <c r="B89" s="2741">
        <v>345.82593206000001</v>
      </c>
      <c r="C89" s="2741">
        <v>97.827283100000002</v>
      </c>
      <c r="D89" s="2742">
        <v>0.81430188587472696</v>
      </c>
      <c r="E89" s="2741">
        <v>399.18563547999997</v>
      </c>
      <c r="F89" s="2743">
        <v>5.0570561753120503E-2</v>
      </c>
      <c r="G89" s="2741">
        <v>25452</v>
      </c>
      <c r="H89" s="2744">
        <v>0.28117900952281</v>
      </c>
      <c r="I89" s="2745">
        <v>2.500000000720989</v>
      </c>
      <c r="J89" s="2741">
        <v>149.55921426</v>
      </c>
      <c r="K89" s="2742">
        <v>0.37466081183047301</v>
      </c>
      <c r="L89" s="2741">
        <v>5.6429082299999997</v>
      </c>
      <c r="M89" s="2741">
        <v>4.7736734299999997</v>
      </c>
    </row>
    <row r="90" spans="1:13" x14ac:dyDescent="0.2">
      <c r="A90" s="1706" t="s">
        <v>42</v>
      </c>
      <c r="B90" s="2741">
        <v>74.183318780000008</v>
      </c>
      <c r="C90" s="2741">
        <v>12.9270867</v>
      </c>
      <c r="D90" s="2742">
        <v>0.86491061681735804</v>
      </c>
      <c r="E90" s="2741">
        <v>78.605677740000004</v>
      </c>
      <c r="F90" s="2743">
        <v>0.24246939607902199</v>
      </c>
      <c r="G90" s="2741">
        <v>4214</v>
      </c>
      <c r="H90" s="2744">
        <v>0.26726872376178601</v>
      </c>
      <c r="I90" s="2745">
        <v>2.5000000007016112</v>
      </c>
      <c r="J90" s="2741">
        <v>42.748561289999998</v>
      </c>
      <c r="K90" s="2742">
        <v>0.54383554113479204</v>
      </c>
      <c r="L90" s="2741">
        <v>5.0074093300000007</v>
      </c>
      <c r="M90" s="2741">
        <v>2.50720834</v>
      </c>
    </row>
    <row r="91" spans="1:13" x14ac:dyDescent="0.2">
      <c r="A91" s="1706" t="s">
        <v>41</v>
      </c>
      <c r="B91" s="2741">
        <v>102.56981896000001</v>
      </c>
      <c r="C91" s="2741">
        <v>34.764490389999999</v>
      </c>
      <c r="D91" s="2742">
        <v>0.56195247023224404</v>
      </c>
      <c r="E91" s="2741">
        <v>111.90756565999999</v>
      </c>
      <c r="F91" s="2743">
        <v>1</v>
      </c>
      <c r="G91" s="2741">
        <v>7304</v>
      </c>
      <c r="H91" s="2744">
        <v>0.29753278943767902</v>
      </c>
      <c r="I91" s="2745">
        <v>2.5000000006100933</v>
      </c>
      <c r="J91" s="2741">
        <v>357.23521297000002</v>
      </c>
      <c r="K91" s="2742">
        <v>3.1922346881832802</v>
      </c>
      <c r="L91" s="2741">
        <v>14.267316300000001</v>
      </c>
      <c r="M91" s="2741">
        <v>24.195525669999999</v>
      </c>
    </row>
    <row r="92" spans="1:13" s="1236" customFormat="1" x14ac:dyDescent="0.2">
      <c r="A92" s="1707" t="s">
        <v>62</v>
      </c>
      <c r="B92" s="2746">
        <v>1226.2293315900001</v>
      </c>
      <c r="C92" s="2746">
        <v>740.55875046000006</v>
      </c>
      <c r="D92" s="2747">
        <v>0.66066866084542897</v>
      </c>
      <c r="E92" s="2746">
        <v>1620.1149516799999</v>
      </c>
      <c r="F92" s="2748">
        <v>0.101674991585743</v>
      </c>
      <c r="G92" s="2746">
        <v>98945</v>
      </c>
      <c r="H92" s="2749">
        <v>0.28599200229559901</v>
      </c>
      <c r="I92" s="2750">
        <v>2.5000000006707972</v>
      </c>
      <c r="J92" s="2746">
        <v>841.88009840999996</v>
      </c>
      <c r="K92" s="2747">
        <v>0.51964220041115095</v>
      </c>
      <c r="L92" s="2746">
        <v>28.812088469999999</v>
      </c>
      <c r="M92" s="2746">
        <v>34.945821530000003</v>
      </c>
    </row>
    <row r="93" spans="1:13" x14ac:dyDescent="0.2">
      <c r="A93" s="1708"/>
      <c r="B93" s="2690"/>
      <c r="C93" s="2690"/>
      <c r="D93" s="2733"/>
      <c r="E93" s="2690"/>
      <c r="F93" s="2734"/>
      <c r="G93" s="2690"/>
      <c r="H93" s="2691"/>
      <c r="I93" s="2735"/>
      <c r="J93" s="2690"/>
      <c r="K93" s="2733"/>
      <c r="L93" s="2690"/>
      <c r="M93" s="2690"/>
    </row>
    <row r="94" spans="1:13" x14ac:dyDescent="0.2">
      <c r="A94" s="1709" t="s">
        <v>118</v>
      </c>
      <c r="B94" s="2695"/>
      <c r="C94" s="2695"/>
      <c r="D94" s="2721"/>
      <c r="E94" s="2695"/>
      <c r="F94" s="2722"/>
      <c r="G94" s="2695"/>
      <c r="H94" s="2696"/>
      <c r="I94" s="2723"/>
      <c r="J94" s="2695"/>
      <c r="K94" s="2721"/>
      <c r="L94" s="2695"/>
      <c r="M94" s="2695"/>
    </row>
    <row r="95" spans="1:13" x14ac:dyDescent="0.2">
      <c r="A95" s="1706" t="s">
        <v>48</v>
      </c>
      <c r="B95" s="2741">
        <v>5.1227850500000001</v>
      </c>
      <c r="C95" s="2741">
        <v>11.506333740000001</v>
      </c>
      <c r="D95" s="2742">
        <v>0.407875002242026</v>
      </c>
      <c r="E95" s="2741">
        <v>9.8159309500000003</v>
      </c>
      <c r="F95" s="2743">
        <v>9.2170371267740001E-4</v>
      </c>
      <c r="G95" s="2741">
        <v>901</v>
      </c>
      <c r="H95" s="2744">
        <v>0.16741847903891399</v>
      </c>
      <c r="I95" s="2745">
        <v>2.5000000003139999</v>
      </c>
      <c r="J95" s="2741">
        <v>0.30494452</v>
      </c>
      <c r="K95" s="2742">
        <v>3.10662861783884E-2</v>
      </c>
      <c r="L95" s="2741"/>
      <c r="M95" s="2741"/>
    </row>
    <row r="96" spans="1:13" x14ac:dyDescent="0.2">
      <c r="A96" s="1706" t="s">
        <v>47</v>
      </c>
      <c r="B96" s="2741">
        <v>365.52390688000003</v>
      </c>
      <c r="C96" s="2741">
        <v>24.174353869999997</v>
      </c>
      <c r="D96" s="2742">
        <v>0.41172200934609698</v>
      </c>
      <c r="E96" s="2741">
        <v>375.47702042999998</v>
      </c>
      <c r="F96" s="2743">
        <v>1.89582219754699E-3</v>
      </c>
      <c r="G96" s="2741">
        <v>6557</v>
      </c>
      <c r="H96" s="2744">
        <v>0.17095543257611101</v>
      </c>
      <c r="I96" s="2745">
        <v>2.5000000001693916</v>
      </c>
      <c r="J96" s="2741">
        <v>20.030817410000001</v>
      </c>
      <c r="K96" s="2742">
        <v>5.3347651973642801E-2</v>
      </c>
      <c r="L96" s="2741"/>
      <c r="M96" s="2741"/>
    </row>
    <row r="97" spans="1:13" x14ac:dyDescent="0.2">
      <c r="A97" s="1706" t="s">
        <v>46</v>
      </c>
      <c r="B97" s="2741">
        <v>118.34381051</v>
      </c>
      <c r="C97" s="2741">
        <v>20.507812819999998</v>
      </c>
      <c r="D97" s="2742">
        <v>0.50493192964494804</v>
      </c>
      <c r="E97" s="2741">
        <v>128.69886001</v>
      </c>
      <c r="F97" s="2743">
        <v>3.5706047432299999E-3</v>
      </c>
      <c r="G97" s="2741">
        <v>2124</v>
      </c>
      <c r="H97" s="2744">
        <v>0.16580289925133701</v>
      </c>
      <c r="I97" s="2745">
        <v>2.5000000001678546</v>
      </c>
      <c r="J97" s="2741">
        <v>10.968769029999999</v>
      </c>
      <c r="K97" s="2742">
        <v>8.5228175518786406E-2</v>
      </c>
      <c r="L97" s="2741"/>
      <c r="M97" s="2741"/>
    </row>
    <row r="98" spans="1:13" x14ac:dyDescent="0.2">
      <c r="A98" s="1706" t="s">
        <v>45</v>
      </c>
      <c r="B98" s="2741">
        <v>77.137219479999999</v>
      </c>
      <c r="C98" s="2741">
        <v>15.229442689999999</v>
      </c>
      <c r="D98" s="2742">
        <v>0.52098981830831503</v>
      </c>
      <c r="E98" s="2741">
        <v>85.071604059999999</v>
      </c>
      <c r="F98" s="2743">
        <v>5.9699953422977696E-3</v>
      </c>
      <c r="G98" s="2741">
        <v>1325</v>
      </c>
      <c r="H98" s="2744">
        <v>0.162823871996472</v>
      </c>
      <c r="I98" s="2745">
        <v>2.5000000001478218</v>
      </c>
      <c r="J98" s="2741">
        <v>10.926210450000001</v>
      </c>
      <c r="K98" s="2742">
        <v>0.12843545823226599</v>
      </c>
      <c r="L98" s="2741"/>
      <c r="M98" s="2741"/>
    </row>
    <row r="99" spans="1:13" x14ac:dyDescent="0.2">
      <c r="A99" s="1706" t="s">
        <v>44</v>
      </c>
      <c r="B99" s="2741">
        <v>393.96948415999998</v>
      </c>
      <c r="C99" s="2741">
        <v>79.515859760000012</v>
      </c>
      <c r="D99" s="2742">
        <v>0.48587622200917302</v>
      </c>
      <c r="E99" s="2741">
        <v>432.60434968999999</v>
      </c>
      <c r="F99" s="2743">
        <v>1.28257319510911E-2</v>
      </c>
      <c r="G99" s="2741">
        <v>8187</v>
      </c>
      <c r="H99" s="2744">
        <v>0.171877336146255</v>
      </c>
      <c r="I99" s="2745">
        <v>2.5000000001822356</v>
      </c>
      <c r="J99" s="2741">
        <v>94.090563709999998</v>
      </c>
      <c r="K99" s="2742">
        <v>0.21749796038210101</v>
      </c>
      <c r="L99" s="2741">
        <v>0.95333453000000001</v>
      </c>
      <c r="M99" s="2741"/>
    </row>
    <row r="100" spans="1:13" x14ac:dyDescent="0.2">
      <c r="A100" s="1706" t="s">
        <v>43</v>
      </c>
      <c r="B100" s="2741">
        <v>53.079197350000001</v>
      </c>
      <c r="C100" s="2741">
        <v>6.7401976999999995</v>
      </c>
      <c r="D100" s="2742">
        <v>0.53698674001802604</v>
      </c>
      <c r="E100" s="2741">
        <v>56.698594140000004</v>
      </c>
      <c r="F100" s="2743">
        <v>4.12773756651032E-2</v>
      </c>
      <c r="G100" s="2741">
        <v>1116</v>
      </c>
      <c r="H100" s="2744">
        <v>0.16455761648978301</v>
      </c>
      <c r="I100" s="2745">
        <v>2.5000000002019807</v>
      </c>
      <c r="J100" s="2741">
        <v>23.620228179999998</v>
      </c>
      <c r="K100" s="2742">
        <v>0.41659283688193399</v>
      </c>
      <c r="L100" s="2741"/>
      <c r="M100" s="2741"/>
    </row>
    <row r="101" spans="1:13" x14ac:dyDescent="0.2">
      <c r="A101" s="1706" t="s">
        <v>42</v>
      </c>
      <c r="B101" s="2741">
        <v>16.361882399999999</v>
      </c>
      <c r="C101" s="2741">
        <v>1.4247105499999999</v>
      </c>
      <c r="D101" s="2742">
        <v>0.57840125490753203</v>
      </c>
      <c r="E101" s="2741">
        <v>17.185936770000001</v>
      </c>
      <c r="F101" s="2743">
        <v>0.29669894683314402</v>
      </c>
      <c r="G101" s="2741">
        <v>321</v>
      </c>
      <c r="H101" s="2744">
        <v>0.16515048251280201</v>
      </c>
      <c r="I101" s="2745">
        <v>2.5000000001825313</v>
      </c>
      <c r="J101" s="2741">
        <v>13.900388150000001</v>
      </c>
      <c r="K101" s="2742">
        <v>0.80882341975473204</v>
      </c>
      <c r="L101" s="2741">
        <v>0.8581358</v>
      </c>
      <c r="M101" s="2741"/>
    </row>
    <row r="102" spans="1:13" x14ac:dyDescent="0.2">
      <c r="A102" s="1706" t="s">
        <v>41</v>
      </c>
      <c r="B102" s="2741">
        <v>22.965828500000001</v>
      </c>
      <c r="C102" s="2741">
        <v>2.1416103500000001</v>
      </c>
      <c r="D102" s="2742">
        <v>0.62509381316727397</v>
      </c>
      <c r="E102" s="2741">
        <v>24.30453588</v>
      </c>
      <c r="F102" s="2743">
        <v>1</v>
      </c>
      <c r="G102" s="2741">
        <v>626</v>
      </c>
      <c r="H102" s="2744">
        <v>0.17477197922941801</v>
      </c>
      <c r="I102" s="2745">
        <v>2.5000000002096683</v>
      </c>
      <c r="J102" s="2741">
        <v>50.823336879999999</v>
      </c>
      <c r="K102" s="2742">
        <v>2.0911050155795001</v>
      </c>
      <c r="L102" s="2741"/>
      <c r="M102" s="2741">
        <v>0.84238931000000006</v>
      </c>
    </row>
    <row r="103" spans="1:13" s="1236" customFormat="1" x14ac:dyDescent="0.2">
      <c r="A103" s="1707" t="s">
        <v>62</v>
      </c>
      <c r="B103" s="2746">
        <v>1052.50411433</v>
      </c>
      <c r="C103" s="2746">
        <v>161.24032148000001</v>
      </c>
      <c r="D103" s="2747">
        <v>0.47973557042054599</v>
      </c>
      <c r="E103" s="2746">
        <v>1129.85683193</v>
      </c>
      <c r="F103" s="2748">
        <v>3.4500580611982398E-2</v>
      </c>
      <c r="G103" s="2746">
        <v>21157</v>
      </c>
      <c r="H103" s="2749">
        <v>0.16975126200049601</v>
      </c>
      <c r="I103" s="2750">
        <v>2.5000000001764686</v>
      </c>
      <c r="J103" s="2746">
        <v>224.66525833</v>
      </c>
      <c r="K103" s="2747">
        <v>0.19884400570135199</v>
      </c>
      <c r="L103" s="2746">
        <v>2.8941775699999996</v>
      </c>
      <c r="M103" s="2746">
        <v>1.50525669</v>
      </c>
    </row>
    <row r="104" spans="1:13" x14ac:dyDescent="0.2">
      <c r="A104" s="1708"/>
      <c r="B104" s="2690"/>
      <c r="C104" s="2690"/>
      <c r="D104" s="2733"/>
      <c r="E104" s="2690"/>
      <c r="F104" s="2734"/>
      <c r="G104" s="2690"/>
      <c r="H104" s="2691"/>
      <c r="I104" s="2735"/>
      <c r="J104" s="2690"/>
      <c r="K104" s="2733"/>
      <c r="L104" s="2690"/>
      <c r="M104" s="2690"/>
    </row>
    <row r="105" spans="1:13" x14ac:dyDescent="0.2">
      <c r="A105" s="1709" t="s">
        <v>72</v>
      </c>
      <c r="B105" s="2695"/>
      <c r="C105" s="2695"/>
      <c r="D105" s="2721"/>
      <c r="E105" s="2695"/>
      <c r="F105" s="2722"/>
      <c r="G105" s="2695"/>
      <c r="H105" s="2696"/>
      <c r="I105" s="2723"/>
      <c r="J105" s="2695"/>
      <c r="K105" s="2721"/>
      <c r="L105" s="2695"/>
      <c r="M105" s="2695"/>
    </row>
    <row r="106" spans="1:13" x14ac:dyDescent="0.2">
      <c r="A106" s="1706" t="s">
        <v>48</v>
      </c>
      <c r="B106" s="2741">
        <v>81953.083179980007</v>
      </c>
      <c r="C106" s="2741">
        <v>6909.18227914</v>
      </c>
      <c r="D106" s="2742">
        <v>0.79038878319906403</v>
      </c>
      <c r="E106" s="2741">
        <v>87414.023354489997</v>
      </c>
      <c r="F106" s="2743">
        <v>8.7874776314199299E-4</v>
      </c>
      <c r="G106" s="2741">
        <v>628584</v>
      </c>
      <c r="H106" s="2744">
        <v>0.13983564466481199</v>
      </c>
      <c r="I106" s="2745">
        <v>2.5000000000915423</v>
      </c>
      <c r="J106" s="2741">
        <v>6392.6338003399997</v>
      </c>
      <c r="K106" s="2742">
        <v>7.3130529347859394E-2</v>
      </c>
      <c r="L106" s="2741">
        <v>10.87244785</v>
      </c>
      <c r="M106" s="2741">
        <v>1.4130622000000002</v>
      </c>
    </row>
    <row r="107" spans="1:13" x14ac:dyDescent="0.2">
      <c r="A107" s="1706" t="s">
        <v>47</v>
      </c>
      <c r="B107" s="2741">
        <v>28182.377814129999</v>
      </c>
      <c r="C107" s="2741">
        <v>1153.0644888200002</v>
      </c>
      <c r="D107" s="2742">
        <v>0.62110938086638101</v>
      </c>
      <c r="E107" s="2741">
        <v>28898.556984880001</v>
      </c>
      <c r="F107" s="2743">
        <v>1.86327981525765E-3</v>
      </c>
      <c r="G107" s="2741">
        <v>200965</v>
      </c>
      <c r="H107" s="2744">
        <v>0.16042862417613701</v>
      </c>
      <c r="I107" s="2745">
        <v>2.5000000000748193</v>
      </c>
      <c r="J107" s="2741">
        <v>2976.2622168299999</v>
      </c>
      <c r="K107" s="2742">
        <v>0.10298999421968399</v>
      </c>
      <c r="L107" s="2741">
        <v>8.6301402300000003</v>
      </c>
      <c r="M107" s="2741">
        <v>1.62167175</v>
      </c>
    </row>
    <row r="108" spans="1:13" x14ac:dyDescent="0.2">
      <c r="A108" s="1706" t="s">
        <v>46</v>
      </c>
      <c r="B108" s="2741">
        <v>13093.82270484</v>
      </c>
      <c r="C108" s="2741">
        <v>558.0428004900001</v>
      </c>
      <c r="D108" s="2742">
        <v>0.60609060253624902</v>
      </c>
      <c r="E108" s="2741">
        <v>13432.047202029999</v>
      </c>
      <c r="F108" s="2743">
        <v>3.5497252431330099E-3</v>
      </c>
      <c r="G108" s="2741">
        <v>97803</v>
      </c>
      <c r="H108" s="2744">
        <v>0.15756730413292</v>
      </c>
      <c r="I108" s="2745">
        <v>2.5000000000781752</v>
      </c>
      <c r="J108" s="2741">
        <v>1648.8642378300001</v>
      </c>
      <c r="K108" s="2742">
        <v>0.122755988944173</v>
      </c>
      <c r="L108" s="2741">
        <v>7.5133291799999995</v>
      </c>
      <c r="M108" s="2741">
        <v>1.5381742300000001</v>
      </c>
    </row>
    <row r="109" spans="1:13" x14ac:dyDescent="0.2">
      <c r="A109" s="1706" t="s">
        <v>45</v>
      </c>
      <c r="B109" s="2741">
        <v>4458.9988839999996</v>
      </c>
      <c r="C109" s="2741">
        <v>134.32032619</v>
      </c>
      <c r="D109" s="2742">
        <v>0.61636383873049005</v>
      </c>
      <c r="E109" s="2741">
        <v>4541.7890758699996</v>
      </c>
      <c r="F109" s="2743">
        <v>5.9700435306556101E-3</v>
      </c>
      <c r="G109" s="2741">
        <v>33299</v>
      </c>
      <c r="H109" s="2744">
        <v>0.15967709437301</v>
      </c>
      <c r="I109" s="2745">
        <v>2.5000000000751288</v>
      </c>
      <c r="J109" s="2741">
        <v>701.27465979999999</v>
      </c>
      <c r="K109" s="2742">
        <v>0.15440493780871301</v>
      </c>
      <c r="L109" s="2741">
        <v>4.3295791499999998</v>
      </c>
      <c r="M109" s="2741">
        <v>1.0338137700000001</v>
      </c>
    </row>
    <row r="110" spans="1:13" x14ac:dyDescent="0.2">
      <c r="A110" s="1706" t="s">
        <v>44</v>
      </c>
      <c r="B110" s="2741">
        <v>7467.0409634299995</v>
      </c>
      <c r="C110" s="2741">
        <v>434.20448248000002</v>
      </c>
      <c r="D110" s="2742">
        <v>0.62751659693552397</v>
      </c>
      <c r="E110" s="2741">
        <v>7739.5114826499994</v>
      </c>
      <c r="F110" s="2743">
        <v>1.30872012461075E-2</v>
      </c>
      <c r="G110" s="2741">
        <v>55760</v>
      </c>
      <c r="H110" s="2744">
        <v>0.15413541718288701</v>
      </c>
      <c r="I110" s="2745">
        <v>2.5000000000739044</v>
      </c>
      <c r="J110" s="2741">
        <v>1865.1377217300001</v>
      </c>
      <c r="K110" s="2742">
        <v>0.24098907610786</v>
      </c>
      <c r="L110" s="2741">
        <v>15.74649142</v>
      </c>
      <c r="M110" s="2741">
        <v>7.4559249099999994</v>
      </c>
    </row>
    <row r="111" spans="1:13" ht="15" x14ac:dyDescent="0.2">
      <c r="A111" s="1706" t="s">
        <v>43</v>
      </c>
      <c r="B111" s="2741">
        <v>1193.58789144</v>
      </c>
      <c r="C111" s="2741">
        <v>29.531578720000002</v>
      </c>
      <c r="D111" s="2742">
        <v>0.91171519664696099</v>
      </c>
      <c r="E111" s="2741">
        <v>1220.5122805399999</v>
      </c>
      <c r="F111" s="2743">
        <v>5.0541570169787699E-2</v>
      </c>
      <c r="G111" s="2761">
        <v>8189</v>
      </c>
      <c r="H111" s="2744">
        <v>0.15774855178418701</v>
      </c>
      <c r="I111" s="2745">
        <v>2.5000000000652083</v>
      </c>
      <c r="J111" s="2741">
        <v>665.80207079000002</v>
      </c>
      <c r="K111" s="2742">
        <v>0.54551034135881404</v>
      </c>
      <c r="L111" s="2741">
        <v>9.8180946099999993</v>
      </c>
      <c r="M111" s="2741">
        <v>2.1965846</v>
      </c>
    </row>
    <row r="112" spans="1:13" x14ac:dyDescent="0.2">
      <c r="A112" s="1706" t="s">
        <v>42</v>
      </c>
      <c r="B112" s="2741">
        <v>801.62551673000007</v>
      </c>
      <c r="C112" s="2741">
        <v>15.37034463</v>
      </c>
      <c r="D112" s="2742">
        <v>0.94909406985756095</v>
      </c>
      <c r="E112" s="2741">
        <v>816.21341967000001</v>
      </c>
      <c r="F112" s="2743">
        <v>0.25827238392530899</v>
      </c>
      <c r="G112" s="2741">
        <v>7354</v>
      </c>
      <c r="H112" s="2744">
        <v>0.156293097253383</v>
      </c>
      <c r="I112" s="2745">
        <v>2.5000000000898739</v>
      </c>
      <c r="J112" s="2741">
        <v>766.88403032999997</v>
      </c>
      <c r="K112" s="2742">
        <v>0.93956312387029295</v>
      </c>
      <c r="L112" s="2741">
        <v>32.789742240000002</v>
      </c>
      <c r="M112" s="2741">
        <v>8.00019144</v>
      </c>
    </row>
    <row r="113" spans="1:13" x14ac:dyDescent="0.2">
      <c r="A113" s="1706" t="s">
        <v>41</v>
      </c>
      <c r="B113" s="2741">
        <v>1187.0715759899999</v>
      </c>
      <c r="C113" s="2741">
        <v>2.1768219900000001</v>
      </c>
      <c r="D113" s="2742">
        <v>0.69547926608367305</v>
      </c>
      <c r="E113" s="2741">
        <v>1188.58551055</v>
      </c>
      <c r="F113" s="2743">
        <v>1</v>
      </c>
      <c r="G113" s="2741">
        <v>11240</v>
      </c>
      <c r="H113" s="2744">
        <v>0.157519120928342</v>
      </c>
      <c r="I113" s="2745">
        <v>2.5000000000872795</v>
      </c>
      <c r="J113" s="2741">
        <v>2049.8688197000001</v>
      </c>
      <c r="K113" s="2742">
        <v>1.72462881425456</v>
      </c>
      <c r="L113" s="2741">
        <v>12.69382832</v>
      </c>
      <c r="M113" s="2741">
        <v>25.491969379999997</v>
      </c>
    </row>
    <row r="114" spans="1:13" s="1236" customFormat="1" x14ac:dyDescent="0.2">
      <c r="A114" s="1707" t="s">
        <v>62</v>
      </c>
      <c r="B114" s="2746">
        <v>138337.60853053999</v>
      </c>
      <c r="C114" s="2746">
        <v>9235.8931224600001</v>
      </c>
      <c r="D114" s="2747">
        <v>0.74856115033718995</v>
      </c>
      <c r="E114" s="2746">
        <v>145251.23931068002</v>
      </c>
      <c r="F114" s="2748">
        <v>1.21707861973472E-2</v>
      </c>
      <c r="G114" s="2746">
        <v>1043194</v>
      </c>
      <c r="H114" s="2749">
        <v>0.147342519357192</v>
      </c>
      <c r="I114" s="2750">
        <v>2.5000000001160219</v>
      </c>
      <c r="J114" s="2746">
        <v>17066.727557349997</v>
      </c>
      <c r="K114" s="2747">
        <v>0.11749798238103699</v>
      </c>
      <c r="L114" s="2746">
        <v>102.393653</v>
      </c>
      <c r="M114" s="2746">
        <v>48.751392279999997</v>
      </c>
    </row>
  </sheetData>
  <mergeCells count="1">
    <mergeCell ref="A1:M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58" max="16383" man="1"/>
  </rowBreaks>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7D183-89B8-408D-B546-49EA906AD60A}">
  <sheetPr>
    <tabColor theme="2"/>
  </sheetPr>
  <dimension ref="A1:W120"/>
  <sheetViews>
    <sheetView showGridLines="0" showWhiteSpace="0" view="pageLayout" zoomScaleNormal="100" zoomScaleSheetLayoutView="100" workbookViewId="0">
      <selection activeCell="B1" sqref="B1:E1"/>
    </sheetView>
  </sheetViews>
  <sheetFormatPr defaultColWidth="0" defaultRowHeight="12" x14ac:dyDescent="0.2"/>
  <cols>
    <col min="1" max="1" width="2.5" style="639" customWidth="1"/>
    <col min="2" max="2" width="30.625" style="639" customWidth="1"/>
    <col min="3" max="3" width="27.875" style="639" customWidth="1"/>
    <col min="4" max="4" width="15.625" style="639" customWidth="1"/>
    <col min="5" max="5" width="16.25" style="639" customWidth="1"/>
    <col min="6" max="23" width="17.75" style="639" hidden="1" customWidth="1"/>
    <col min="24" max="16384" width="8" style="639" hidden="1"/>
  </cols>
  <sheetData>
    <row r="1" spans="1:14" ht="83.1" customHeight="1" x14ac:dyDescent="0.2">
      <c r="B1" s="2949" t="s">
        <v>2300</v>
      </c>
      <c r="C1" s="2950"/>
      <c r="D1" s="2950"/>
      <c r="E1" s="2950"/>
      <c r="F1" s="1965"/>
      <c r="G1" s="1965"/>
      <c r="H1" s="1965"/>
      <c r="I1" s="1965"/>
      <c r="J1" s="1965"/>
      <c r="K1" s="1965"/>
      <c r="L1" s="1965"/>
      <c r="M1" s="1965"/>
      <c r="N1" s="1965"/>
    </row>
    <row r="2" spans="1:14" ht="14.45" customHeight="1" x14ac:dyDescent="0.2">
      <c r="A2" s="1569"/>
      <c r="B2" s="1569" t="s">
        <v>1000</v>
      </c>
      <c r="C2" s="1972"/>
      <c r="D2" s="1973" t="s">
        <v>2099</v>
      </c>
      <c r="E2" s="1974" t="s">
        <v>342</v>
      </c>
      <c r="F2" s="1975"/>
      <c r="G2" s="1976"/>
      <c r="H2" s="1975"/>
      <c r="I2" s="1977"/>
      <c r="J2" s="1978"/>
      <c r="K2" s="1975"/>
      <c r="L2" s="1979"/>
      <c r="M2" s="1975"/>
      <c r="N2" s="1975"/>
    </row>
    <row r="3" spans="1:14" ht="24" x14ac:dyDescent="0.2">
      <c r="A3" s="645"/>
      <c r="B3" s="645" t="s">
        <v>9</v>
      </c>
      <c r="C3" s="1980"/>
      <c r="D3" s="1981" t="s">
        <v>387</v>
      </c>
      <c r="E3" s="1981" t="s">
        <v>388</v>
      </c>
    </row>
    <row r="4" spans="1:14" x14ac:dyDescent="0.2">
      <c r="A4" s="1688">
        <v>1</v>
      </c>
      <c r="B4" s="1688" t="s">
        <v>389</v>
      </c>
      <c r="C4" s="1688"/>
      <c r="D4" s="1982"/>
      <c r="E4" s="1982"/>
    </row>
    <row r="5" spans="1:14" x14ac:dyDescent="0.2">
      <c r="A5" s="772">
        <v>2</v>
      </c>
      <c r="B5" s="772" t="s">
        <v>390</v>
      </c>
      <c r="C5" s="772"/>
      <c r="D5" s="1983"/>
      <c r="E5" s="1983"/>
    </row>
    <row r="6" spans="1:14" x14ac:dyDescent="0.2">
      <c r="A6" s="772">
        <v>3</v>
      </c>
      <c r="B6" s="772" t="s">
        <v>251</v>
      </c>
      <c r="C6" s="1984"/>
      <c r="D6" s="1983">
        <v>4596.8124344400003</v>
      </c>
      <c r="E6" s="1983">
        <v>4596.8124344400003</v>
      </c>
    </row>
    <row r="7" spans="1:14" x14ac:dyDescent="0.2">
      <c r="A7" s="772">
        <v>4</v>
      </c>
      <c r="B7" s="772" t="s">
        <v>391</v>
      </c>
      <c r="C7" s="772"/>
      <c r="D7" s="1983">
        <v>2357.4162117000001</v>
      </c>
      <c r="E7" s="1983">
        <v>2357.4162117000001</v>
      </c>
    </row>
    <row r="8" spans="1:14" x14ac:dyDescent="0.2">
      <c r="A8" s="772">
        <v>5</v>
      </c>
      <c r="B8" s="772" t="s">
        <v>392</v>
      </c>
      <c r="C8" s="1984"/>
      <c r="D8" s="1983" t="s">
        <v>3</v>
      </c>
      <c r="E8" s="1983" t="s">
        <v>3</v>
      </c>
    </row>
    <row r="9" spans="1:14" x14ac:dyDescent="0.2">
      <c r="A9" s="772">
        <v>6</v>
      </c>
      <c r="B9" s="772" t="s">
        <v>393</v>
      </c>
      <c r="C9" s="772"/>
      <c r="D9" s="1983">
        <v>3604.0725531499997</v>
      </c>
      <c r="E9" s="1983">
        <v>3604.0725531499997</v>
      </c>
      <c r="J9" s="702"/>
    </row>
    <row r="10" spans="1:14" ht="6" customHeight="1" x14ac:dyDescent="0.2">
      <c r="A10" s="772"/>
      <c r="B10" s="772"/>
      <c r="C10" s="772"/>
      <c r="D10" s="1983"/>
      <c r="E10" s="1983"/>
    </row>
    <row r="11" spans="1:14" x14ac:dyDescent="0.2">
      <c r="A11" s="1689">
        <v>7</v>
      </c>
      <c r="B11" s="1689" t="s">
        <v>394</v>
      </c>
      <c r="C11" s="1985"/>
      <c r="D11" s="1983" t="s">
        <v>3</v>
      </c>
      <c r="E11" s="1983" t="s">
        <v>3</v>
      </c>
    </row>
    <row r="12" spans="1:14" x14ac:dyDescent="0.2">
      <c r="A12" s="772">
        <v>8</v>
      </c>
      <c r="B12" s="772" t="s">
        <v>101</v>
      </c>
      <c r="C12" s="1985"/>
      <c r="D12" s="1983"/>
      <c r="E12" s="1983"/>
    </row>
    <row r="13" spans="1:14" x14ac:dyDescent="0.2">
      <c r="A13" s="772">
        <v>9</v>
      </c>
      <c r="B13" s="772" t="s">
        <v>251</v>
      </c>
      <c r="C13" s="1985"/>
      <c r="D13" s="1983"/>
      <c r="E13" s="1983"/>
    </row>
    <row r="14" spans="1:14" x14ac:dyDescent="0.2">
      <c r="A14" s="772">
        <v>10</v>
      </c>
      <c r="B14" s="772" t="s">
        <v>391</v>
      </c>
      <c r="C14" s="772"/>
      <c r="D14" s="1983">
        <v>18911.90506089</v>
      </c>
      <c r="E14" s="1983">
        <v>18911.90506089</v>
      </c>
    </row>
    <row r="15" spans="1:14" x14ac:dyDescent="0.2">
      <c r="A15" s="772">
        <v>11</v>
      </c>
      <c r="B15" s="772" t="s">
        <v>392</v>
      </c>
      <c r="C15" s="772"/>
      <c r="D15" s="1983">
        <v>85.153413209999997</v>
      </c>
      <c r="E15" s="1983">
        <v>85.153413209999997</v>
      </c>
    </row>
    <row r="16" spans="1:14" x14ac:dyDescent="0.2">
      <c r="A16" s="772">
        <v>12</v>
      </c>
      <c r="B16" s="772" t="s">
        <v>393</v>
      </c>
      <c r="C16" s="772"/>
      <c r="D16" s="1983">
        <v>38106.395970689999</v>
      </c>
      <c r="E16" s="1983">
        <v>38106.395970689999</v>
      </c>
    </row>
    <row r="17" spans="1:6" x14ac:dyDescent="0.2">
      <c r="A17" s="772">
        <v>13</v>
      </c>
      <c r="B17" s="772" t="s">
        <v>395</v>
      </c>
      <c r="C17" s="772"/>
      <c r="D17" s="1983">
        <v>217.60272139</v>
      </c>
      <c r="E17" s="1983">
        <v>217.60272139</v>
      </c>
    </row>
    <row r="18" spans="1:6" x14ac:dyDescent="0.2">
      <c r="A18" s="772">
        <v>14</v>
      </c>
      <c r="B18" s="772" t="s">
        <v>396</v>
      </c>
      <c r="C18" s="772"/>
      <c r="D18" s="1983">
        <v>17111.329529620001</v>
      </c>
      <c r="E18" s="1983">
        <v>17111.329529620001</v>
      </c>
      <c r="F18" s="1014"/>
    </row>
    <row r="19" spans="1:6" x14ac:dyDescent="0.2">
      <c r="A19" s="772">
        <v>15</v>
      </c>
      <c r="B19" s="772" t="s">
        <v>2100</v>
      </c>
      <c r="C19" s="772"/>
      <c r="D19" s="1983"/>
      <c r="E19" s="1983"/>
      <c r="F19" s="1014"/>
    </row>
    <row r="20" spans="1:6" x14ac:dyDescent="0.2">
      <c r="A20" s="772">
        <v>16</v>
      </c>
      <c r="B20" s="772" t="s">
        <v>397</v>
      </c>
      <c r="C20" s="772"/>
      <c r="D20" s="1983">
        <v>820.81962224000006</v>
      </c>
      <c r="E20" s="1983">
        <v>820.81962224000006</v>
      </c>
    </row>
    <row r="21" spans="1:6" x14ac:dyDescent="0.2">
      <c r="A21" s="772">
        <v>17</v>
      </c>
      <c r="B21" s="772" t="s">
        <v>398</v>
      </c>
      <c r="C21" s="772"/>
      <c r="D21" s="1983">
        <v>8071.4120831800001</v>
      </c>
      <c r="E21" s="1983">
        <v>8071.4120831800001</v>
      </c>
    </row>
    <row r="22" spans="1:6" x14ac:dyDescent="0.2">
      <c r="A22" s="772">
        <v>18</v>
      </c>
      <c r="B22" s="772" t="s">
        <v>2101</v>
      </c>
      <c r="C22" s="772"/>
      <c r="D22" s="1983"/>
      <c r="E22" s="1983"/>
    </row>
    <row r="23" spans="1:6" x14ac:dyDescent="0.2">
      <c r="A23" s="772">
        <v>19</v>
      </c>
      <c r="B23" s="772" t="s">
        <v>399</v>
      </c>
      <c r="C23" s="772"/>
      <c r="D23" s="1986">
        <v>2958.50615006</v>
      </c>
      <c r="E23" s="1014">
        <v>2958.50615006</v>
      </c>
      <c r="F23" s="1014"/>
    </row>
    <row r="24" spans="1:6" s="1965" customFormat="1" x14ac:dyDescent="0.2">
      <c r="A24" s="1690">
        <v>20</v>
      </c>
      <c r="B24" s="1690" t="s">
        <v>7</v>
      </c>
      <c r="C24" s="1690"/>
      <c r="D24" s="1690">
        <v>96841.425750569993</v>
      </c>
      <c r="E24" s="1690">
        <v>96841.425750569993</v>
      </c>
    </row>
    <row r="25" spans="1:6" x14ac:dyDescent="0.2">
      <c r="D25" s="1014"/>
      <c r="E25" s="1014"/>
    </row>
    <row r="26" spans="1:6" x14ac:dyDescent="0.2">
      <c r="E26" s="1014"/>
    </row>
    <row r="27" spans="1:6" ht="14.45" customHeight="1" x14ac:dyDescent="0.2">
      <c r="A27" s="1582"/>
      <c r="B27" s="1582" t="s">
        <v>124</v>
      </c>
      <c r="C27" s="1987"/>
      <c r="D27" s="1987"/>
      <c r="E27" s="1988"/>
    </row>
    <row r="28" spans="1:6" ht="24" x14ac:dyDescent="0.2">
      <c r="A28" s="1691"/>
      <c r="B28" s="1691" t="s">
        <v>9</v>
      </c>
      <c r="C28" s="1989"/>
      <c r="D28" s="1990" t="s">
        <v>387</v>
      </c>
      <c r="E28" s="1990" t="s">
        <v>388</v>
      </c>
    </row>
    <row r="29" spans="1:6" x14ac:dyDescent="0.2">
      <c r="A29" s="1692">
        <v>1</v>
      </c>
      <c r="B29" s="1693" t="s">
        <v>389</v>
      </c>
      <c r="C29" s="1693"/>
      <c r="D29" s="1693"/>
      <c r="E29" s="1693"/>
    </row>
    <row r="30" spans="1:6" x14ac:dyDescent="0.2">
      <c r="A30" s="1693">
        <v>2</v>
      </c>
      <c r="B30" s="1693" t="s">
        <v>390</v>
      </c>
      <c r="C30" s="1693"/>
      <c r="D30" s="1991"/>
      <c r="E30" s="1991"/>
    </row>
    <row r="31" spans="1:6" x14ac:dyDescent="0.2">
      <c r="A31" s="1693">
        <v>3</v>
      </c>
      <c r="B31" s="1693" t="s">
        <v>251</v>
      </c>
      <c r="C31" s="1693"/>
      <c r="D31" s="1991">
        <v>4538.8189899099998</v>
      </c>
      <c r="E31" s="1991">
        <v>4538.8189899099998</v>
      </c>
    </row>
    <row r="32" spans="1:6" x14ac:dyDescent="0.2">
      <c r="A32" s="1693">
        <v>4</v>
      </c>
      <c r="B32" s="1693" t="s">
        <v>391</v>
      </c>
      <c r="C32" s="1693"/>
      <c r="D32" s="1991">
        <v>2412.3464966299998</v>
      </c>
      <c r="E32" s="1991">
        <v>2412.3464966299998</v>
      </c>
    </row>
    <row r="33" spans="1:5" x14ac:dyDescent="0.2">
      <c r="A33" s="1693">
        <v>5</v>
      </c>
      <c r="B33" s="1693" t="s">
        <v>392</v>
      </c>
      <c r="C33" s="1693"/>
      <c r="D33" s="1991" t="s">
        <v>3</v>
      </c>
      <c r="E33" s="1991" t="s">
        <v>3</v>
      </c>
    </row>
    <row r="34" spans="1:5" x14ac:dyDescent="0.2">
      <c r="A34" s="1693">
        <v>6</v>
      </c>
      <c r="B34" s="1693" t="s">
        <v>393</v>
      </c>
      <c r="C34" s="1693"/>
      <c r="D34" s="1991">
        <v>3820.8897958099997</v>
      </c>
      <c r="E34" s="1991">
        <v>3820.8897958099997</v>
      </c>
    </row>
    <row r="35" spans="1:5" x14ac:dyDescent="0.2">
      <c r="A35" s="1693"/>
      <c r="B35" s="1693" t="s">
        <v>399</v>
      </c>
      <c r="C35" s="1693"/>
      <c r="D35" s="1991"/>
      <c r="E35" s="1991"/>
    </row>
    <row r="36" spans="1:5" ht="6" customHeight="1" x14ac:dyDescent="0.2">
      <c r="A36" s="1693"/>
      <c r="B36" s="1693"/>
      <c r="C36" s="1693"/>
      <c r="D36" s="1991"/>
      <c r="E36" s="1991"/>
    </row>
    <row r="37" spans="1:5" x14ac:dyDescent="0.2">
      <c r="A37" s="1694">
        <v>7</v>
      </c>
      <c r="B37" s="1991" t="s">
        <v>394</v>
      </c>
      <c r="C37" s="1991"/>
      <c r="D37" s="1991">
        <v>20796.416510079998</v>
      </c>
      <c r="E37" s="1991">
        <v>20796.416510079998</v>
      </c>
    </row>
    <row r="38" spans="1:5" x14ac:dyDescent="0.2">
      <c r="A38" s="772">
        <v>8</v>
      </c>
      <c r="B38" s="772" t="s">
        <v>101</v>
      </c>
      <c r="C38" s="1991"/>
      <c r="D38" s="1991"/>
      <c r="E38" s="1991"/>
    </row>
    <row r="39" spans="1:5" x14ac:dyDescent="0.2">
      <c r="A39" s="772">
        <v>9</v>
      </c>
      <c r="B39" s="772" t="s">
        <v>251</v>
      </c>
      <c r="C39" s="1991"/>
      <c r="D39" s="1991"/>
      <c r="E39" s="1991"/>
    </row>
    <row r="40" spans="1:5" x14ac:dyDescent="0.2">
      <c r="A40" s="1693">
        <v>10</v>
      </c>
      <c r="B40" s="1693" t="s">
        <v>391</v>
      </c>
      <c r="C40" s="1693"/>
      <c r="D40" s="1991">
        <v>106.19685522</v>
      </c>
      <c r="E40" s="1991">
        <v>106.19685522</v>
      </c>
    </row>
    <row r="41" spans="1:5" x14ac:dyDescent="0.2">
      <c r="A41" s="1693">
        <v>11</v>
      </c>
      <c r="B41" s="1693" t="s">
        <v>392</v>
      </c>
      <c r="C41" s="1693"/>
      <c r="D41" s="1991">
        <v>42260.100664979997</v>
      </c>
      <c r="E41" s="1991">
        <v>42260.100664979997</v>
      </c>
    </row>
    <row r="42" spans="1:5" x14ac:dyDescent="0.2">
      <c r="A42" s="1693">
        <v>12</v>
      </c>
      <c r="B42" s="1693" t="s">
        <v>393</v>
      </c>
      <c r="C42" s="1693"/>
      <c r="D42" s="1991">
        <v>226.48822171999998</v>
      </c>
      <c r="E42" s="1991">
        <v>226.48822171999998</v>
      </c>
    </row>
    <row r="43" spans="1:5" x14ac:dyDescent="0.2">
      <c r="A43" s="1693">
        <v>13</v>
      </c>
      <c r="B43" s="1693" t="s">
        <v>395</v>
      </c>
      <c r="C43" s="1693"/>
      <c r="D43" s="1991">
        <v>16964.061085330002</v>
      </c>
      <c r="E43" s="1991">
        <v>16964.061085330002</v>
      </c>
    </row>
    <row r="44" spans="1:5" x14ac:dyDescent="0.2">
      <c r="A44" s="1693">
        <v>14</v>
      </c>
      <c r="B44" s="1693" t="s">
        <v>396</v>
      </c>
      <c r="C44" s="1693"/>
      <c r="D44" s="1991">
        <v>831.82455942999991</v>
      </c>
      <c r="E44" s="1991">
        <v>831.82455942999991</v>
      </c>
    </row>
    <row r="45" spans="1:5" x14ac:dyDescent="0.2">
      <c r="A45" s="772">
        <v>15</v>
      </c>
      <c r="B45" s="772" t="s">
        <v>2100</v>
      </c>
      <c r="C45" s="1693"/>
      <c r="D45" s="1991"/>
      <c r="E45" s="1991"/>
    </row>
    <row r="46" spans="1:5" x14ac:dyDescent="0.2">
      <c r="A46" s="1693">
        <v>16</v>
      </c>
      <c r="B46" s="1693" t="s">
        <v>397</v>
      </c>
      <c r="C46" s="1693"/>
      <c r="D46" s="1991">
        <v>8214.6142464700006</v>
      </c>
      <c r="E46" s="1991">
        <v>8214.6142464700006</v>
      </c>
    </row>
    <row r="47" spans="1:5" x14ac:dyDescent="0.2">
      <c r="A47" s="1693">
        <v>17</v>
      </c>
      <c r="B47" s="1693" t="s">
        <v>398</v>
      </c>
      <c r="C47" s="1693"/>
      <c r="D47" s="1991">
        <v>3469.61417764</v>
      </c>
      <c r="E47" s="1991">
        <v>3469.61417764</v>
      </c>
    </row>
    <row r="48" spans="1:5" x14ac:dyDescent="0.2">
      <c r="A48" s="772">
        <v>18</v>
      </c>
      <c r="B48" s="772" t="s">
        <v>2101</v>
      </c>
      <c r="C48" s="1693"/>
      <c r="D48" s="1991"/>
      <c r="E48" s="1991"/>
    </row>
    <row r="49" spans="1:5" x14ac:dyDescent="0.2">
      <c r="A49" s="772">
        <v>19</v>
      </c>
      <c r="B49" s="772" t="s">
        <v>399</v>
      </c>
      <c r="C49" s="1693"/>
      <c r="D49" s="1991"/>
      <c r="E49" s="1991"/>
    </row>
    <row r="50" spans="1:5" s="1035" customFormat="1" x14ac:dyDescent="0.2">
      <c r="A50" s="1695">
        <v>20</v>
      </c>
      <c r="B50" s="1695" t="s">
        <v>7</v>
      </c>
      <c r="C50" s="1695"/>
      <c r="D50" s="1695">
        <v>103641.37160322</v>
      </c>
      <c r="E50" s="1695">
        <v>103641.37160322</v>
      </c>
    </row>
    <row r="52" spans="1:5" x14ac:dyDescent="0.2">
      <c r="B52" s="1992"/>
      <c r="D52" s="1014"/>
    </row>
    <row r="53" spans="1:5" x14ac:dyDescent="0.2">
      <c r="D53" s="1014"/>
    </row>
    <row r="120" spans="8:8" ht="15" x14ac:dyDescent="0.25">
      <c r="H120" s="1971"/>
    </row>
  </sheetData>
  <mergeCells count="1">
    <mergeCell ref="B1:E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DA269-120B-40D0-90B0-96EEA5D43994}">
  <sheetPr>
    <tabColor theme="2"/>
  </sheetPr>
  <dimension ref="A1:J112"/>
  <sheetViews>
    <sheetView showGridLines="0" showWhiteSpace="0" view="pageLayout" zoomScaleNormal="100" zoomScaleSheetLayoutView="100" workbookViewId="0">
      <selection activeCell="B1" sqref="B1:D1"/>
    </sheetView>
  </sheetViews>
  <sheetFormatPr defaultColWidth="0" defaultRowHeight="12" x14ac:dyDescent="0.2"/>
  <cols>
    <col min="1" max="1" width="3.625" style="644" customWidth="1"/>
    <col min="2" max="2" width="62" style="168" customWidth="1"/>
    <col min="3" max="3" width="8.75" style="168" customWidth="1"/>
    <col min="4" max="4" width="10.375" style="168" customWidth="1"/>
    <col min="5" max="7" width="9" style="168" hidden="1" customWidth="1"/>
    <col min="8" max="8" width="34.625" style="168" hidden="1" customWidth="1"/>
    <col min="9" max="9" width="10.375" style="168" hidden="1" customWidth="1"/>
    <col min="10" max="10" width="12.5" style="168" hidden="1" customWidth="1"/>
    <col min="11" max="16384" width="8" style="168" hidden="1"/>
  </cols>
  <sheetData>
    <row r="1" spans="1:10" ht="88.5" customHeight="1" x14ac:dyDescent="0.2">
      <c r="B1" s="2951" t="s">
        <v>2299</v>
      </c>
      <c r="C1" s="2952"/>
      <c r="D1" s="2952"/>
      <c r="E1" s="644"/>
      <c r="F1" s="169"/>
    </row>
    <row r="2" spans="1:10" ht="10.9" customHeight="1" x14ac:dyDescent="0.2">
      <c r="B2" s="1367"/>
      <c r="C2" s="2291" t="s">
        <v>341</v>
      </c>
      <c r="D2" s="2291" t="s">
        <v>342</v>
      </c>
      <c r="E2" s="644"/>
      <c r="F2" s="2292"/>
      <c r="G2" s="644"/>
      <c r="H2" s="644"/>
    </row>
    <row r="3" spans="1:10" ht="25.5" customHeight="1" x14ac:dyDescent="0.2">
      <c r="B3" s="2293" t="s">
        <v>9</v>
      </c>
      <c r="C3" s="2294" t="s">
        <v>1</v>
      </c>
      <c r="D3" s="2294" t="s">
        <v>79</v>
      </c>
      <c r="E3" s="644"/>
      <c r="F3" s="644"/>
      <c r="G3" s="644"/>
      <c r="H3" s="644"/>
    </row>
    <row r="4" spans="1:10" x14ac:dyDescent="0.2">
      <c r="A4" s="1684">
        <v>1</v>
      </c>
      <c r="B4" s="1684" t="s">
        <v>1069</v>
      </c>
      <c r="C4" s="2295">
        <v>101044.78152428</v>
      </c>
      <c r="D4" s="2295">
        <v>8083.5825219424005</v>
      </c>
      <c r="E4" s="644"/>
      <c r="F4" s="644"/>
      <c r="G4" s="644"/>
      <c r="H4" s="644"/>
      <c r="I4" s="168">
        <v>101044.78152428</v>
      </c>
      <c r="J4" s="168">
        <v>8083.5825219424005</v>
      </c>
    </row>
    <row r="5" spans="1:10" x14ac:dyDescent="0.2">
      <c r="A5" s="644">
        <v>2</v>
      </c>
      <c r="B5" s="644" t="s">
        <v>78</v>
      </c>
      <c r="C5" s="570">
        <v>1736.7051379817985</v>
      </c>
      <c r="D5" s="570">
        <v>138.93641103854389</v>
      </c>
      <c r="I5" s="168">
        <v>1736.7051379817985</v>
      </c>
      <c r="J5" s="168">
        <v>138.93641103854389</v>
      </c>
    </row>
    <row r="6" spans="1:10" x14ac:dyDescent="0.2">
      <c r="A6" s="644">
        <v>3</v>
      </c>
      <c r="B6" s="168" t="s">
        <v>1006</v>
      </c>
      <c r="C6" s="570">
        <v>-106.25434935125395</v>
      </c>
      <c r="D6" s="570">
        <v>-8.5003479481003161</v>
      </c>
      <c r="I6" s="168">
        <v>-106.25434935125395</v>
      </c>
      <c r="J6" s="168">
        <v>-8.5003479481003161</v>
      </c>
    </row>
    <row r="7" spans="1:10" x14ac:dyDescent="0.2">
      <c r="A7" s="644">
        <v>4</v>
      </c>
      <c r="B7" s="168" t="s">
        <v>77</v>
      </c>
      <c r="C7" s="570">
        <v>0</v>
      </c>
      <c r="D7" s="570">
        <v>0</v>
      </c>
      <c r="F7" s="571"/>
      <c r="G7" s="572"/>
      <c r="I7" s="168">
        <v>0</v>
      </c>
      <c r="J7" s="168">
        <v>0</v>
      </c>
    </row>
    <row r="8" spans="1:10" x14ac:dyDescent="0.2">
      <c r="A8" s="644">
        <v>5</v>
      </c>
      <c r="B8" s="168" t="s">
        <v>76</v>
      </c>
      <c r="C8" s="570">
        <v>-5449.69311261038</v>
      </c>
      <c r="D8" s="570">
        <v>-435.97544900883042</v>
      </c>
      <c r="I8" s="168">
        <v>-5449.69311261038</v>
      </c>
      <c r="J8" s="168">
        <v>-435.97544900883042</v>
      </c>
    </row>
    <row r="9" spans="1:10" x14ac:dyDescent="0.2">
      <c r="A9" s="644">
        <v>6</v>
      </c>
      <c r="B9" s="168" t="s">
        <v>75</v>
      </c>
      <c r="C9" s="570">
        <v>0</v>
      </c>
      <c r="D9" s="570">
        <v>0</v>
      </c>
      <c r="I9" s="168">
        <v>0</v>
      </c>
      <c r="J9" s="644">
        <v>0</v>
      </c>
    </row>
    <row r="10" spans="1:10" x14ac:dyDescent="0.2">
      <c r="A10" s="644">
        <v>7</v>
      </c>
      <c r="B10" s="168" t="s">
        <v>74</v>
      </c>
      <c r="C10" s="570">
        <v>130.02648941984597</v>
      </c>
      <c r="D10" s="570">
        <v>10.402119153587678</v>
      </c>
      <c r="I10" s="168">
        <v>130.02648941984597</v>
      </c>
      <c r="J10" s="168">
        <v>10.402119153587678</v>
      </c>
    </row>
    <row r="11" spans="1:10" x14ac:dyDescent="0.2">
      <c r="A11" s="644">
        <v>8</v>
      </c>
      <c r="B11" s="168" t="s">
        <v>5</v>
      </c>
      <c r="C11" s="570">
        <v>-514.13993915000015</v>
      </c>
      <c r="D11" s="570">
        <v>-41.131195132000009</v>
      </c>
      <c r="I11" s="168">
        <v>-514.13993915000015</v>
      </c>
      <c r="J11" s="168">
        <v>-41.131195132000009</v>
      </c>
    </row>
    <row r="12" spans="1:10" x14ac:dyDescent="0.2">
      <c r="A12" s="1685">
        <v>9</v>
      </c>
      <c r="B12" s="573" t="s">
        <v>1070</v>
      </c>
      <c r="C12" s="574">
        <v>96841.425750569993</v>
      </c>
      <c r="D12" s="574">
        <v>7747.3140600455999</v>
      </c>
      <c r="I12" s="168">
        <v>96841.425750569993</v>
      </c>
      <c r="J12" s="168">
        <v>7747.3140600455999</v>
      </c>
    </row>
    <row r="13" spans="1:10" s="575" customFormat="1" x14ac:dyDescent="0.2">
      <c r="A13" s="1686"/>
      <c r="B13" s="576"/>
      <c r="C13" s="577"/>
      <c r="D13" s="577"/>
      <c r="F13" s="578"/>
    </row>
    <row r="14" spans="1:10" s="579" customFormat="1" ht="36" customHeight="1" x14ac:dyDescent="0.2">
      <c r="A14" s="1687"/>
      <c r="B14" s="580" t="s">
        <v>9</v>
      </c>
      <c r="C14" s="581" t="s">
        <v>1</v>
      </c>
      <c r="D14" s="581" t="s">
        <v>79</v>
      </c>
      <c r="F14" s="582"/>
    </row>
    <row r="15" spans="1:10" s="584" customFormat="1" x14ac:dyDescent="0.2">
      <c r="A15" s="1684">
        <v>1</v>
      </c>
      <c r="B15" s="170" t="s">
        <v>1068</v>
      </c>
      <c r="C15" s="583">
        <v>103641.41550367999</v>
      </c>
      <c r="D15" s="583">
        <v>8291.3132402943993</v>
      </c>
      <c r="F15" s="585"/>
      <c r="I15" s="584">
        <v>103641.41550367999</v>
      </c>
      <c r="J15" s="584">
        <v>8291.3132402943993</v>
      </c>
    </row>
    <row r="16" spans="1:10" x14ac:dyDescent="0.2">
      <c r="A16" s="644">
        <v>2</v>
      </c>
      <c r="B16" s="168" t="s">
        <v>78</v>
      </c>
      <c r="C16" s="586">
        <v>-1596.3222085438269</v>
      </c>
      <c r="D16" s="586">
        <v>-127.70577668350616</v>
      </c>
      <c r="I16" s="168">
        <v>-1596.3222085438269</v>
      </c>
      <c r="J16" s="168">
        <v>-127.70577668350616</v>
      </c>
    </row>
    <row r="17" spans="1:10" x14ac:dyDescent="0.2">
      <c r="A17" s="644">
        <v>3</v>
      </c>
      <c r="B17" s="168" t="s">
        <v>1006</v>
      </c>
      <c r="C17" s="586">
        <v>-572.18711128715722</v>
      </c>
      <c r="D17" s="586">
        <v>-45.774968902972581</v>
      </c>
      <c r="I17" s="168">
        <v>-572.18711128715722</v>
      </c>
      <c r="J17" s="168">
        <v>-45.774968902972581</v>
      </c>
    </row>
    <row r="18" spans="1:10" x14ac:dyDescent="0.2">
      <c r="A18" s="644">
        <v>4</v>
      </c>
      <c r="B18" s="168" t="s">
        <v>77</v>
      </c>
      <c r="C18" s="586">
        <v>0</v>
      </c>
      <c r="D18" s="586">
        <v>0</v>
      </c>
      <c r="I18" s="168">
        <v>0</v>
      </c>
      <c r="J18" s="168">
        <v>0</v>
      </c>
    </row>
    <row r="19" spans="1:10" x14ac:dyDescent="0.2">
      <c r="A19" s="644">
        <v>5</v>
      </c>
      <c r="B19" s="168" t="s">
        <v>76</v>
      </c>
      <c r="C19" s="586">
        <v>0</v>
      </c>
      <c r="D19" s="586">
        <v>0</v>
      </c>
      <c r="I19" s="168">
        <v>0</v>
      </c>
      <c r="J19" s="168">
        <v>0</v>
      </c>
    </row>
    <row r="20" spans="1:10" x14ac:dyDescent="0.2">
      <c r="A20" s="644">
        <v>6</v>
      </c>
      <c r="B20" s="168" t="s">
        <v>75</v>
      </c>
      <c r="C20" s="586">
        <v>0</v>
      </c>
      <c r="D20" s="586">
        <v>0</v>
      </c>
      <c r="I20" s="168">
        <v>0</v>
      </c>
      <c r="J20" s="168">
        <v>0</v>
      </c>
    </row>
    <row r="21" spans="1:10" x14ac:dyDescent="0.2">
      <c r="A21" s="644">
        <v>7</v>
      </c>
      <c r="B21" s="168" t="s">
        <v>74</v>
      </c>
      <c r="C21" s="586">
        <v>-43.806570478994736</v>
      </c>
      <c r="D21" s="586">
        <v>-3.5045256383195791</v>
      </c>
      <c r="I21" s="168">
        <v>-43.806570478994736</v>
      </c>
      <c r="J21" s="168">
        <v>-3.5045256383195791</v>
      </c>
    </row>
    <row r="22" spans="1:10" x14ac:dyDescent="0.2">
      <c r="A22" s="644">
        <v>8</v>
      </c>
      <c r="B22" s="168" t="s">
        <v>5</v>
      </c>
      <c r="C22" s="586">
        <v>-384.3180890900112</v>
      </c>
      <c r="D22" s="586">
        <v>-30.745447127200897</v>
      </c>
      <c r="I22" s="168">
        <v>-384.3180890900112</v>
      </c>
      <c r="J22" s="168">
        <v>-30.745447127200897</v>
      </c>
    </row>
    <row r="23" spans="1:10" s="584" customFormat="1" x14ac:dyDescent="0.2">
      <c r="A23" s="1684">
        <v>9</v>
      </c>
      <c r="B23" s="170" t="s">
        <v>1069</v>
      </c>
      <c r="C23" s="583">
        <v>101044.78152428</v>
      </c>
      <c r="D23" s="583">
        <v>8083.5825219424005</v>
      </c>
      <c r="I23" s="584">
        <v>101044.78152428</v>
      </c>
      <c r="J23" s="584">
        <v>8083.5825219424005</v>
      </c>
    </row>
    <row r="24" spans="1:10" x14ac:dyDescent="0.2">
      <c r="B24" s="576"/>
      <c r="C24" s="587"/>
      <c r="D24" s="587"/>
    </row>
    <row r="112" spans="8:8" ht="15" x14ac:dyDescent="0.25">
      <c r="H112" s="588"/>
    </row>
  </sheetData>
  <mergeCells count="1">
    <mergeCell ref="B1:D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18656-34E4-4140-B224-BA79985E0CBD}">
  <sheetPr>
    <tabColor theme="2"/>
  </sheetPr>
  <dimension ref="A1:L76"/>
  <sheetViews>
    <sheetView showGridLines="0" showWhiteSpace="0" view="pageLayout" zoomScaleNormal="130" zoomScaleSheetLayoutView="100" workbookViewId="0">
      <selection sqref="A1:I1"/>
    </sheetView>
  </sheetViews>
  <sheetFormatPr defaultColWidth="9.125" defaultRowHeight="12" x14ac:dyDescent="0.2"/>
  <cols>
    <col min="1" max="1" width="17.125" style="1683" customWidth="1"/>
    <col min="2" max="2" width="10.875" style="715" customWidth="1"/>
    <col min="3" max="3" width="8.625" style="715" customWidth="1"/>
    <col min="4" max="4" width="9.5" style="715" customWidth="1"/>
    <col min="5" max="6" width="9" style="715" customWidth="1"/>
    <col min="7" max="7" width="8.625" style="715" customWidth="1"/>
    <col min="8" max="8" width="10.5" style="2003" customWidth="1"/>
    <col min="9" max="9" width="11.5" style="715" customWidth="1"/>
    <col min="10" max="10" width="10.625" style="715" customWidth="1"/>
    <col min="11" max="11" width="11.5" style="715" customWidth="1"/>
    <col min="12" max="12" width="17.875" style="715" customWidth="1"/>
    <col min="13" max="16384" width="9.125" style="715"/>
  </cols>
  <sheetData>
    <row r="1" spans="1:12" ht="12" customHeight="1" x14ac:dyDescent="0.2">
      <c r="A1" s="2957" t="s">
        <v>2437</v>
      </c>
      <c r="B1" s="2957"/>
      <c r="C1" s="2957"/>
      <c r="D1" s="2957"/>
      <c r="E1" s="2957"/>
      <c r="F1" s="2957"/>
      <c r="G1" s="2957"/>
      <c r="H1" s="2957"/>
      <c r="I1" s="2957"/>
    </row>
    <row r="2" spans="1:12" ht="129.75" customHeight="1" x14ac:dyDescent="0.2">
      <c r="A2" s="2955" t="s">
        <v>2228</v>
      </c>
      <c r="B2" s="2956"/>
      <c r="C2" s="2956"/>
      <c r="D2" s="2956"/>
      <c r="E2" s="2956"/>
      <c r="F2" s="2956"/>
      <c r="G2" s="2956"/>
      <c r="H2" s="2956"/>
      <c r="I2" s="2956"/>
      <c r="L2" s="1993"/>
    </row>
    <row r="3" spans="1:12" x14ac:dyDescent="0.2">
      <c r="A3" s="643" t="s">
        <v>341</v>
      </c>
      <c r="B3" s="1994" t="s">
        <v>342</v>
      </c>
      <c r="C3" s="1994" t="s">
        <v>592</v>
      </c>
      <c r="D3" s="1994" t="s">
        <v>344</v>
      </c>
      <c r="E3" s="2953" t="s">
        <v>345</v>
      </c>
      <c r="F3" s="2953"/>
      <c r="G3" s="1994" t="s">
        <v>346</v>
      </c>
      <c r="H3" s="1995" t="s">
        <v>1088</v>
      </c>
      <c r="I3" s="1994" t="s">
        <v>1089</v>
      </c>
    </row>
    <row r="4" spans="1:12" x14ac:dyDescent="0.2">
      <c r="A4" s="1666"/>
      <c r="B4" s="1996"/>
      <c r="C4" s="1996"/>
      <c r="D4" s="1996"/>
      <c r="E4" s="2958" t="s">
        <v>80</v>
      </c>
      <c r="F4" s="2959" t="s">
        <v>80</v>
      </c>
      <c r="G4" s="1996"/>
      <c r="H4" s="1997"/>
      <c r="I4" s="1996"/>
    </row>
    <row r="5" spans="1:12" ht="48" x14ac:dyDescent="0.2">
      <c r="A5" s="1667" t="s">
        <v>1090</v>
      </c>
      <c r="B5" s="771" t="s">
        <v>1091</v>
      </c>
      <c r="C5" s="1998" t="s">
        <v>1092</v>
      </c>
      <c r="D5" s="1998" t="s">
        <v>1093</v>
      </c>
      <c r="E5" s="1999">
        <v>2018</v>
      </c>
      <c r="F5" s="2000">
        <v>2019</v>
      </c>
      <c r="G5" s="1998" t="s">
        <v>1094</v>
      </c>
      <c r="H5" s="2001" t="s">
        <v>1095</v>
      </c>
      <c r="I5" s="2002" t="s">
        <v>1096</v>
      </c>
      <c r="K5" s="2003"/>
      <c r="L5" s="2004"/>
    </row>
    <row r="6" spans="1:12" x14ac:dyDescent="0.2">
      <c r="A6" s="1668" t="s">
        <v>1097</v>
      </c>
      <c r="B6" s="2005" t="s">
        <v>48</v>
      </c>
      <c r="C6" s="2006">
        <v>8.7670544359099421E-4</v>
      </c>
      <c r="D6" s="2006">
        <v>8.7523699999999996E-4</v>
      </c>
      <c r="E6" s="2007">
        <v>602825</v>
      </c>
      <c r="F6" s="2007">
        <v>608134</v>
      </c>
      <c r="G6" s="2007">
        <v>112</v>
      </c>
      <c r="H6" s="2008">
        <v>3.3179999999999998E-6</v>
      </c>
      <c r="I6" s="2006">
        <v>2.9897799999999998E-4</v>
      </c>
      <c r="J6" s="2009"/>
      <c r="K6" s="2004"/>
    </row>
    <row r="7" spans="1:12" x14ac:dyDescent="0.2">
      <c r="A7" s="1669" t="s">
        <v>1098</v>
      </c>
      <c r="B7" s="2010" t="s">
        <v>47</v>
      </c>
      <c r="C7" s="2011">
        <v>1.867153056253922E-3</v>
      </c>
      <c r="D7" s="2011">
        <v>1.86684E-3</v>
      </c>
      <c r="E7" s="2012">
        <v>204120</v>
      </c>
      <c r="F7" s="2012">
        <v>200023</v>
      </c>
      <c r="G7" s="2012">
        <v>165</v>
      </c>
      <c r="H7" s="2013">
        <v>3.4294000000000001E-5</v>
      </c>
      <c r="I7" s="2011">
        <v>9.1598199999999997E-4</v>
      </c>
    </row>
    <row r="8" spans="1:12" x14ac:dyDescent="0.2">
      <c r="A8" s="1670" t="s">
        <v>1099</v>
      </c>
      <c r="B8" s="2010" t="s">
        <v>46</v>
      </c>
      <c r="C8" s="2011">
        <v>3.5496946696298793E-3</v>
      </c>
      <c r="D8" s="2011">
        <v>3.5695800000000001E-3</v>
      </c>
      <c r="E8" s="2012">
        <v>100977</v>
      </c>
      <c r="F8" s="2012">
        <v>95978</v>
      </c>
      <c r="G8" s="2012">
        <v>265</v>
      </c>
      <c r="H8" s="2013">
        <v>3.9613000000000002E-5</v>
      </c>
      <c r="I8" s="2011">
        <v>2.3564900000000001E-3</v>
      </c>
    </row>
    <row r="9" spans="1:12" x14ac:dyDescent="0.2">
      <c r="A9" s="1671"/>
      <c r="B9" s="2010" t="s">
        <v>45</v>
      </c>
      <c r="C9" s="2011">
        <v>5.9700394049286799E-3</v>
      </c>
      <c r="D9" s="2011">
        <v>5.9699999999999996E-3</v>
      </c>
      <c r="E9" s="2012">
        <v>35319</v>
      </c>
      <c r="F9" s="2012">
        <v>33754</v>
      </c>
      <c r="G9" s="2012">
        <v>139</v>
      </c>
      <c r="H9" s="2013">
        <v>8.4939999999999997E-5</v>
      </c>
      <c r="I9" s="2011">
        <v>3.6905200000000001E-3</v>
      </c>
      <c r="L9" s="1993"/>
    </row>
    <row r="10" spans="1:12" x14ac:dyDescent="0.2">
      <c r="A10" s="1671"/>
      <c r="B10" s="2010" t="s">
        <v>44</v>
      </c>
      <c r="C10" s="2011">
        <v>1.3100383411323186E-2</v>
      </c>
      <c r="D10" s="2011">
        <v>1.30895E-2</v>
      </c>
      <c r="E10" s="2012">
        <v>63375</v>
      </c>
      <c r="F10" s="2012">
        <v>62297</v>
      </c>
      <c r="G10" s="2012">
        <v>604</v>
      </c>
      <c r="H10" s="2013">
        <v>5.6804700000000002E-4</v>
      </c>
      <c r="I10" s="2011">
        <v>8.0969000000000006E-3</v>
      </c>
    </row>
    <row r="11" spans="1:12" x14ac:dyDescent="0.2">
      <c r="A11" s="1671"/>
      <c r="B11" s="2010" t="s">
        <v>43</v>
      </c>
      <c r="C11" s="2011">
        <v>4.9620210802414327E-2</v>
      </c>
      <c r="D11" s="2011">
        <v>4.7294799999999998E-2</v>
      </c>
      <c r="E11" s="2012">
        <v>9019</v>
      </c>
      <c r="F11" s="2012">
        <v>9072</v>
      </c>
      <c r="G11" s="2012">
        <v>703</v>
      </c>
      <c r="H11" s="2013">
        <v>2.3284199999999999E-3</v>
      </c>
      <c r="I11" s="2011">
        <v>7.1084115000000003E-2</v>
      </c>
      <c r="L11" s="2014"/>
    </row>
    <row r="12" spans="1:12" x14ac:dyDescent="0.2">
      <c r="A12" s="1671"/>
      <c r="B12" s="2010" t="s">
        <v>42</v>
      </c>
      <c r="C12" s="2011">
        <v>0.25775733757170588</v>
      </c>
      <c r="D12" s="2011">
        <v>0.26925527900000001</v>
      </c>
      <c r="E12" s="2012">
        <v>7179</v>
      </c>
      <c r="F12" s="2012">
        <v>7156</v>
      </c>
      <c r="G12" s="2012">
        <v>1262</v>
      </c>
      <c r="H12" s="2013">
        <v>4.7360400000000004E-3</v>
      </c>
      <c r="I12" s="2011">
        <v>0.21488935200000001</v>
      </c>
      <c r="L12" s="1993"/>
    </row>
    <row r="13" spans="1:12" x14ac:dyDescent="0.2">
      <c r="A13" s="1672"/>
      <c r="B13" s="2015" t="s">
        <v>41</v>
      </c>
      <c r="C13" s="2016">
        <v>1</v>
      </c>
      <c r="D13" s="2016">
        <v>1</v>
      </c>
      <c r="E13" s="2017">
        <v>12318</v>
      </c>
      <c r="F13" s="2017">
        <v>11635</v>
      </c>
      <c r="G13" s="2017">
        <v>0</v>
      </c>
      <c r="H13" s="2018">
        <v>0</v>
      </c>
      <c r="I13" s="2017">
        <v>0</v>
      </c>
    </row>
    <row r="14" spans="1:12" x14ac:dyDescent="0.2">
      <c r="A14" s="1673"/>
      <c r="B14" s="2019"/>
      <c r="C14" s="2020"/>
      <c r="D14" s="2020"/>
      <c r="E14" s="2019"/>
      <c r="F14" s="2019"/>
      <c r="G14" s="2019"/>
      <c r="H14" s="2021"/>
      <c r="I14" s="2022"/>
    </row>
    <row r="15" spans="1:12" x14ac:dyDescent="0.2">
      <c r="A15" s="1674"/>
      <c r="B15" s="2023"/>
      <c r="C15" s="2023"/>
      <c r="D15" s="2023"/>
      <c r="E15" s="2023"/>
      <c r="F15" s="2023"/>
      <c r="G15" s="2023"/>
      <c r="H15" s="2024"/>
      <c r="I15" s="2023"/>
    </row>
    <row r="16" spans="1:12" x14ac:dyDescent="0.2">
      <c r="A16" s="1675" t="s">
        <v>341</v>
      </c>
      <c r="B16" s="2025" t="s">
        <v>342</v>
      </c>
      <c r="C16" s="2025" t="s">
        <v>592</v>
      </c>
      <c r="D16" s="2025" t="s">
        <v>344</v>
      </c>
      <c r="E16" s="2960" t="s">
        <v>345</v>
      </c>
      <c r="F16" s="2961"/>
      <c r="G16" s="2025" t="s">
        <v>346</v>
      </c>
      <c r="H16" s="2026" t="s">
        <v>1088</v>
      </c>
      <c r="I16" s="2025" t="s">
        <v>1089</v>
      </c>
    </row>
    <row r="17" spans="1:12" x14ac:dyDescent="0.2">
      <c r="A17" s="1676"/>
      <c r="B17" s="2027"/>
      <c r="C17" s="2027"/>
      <c r="D17" s="2027"/>
      <c r="E17" s="2953" t="s">
        <v>80</v>
      </c>
      <c r="F17" s="2954"/>
      <c r="G17" s="2027"/>
      <c r="H17" s="2028"/>
      <c r="I17" s="2027"/>
    </row>
    <row r="18" spans="1:12" ht="48" x14ac:dyDescent="0.2">
      <c r="A18" s="1667" t="s">
        <v>1090</v>
      </c>
      <c r="B18" s="2029" t="s">
        <v>1091</v>
      </c>
      <c r="C18" s="1998" t="s">
        <v>1092</v>
      </c>
      <c r="D18" s="1998" t="s">
        <v>1093</v>
      </c>
      <c r="E18" s="1999">
        <v>2018</v>
      </c>
      <c r="F18" s="2000">
        <v>2019</v>
      </c>
      <c r="G18" s="1998" t="s">
        <v>1094</v>
      </c>
      <c r="H18" s="2001" t="s">
        <v>1095</v>
      </c>
      <c r="I18" s="2002" t="s">
        <v>1096</v>
      </c>
    </row>
    <row r="19" spans="1:12" x14ac:dyDescent="0.2">
      <c r="A19" s="1677" t="s">
        <v>1097</v>
      </c>
      <c r="B19" s="2005" t="s">
        <v>48</v>
      </c>
      <c r="C19" s="2006">
        <v>9.099200015830368E-4</v>
      </c>
      <c r="D19" s="2006">
        <v>8.9385500000000004E-4</v>
      </c>
      <c r="E19" s="2007">
        <v>1107063</v>
      </c>
      <c r="F19" s="2007">
        <v>1153743</v>
      </c>
      <c r="G19" s="2007">
        <v>454</v>
      </c>
      <c r="H19" s="2008">
        <v>7.6779999999999993E-5</v>
      </c>
      <c r="I19" s="2006">
        <v>4.2954799999999997E-4</v>
      </c>
    </row>
    <row r="20" spans="1:12" x14ac:dyDescent="0.2">
      <c r="A20" s="1678" t="s">
        <v>1085</v>
      </c>
      <c r="B20" s="2010" t="s">
        <v>47</v>
      </c>
      <c r="C20" s="2011">
        <v>1.893901550902354E-3</v>
      </c>
      <c r="D20" s="2011">
        <v>1.8821700000000001E-3</v>
      </c>
      <c r="E20" s="2012">
        <v>524708</v>
      </c>
      <c r="F20" s="2012">
        <v>524239</v>
      </c>
      <c r="G20" s="2012">
        <v>668</v>
      </c>
      <c r="H20" s="2013">
        <v>1.75336E-4</v>
      </c>
      <c r="I20" s="2011">
        <v>1.12641E-3</v>
      </c>
    </row>
    <row r="21" spans="1:12" x14ac:dyDescent="0.2">
      <c r="A21" s="1679"/>
      <c r="B21" s="2010" t="s">
        <v>46</v>
      </c>
      <c r="C21" s="2011">
        <v>3.6224147091434263E-3</v>
      </c>
      <c r="D21" s="2011">
        <v>3.6003699999999999E-3</v>
      </c>
      <c r="E21" s="2012">
        <v>449312</v>
      </c>
      <c r="F21" s="2012">
        <v>438748</v>
      </c>
      <c r="G21" s="2012">
        <v>1738</v>
      </c>
      <c r="H21" s="2013">
        <v>4.4289900000000002E-4</v>
      </c>
      <c r="I21" s="2011">
        <v>3.0717800000000001E-3</v>
      </c>
    </row>
    <row r="22" spans="1:12" x14ac:dyDescent="0.2">
      <c r="A22" s="1680"/>
      <c r="B22" s="2010" t="s">
        <v>45</v>
      </c>
      <c r="C22" s="2011">
        <v>5.9699965640902502E-3</v>
      </c>
      <c r="D22" s="2011">
        <v>5.9699999999999996E-3</v>
      </c>
      <c r="E22" s="2012">
        <v>155307</v>
      </c>
      <c r="F22" s="2012">
        <v>146827</v>
      </c>
      <c r="G22" s="2012">
        <v>1177</v>
      </c>
      <c r="H22" s="2013">
        <v>7.2115199999999997E-4</v>
      </c>
      <c r="I22" s="2011">
        <v>6.06019E-3</v>
      </c>
    </row>
    <row r="23" spans="1:12" x14ac:dyDescent="0.2">
      <c r="A23" s="1680"/>
      <c r="B23" s="2010" t="s">
        <v>44</v>
      </c>
      <c r="C23" s="2011">
        <v>1.4002887084238724E-2</v>
      </c>
      <c r="D23" s="2011">
        <v>1.32967E-2</v>
      </c>
      <c r="E23" s="2012">
        <v>380601</v>
      </c>
      <c r="F23" s="2012">
        <v>369891</v>
      </c>
      <c r="G23" s="2012">
        <v>5582</v>
      </c>
      <c r="H23" s="2013">
        <v>3.5549000000000002E-3</v>
      </c>
      <c r="I23" s="2011">
        <v>9.4462999999999995E-3</v>
      </c>
    </row>
    <row r="24" spans="1:12" x14ac:dyDescent="0.2">
      <c r="A24" s="1680"/>
      <c r="B24" s="2010" t="s">
        <v>43</v>
      </c>
      <c r="C24" s="2011">
        <v>4.8002979533569537E-2</v>
      </c>
      <c r="D24" s="2011">
        <v>4.8467799999999998E-2</v>
      </c>
      <c r="E24" s="2012">
        <v>199931</v>
      </c>
      <c r="F24" s="2012">
        <v>191941</v>
      </c>
      <c r="G24" s="2012">
        <v>5905</v>
      </c>
      <c r="H24" s="2013">
        <v>3.2261099999999999E-3</v>
      </c>
      <c r="I24" s="2011">
        <v>2.4661099999999998E-2</v>
      </c>
      <c r="K24" s="2003"/>
    </row>
    <row r="25" spans="1:12" x14ac:dyDescent="0.2">
      <c r="A25" s="1680"/>
      <c r="B25" s="2010" t="s">
        <v>42</v>
      </c>
      <c r="C25" s="2011">
        <v>0.21209560363150476</v>
      </c>
      <c r="D25" s="2011">
        <v>0.22169439599999999</v>
      </c>
      <c r="E25" s="2012">
        <v>73790</v>
      </c>
      <c r="F25" s="2012">
        <v>75498</v>
      </c>
      <c r="G25" s="2012">
        <v>7950</v>
      </c>
      <c r="H25" s="2013">
        <v>1.2061299999999999E-3</v>
      </c>
      <c r="I25" s="2011">
        <v>9.2902617000000007E-2</v>
      </c>
      <c r="L25" s="2004"/>
    </row>
    <row r="26" spans="1:12" x14ac:dyDescent="0.2">
      <c r="A26" s="1681"/>
      <c r="B26" s="2015" t="s">
        <v>41</v>
      </c>
      <c r="C26" s="2030">
        <v>1</v>
      </c>
      <c r="D26" s="2030">
        <v>1</v>
      </c>
      <c r="E26" s="2017">
        <v>93109</v>
      </c>
      <c r="F26" s="2017">
        <v>98340</v>
      </c>
      <c r="G26" s="2017">
        <v>0</v>
      </c>
      <c r="H26" s="2018">
        <v>0</v>
      </c>
      <c r="I26" s="2017">
        <v>0</v>
      </c>
      <c r="K26" s="2004"/>
    </row>
    <row r="27" spans="1:12" x14ac:dyDescent="0.2">
      <c r="A27" s="1673"/>
      <c r="B27" s="2019"/>
      <c r="C27" s="2020"/>
      <c r="D27" s="2020"/>
      <c r="E27" s="2031"/>
      <c r="F27" s="2031"/>
      <c r="G27" s="2031"/>
      <c r="H27" s="2021"/>
      <c r="I27" s="2022"/>
    </row>
    <row r="28" spans="1:12" x14ac:dyDescent="0.2">
      <c r="A28" s="1674"/>
      <c r="B28" s="2023"/>
      <c r="C28" s="2023"/>
      <c r="D28" s="2023"/>
      <c r="E28" s="2023"/>
      <c r="F28" s="2023"/>
      <c r="G28" s="2023"/>
      <c r="H28" s="2024"/>
      <c r="I28" s="2023"/>
    </row>
    <row r="29" spans="1:12" x14ac:dyDescent="0.2">
      <c r="A29" s="1675" t="s">
        <v>341</v>
      </c>
      <c r="B29" s="2025" t="s">
        <v>342</v>
      </c>
      <c r="C29" s="2025" t="s">
        <v>592</v>
      </c>
      <c r="D29" s="2025" t="s">
        <v>344</v>
      </c>
      <c r="E29" s="2960" t="s">
        <v>345</v>
      </c>
      <c r="F29" s="2961"/>
      <c r="G29" s="2025" t="s">
        <v>346</v>
      </c>
      <c r="H29" s="2026" t="s">
        <v>1088</v>
      </c>
      <c r="I29" s="2025" t="s">
        <v>1089</v>
      </c>
    </row>
    <row r="30" spans="1:12" x14ac:dyDescent="0.2">
      <c r="A30" s="1676"/>
      <c r="B30" s="2027"/>
      <c r="C30" s="2027"/>
      <c r="D30" s="2027"/>
      <c r="E30" s="2953" t="s">
        <v>80</v>
      </c>
      <c r="F30" s="2954"/>
      <c r="G30" s="2027"/>
      <c r="H30" s="2028"/>
      <c r="I30" s="2027"/>
    </row>
    <row r="31" spans="1:12" ht="48" x14ac:dyDescent="0.2">
      <c r="A31" s="1667" t="s">
        <v>1090</v>
      </c>
      <c r="B31" s="771" t="s">
        <v>1091</v>
      </c>
      <c r="C31" s="1998" t="s">
        <v>1092</v>
      </c>
      <c r="D31" s="1998" t="s">
        <v>1093</v>
      </c>
      <c r="E31" s="1999">
        <v>2018</v>
      </c>
      <c r="F31" s="2000">
        <v>2019</v>
      </c>
      <c r="G31" s="1998" t="s">
        <v>1094</v>
      </c>
      <c r="H31" s="2032" t="s">
        <v>1095</v>
      </c>
      <c r="I31" s="2002" t="s">
        <v>1096</v>
      </c>
    </row>
    <row r="32" spans="1:12" x14ac:dyDescent="0.2">
      <c r="A32" s="1677" t="s">
        <v>1100</v>
      </c>
      <c r="B32" s="2005" t="s">
        <v>48</v>
      </c>
      <c r="C32" s="2006">
        <v>1.0481570710376444E-3</v>
      </c>
      <c r="D32" s="2006">
        <v>1.1025399999999999E-3</v>
      </c>
      <c r="E32" s="2007">
        <v>2615</v>
      </c>
      <c r="F32" s="2007">
        <v>2562</v>
      </c>
      <c r="G32" s="2033">
        <v>0</v>
      </c>
      <c r="H32" s="2008">
        <v>0</v>
      </c>
      <c r="I32" s="2006">
        <v>5.84744E-4</v>
      </c>
    </row>
    <row r="33" spans="1:9" x14ac:dyDescent="0.2">
      <c r="A33" s="1682"/>
      <c r="B33" s="2010" t="s">
        <v>47</v>
      </c>
      <c r="C33" s="2011">
        <v>2.2099984344095E-3</v>
      </c>
      <c r="D33" s="2011">
        <v>2.2100000000000002E-3</v>
      </c>
      <c r="E33" s="2012">
        <v>1349</v>
      </c>
      <c r="F33" s="2012">
        <v>1374</v>
      </c>
      <c r="G33" s="2034">
        <v>3</v>
      </c>
      <c r="H33" s="2013">
        <v>0</v>
      </c>
      <c r="I33" s="2011">
        <v>1.03287E-3</v>
      </c>
    </row>
    <row r="34" spans="1:9" x14ac:dyDescent="0.2">
      <c r="A34" s="1679"/>
      <c r="B34" s="2010" t="s">
        <v>46</v>
      </c>
      <c r="C34" s="2011">
        <v>4.4079549543714841E-3</v>
      </c>
      <c r="D34" s="2011">
        <v>4.4908400000000003E-3</v>
      </c>
      <c r="E34" s="2012">
        <v>4268</v>
      </c>
      <c r="F34" s="2012">
        <v>3913</v>
      </c>
      <c r="G34" s="2034">
        <v>2</v>
      </c>
      <c r="H34" s="2013">
        <v>0</v>
      </c>
      <c r="I34" s="2013">
        <v>2.3862000000000002E-3</v>
      </c>
    </row>
    <row r="35" spans="1:9" x14ac:dyDescent="0.2">
      <c r="A35" s="1680"/>
      <c r="B35" s="2010" t="s">
        <v>45</v>
      </c>
      <c r="C35" s="2012">
        <v>0</v>
      </c>
      <c r="D35" s="2012">
        <v>0</v>
      </c>
      <c r="E35" s="2012">
        <v>0</v>
      </c>
      <c r="F35" s="2012">
        <v>0</v>
      </c>
      <c r="G35" s="2035">
        <v>0</v>
      </c>
      <c r="H35" s="2012">
        <v>0</v>
      </c>
      <c r="I35" s="2011">
        <v>3.9721499999999998E-3</v>
      </c>
    </row>
    <row r="36" spans="1:9" x14ac:dyDescent="0.2">
      <c r="A36" s="1680"/>
      <c r="B36" s="2010" t="s">
        <v>44</v>
      </c>
      <c r="C36" s="2011">
        <v>1.186840402187991E-2</v>
      </c>
      <c r="D36" s="2011">
        <v>1.33092E-2</v>
      </c>
      <c r="E36" s="2012">
        <v>4944</v>
      </c>
      <c r="F36" s="2012">
        <v>4844</v>
      </c>
      <c r="G36" s="2012">
        <v>29</v>
      </c>
      <c r="H36" s="2013">
        <v>0</v>
      </c>
      <c r="I36" s="2011">
        <v>9.7071999999999992E-3</v>
      </c>
    </row>
    <row r="37" spans="1:9" x14ac:dyDescent="0.2">
      <c r="A37" s="1680"/>
      <c r="B37" s="2010" t="s">
        <v>43</v>
      </c>
      <c r="C37" s="2011">
        <v>3.2273799823310398E-2</v>
      </c>
      <c r="D37" s="2011">
        <v>2.9313800000000001E-2</v>
      </c>
      <c r="E37" s="2012">
        <v>4398</v>
      </c>
      <c r="F37" s="2012">
        <v>5013</v>
      </c>
      <c r="G37" s="2012">
        <v>18</v>
      </c>
      <c r="H37" s="2013">
        <v>2.27376E-4</v>
      </c>
      <c r="I37" s="2011">
        <v>8.8492999999999992E-3</v>
      </c>
    </row>
    <row r="38" spans="1:9" x14ac:dyDescent="0.2">
      <c r="A38" s="1680"/>
      <c r="B38" s="2010" t="s">
        <v>42</v>
      </c>
      <c r="C38" s="2011">
        <v>0.14993723230525752</v>
      </c>
      <c r="D38" s="2011">
        <v>0.189788084</v>
      </c>
      <c r="E38" s="2012">
        <v>2159</v>
      </c>
      <c r="F38" s="2012">
        <v>2004</v>
      </c>
      <c r="G38" s="2012">
        <v>73</v>
      </c>
      <c r="H38" s="2013">
        <v>0</v>
      </c>
      <c r="I38" s="2011">
        <v>6.0246599999999997E-2</v>
      </c>
    </row>
    <row r="39" spans="1:9" x14ac:dyDescent="0.2">
      <c r="A39" s="1681"/>
      <c r="B39" s="2015" t="s">
        <v>41</v>
      </c>
      <c r="C39" s="2030">
        <v>1</v>
      </c>
      <c r="D39" s="2030">
        <v>1</v>
      </c>
      <c r="E39" s="2017">
        <v>334</v>
      </c>
      <c r="F39" s="2017">
        <v>318</v>
      </c>
      <c r="G39" s="2036">
        <v>0</v>
      </c>
      <c r="H39" s="2037">
        <v>0</v>
      </c>
      <c r="I39" s="2036">
        <v>0</v>
      </c>
    </row>
    <row r="40" spans="1:9" x14ac:dyDescent="0.2">
      <c r="A40" s="1674"/>
      <c r="B40" s="2023"/>
      <c r="C40" s="2023"/>
      <c r="D40" s="2023"/>
      <c r="E40" s="2023"/>
      <c r="F40" s="2023"/>
      <c r="G40" s="2023"/>
      <c r="H40" s="2024"/>
      <c r="I40" s="2023"/>
    </row>
    <row r="41" spans="1:9" x14ac:dyDescent="0.2">
      <c r="A41" s="1674"/>
      <c r="B41" s="2023"/>
      <c r="C41" s="2023"/>
      <c r="D41" s="2023"/>
      <c r="E41" s="2023"/>
      <c r="F41" s="2023"/>
      <c r="G41" s="2023"/>
      <c r="H41" s="2024"/>
      <c r="I41" s="2023"/>
    </row>
    <row r="42" spans="1:9" x14ac:dyDescent="0.2">
      <c r="A42" s="1674"/>
      <c r="B42" s="2023"/>
      <c r="C42" s="2023"/>
      <c r="D42" s="2023"/>
      <c r="E42" s="2023"/>
      <c r="F42" s="2023"/>
      <c r="G42" s="2023"/>
      <c r="H42" s="2024"/>
      <c r="I42" s="2023"/>
    </row>
    <row r="43" spans="1:9" x14ac:dyDescent="0.2">
      <c r="A43" s="1674"/>
      <c r="B43" s="2023"/>
      <c r="C43" s="2023"/>
      <c r="D43" s="2023"/>
      <c r="E43" s="2023"/>
      <c r="F43" s="2023"/>
      <c r="G43" s="2023"/>
      <c r="H43" s="2024"/>
      <c r="I43" s="2023"/>
    </row>
    <row r="44" spans="1:9" x14ac:dyDescent="0.2">
      <c r="A44" s="1674"/>
      <c r="B44" s="2023"/>
      <c r="C44" s="2023"/>
      <c r="D44" s="2023"/>
      <c r="E44" s="2023"/>
      <c r="F44" s="2023"/>
      <c r="G44" s="2023"/>
      <c r="H44" s="2024"/>
      <c r="I44" s="2023"/>
    </row>
    <row r="45" spans="1:9" x14ac:dyDescent="0.2">
      <c r="A45" s="1674"/>
      <c r="B45" s="2023"/>
      <c r="C45" s="2023"/>
      <c r="D45" s="2023"/>
      <c r="E45" s="2023"/>
      <c r="F45" s="2023"/>
      <c r="G45" s="2023"/>
      <c r="H45" s="2024"/>
      <c r="I45" s="2023"/>
    </row>
    <row r="46" spans="1:9" x14ac:dyDescent="0.2">
      <c r="A46" s="1674"/>
      <c r="B46" s="2023"/>
      <c r="C46" s="2023"/>
      <c r="D46" s="2023"/>
      <c r="E46" s="2023"/>
      <c r="F46" s="2023"/>
      <c r="G46" s="2023"/>
      <c r="H46" s="2024"/>
      <c r="I46" s="2023"/>
    </row>
    <row r="47" spans="1:9" x14ac:dyDescent="0.2">
      <c r="A47" s="1674"/>
      <c r="B47" s="2023"/>
      <c r="C47" s="2023"/>
      <c r="D47" s="2023"/>
      <c r="E47" s="2023"/>
      <c r="F47" s="2023"/>
      <c r="G47" s="2023"/>
      <c r="H47" s="2024"/>
      <c r="I47" s="2023"/>
    </row>
    <row r="48" spans="1:9" x14ac:dyDescent="0.2">
      <c r="A48" s="1674"/>
      <c r="B48" s="2023"/>
      <c r="C48" s="2023"/>
      <c r="D48" s="2023"/>
      <c r="E48" s="2023"/>
      <c r="F48" s="2023"/>
      <c r="G48" s="2023"/>
      <c r="H48" s="2024"/>
      <c r="I48" s="2023"/>
    </row>
    <row r="49" spans="1:9" x14ac:dyDescent="0.2">
      <c r="A49" s="1674"/>
      <c r="B49" s="2023"/>
      <c r="C49" s="2023"/>
      <c r="D49" s="2023"/>
      <c r="E49" s="2023"/>
      <c r="F49" s="2023"/>
      <c r="G49" s="2023"/>
      <c r="H49" s="2024"/>
      <c r="I49" s="2023"/>
    </row>
    <row r="50" spans="1:9" x14ac:dyDescent="0.2">
      <c r="A50" s="1674"/>
      <c r="B50" s="2023"/>
      <c r="C50" s="2023"/>
      <c r="D50" s="2023"/>
      <c r="E50" s="2023"/>
      <c r="F50" s="2023"/>
      <c r="G50" s="2023"/>
      <c r="H50" s="2024"/>
      <c r="I50" s="2023"/>
    </row>
    <row r="51" spans="1:9" x14ac:dyDescent="0.2">
      <c r="A51" s="1674"/>
      <c r="B51" s="2023"/>
      <c r="C51" s="2023"/>
      <c r="D51" s="2023"/>
      <c r="E51" s="2023"/>
      <c r="F51" s="2023"/>
      <c r="G51" s="2023"/>
      <c r="H51" s="2024"/>
      <c r="I51" s="2023"/>
    </row>
    <row r="52" spans="1:9" x14ac:dyDescent="0.2">
      <c r="A52" s="1675" t="s">
        <v>341</v>
      </c>
      <c r="B52" s="2025" t="s">
        <v>342</v>
      </c>
      <c r="C52" s="2025" t="s">
        <v>592</v>
      </c>
      <c r="D52" s="2025" t="s">
        <v>344</v>
      </c>
      <c r="E52" s="2960" t="s">
        <v>345</v>
      </c>
      <c r="F52" s="2961"/>
      <c r="G52" s="2025" t="s">
        <v>346</v>
      </c>
      <c r="H52" s="2026" t="s">
        <v>1088</v>
      </c>
      <c r="I52" s="2025" t="s">
        <v>1089</v>
      </c>
    </row>
    <row r="53" spans="1:9" x14ac:dyDescent="0.2">
      <c r="A53" s="1676"/>
      <c r="B53" s="2027"/>
      <c r="C53" s="2027"/>
      <c r="D53" s="2027"/>
      <c r="E53" s="2953" t="s">
        <v>80</v>
      </c>
      <c r="F53" s="2954"/>
      <c r="G53" s="2027"/>
      <c r="H53" s="2028"/>
      <c r="I53" s="2027"/>
    </row>
    <row r="54" spans="1:9" ht="48" x14ac:dyDescent="0.2">
      <c r="A54" s="1667" t="s">
        <v>1090</v>
      </c>
      <c r="B54" s="771" t="s">
        <v>1091</v>
      </c>
      <c r="C54" s="1998" t="s">
        <v>1092</v>
      </c>
      <c r="D54" s="1998" t="s">
        <v>1093</v>
      </c>
      <c r="E54" s="1999">
        <v>2018</v>
      </c>
      <c r="F54" s="2000">
        <v>2019</v>
      </c>
      <c r="G54" s="1998" t="s">
        <v>1094</v>
      </c>
      <c r="H54" s="2032" t="s">
        <v>1095</v>
      </c>
      <c r="I54" s="2002" t="s">
        <v>1096</v>
      </c>
    </row>
    <row r="55" spans="1:9" x14ac:dyDescent="0.2">
      <c r="A55" s="1677" t="s">
        <v>1101</v>
      </c>
      <c r="B55" s="2005" t="s">
        <v>48</v>
      </c>
      <c r="C55" s="2006">
        <v>9.3925872306601971E-4</v>
      </c>
      <c r="D55" s="2006">
        <v>8.1033899999999998E-4</v>
      </c>
      <c r="E55" s="2007">
        <v>11800</v>
      </c>
      <c r="F55" s="2007">
        <v>11778</v>
      </c>
      <c r="G55" s="2007">
        <v>2</v>
      </c>
      <c r="H55" s="2008">
        <v>0</v>
      </c>
      <c r="I55" s="2006">
        <v>3.8110200000000002E-4</v>
      </c>
    </row>
    <row r="56" spans="1:9" x14ac:dyDescent="0.2">
      <c r="A56" s="1682"/>
      <c r="B56" s="2010" t="s">
        <v>47</v>
      </c>
      <c r="C56" s="2011">
        <v>2.210000064224E-3</v>
      </c>
      <c r="D56" s="2011">
        <v>2.2098899999999999E-3</v>
      </c>
      <c r="E56" s="2012">
        <v>4248</v>
      </c>
      <c r="F56" s="2012">
        <v>4116</v>
      </c>
      <c r="G56" s="2012">
        <v>6</v>
      </c>
      <c r="H56" s="2013">
        <v>0</v>
      </c>
      <c r="I56" s="2011">
        <v>1.2641099999999999E-3</v>
      </c>
    </row>
    <row r="57" spans="1:9" x14ac:dyDescent="0.2">
      <c r="A57" s="1679"/>
      <c r="B57" s="2010" t="s">
        <v>46</v>
      </c>
      <c r="C57" s="2011">
        <v>4.3911311078499481E-3</v>
      </c>
      <c r="D57" s="2011">
        <v>4.4440499999999997E-3</v>
      </c>
      <c r="E57" s="2012">
        <v>12797</v>
      </c>
      <c r="F57" s="2012">
        <v>12032</v>
      </c>
      <c r="G57" s="2012">
        <v>13</v>
      </c>
      <c r="H57" s="2013">
        <v>0</v>
      </c>
      <c r="I57" s="2011">
        <v>2.3377099999999998E-3</v>
      </c>
    </row>
    <row r="58" spans="1:9" x14ac:dyDescent="0.2">
      <c r="A58" s="1680"/>
      <c r="B58" s="2010" t="s">
        <v>45</v>
      </c>
      <c r="C58" s="2038">
        <v>0</v>
      </c>
      <c r="D58" s="2012">
        <v>0</v>
      </c>
      <c r="E58" s="2012">
        <v>0</v>
      </c>
      <c r="F58" s="2012">
        <v>0</v>
      </c>
      <c r="G58" s="2012">
        <v>2</v>
      </c>
      <c r="H58" s="2013"/>
      <c r="I58" s="2011">
        <v>4.3617600000000001E-3</v>
      </c>
    </row>
    <row r="59" spans="1:9" x14ac:dyDescent="0.2">
      <c r="A59" s="1680"/>
      <c r="B59" s="2010" t="s">
        <v>44</v>
      </c>
      <c r="C59" s="2011">
        <v>1.1230320055118034E-2</v>
      </c>
      <c r="D59" s="2011">
        <v>1.2922899999999999E-2</v>
      </c>
      <c r="E59" s="2012">
        <v>12383</v>
      </c>
      <c r="F59" s="2012">
        <v>11864</v>
      </c>
      <c r="G59" s="2012">
        <v>78</v>
      </c>
      <c r="H59" s="2013">
        <v>4.03779E-4</v>
      </c>
      <c r="I59" s="2011">
        <v>1.1104899999999999E-2</v>
      </c>
    </row>
    <row r="60" spans="1:9" x14ac:dyDescent="0.2">
      <c r="A60" s="1680"/>
      <c r="B60" s="2010" t="s">
        <v>43</v>
      </c>
      <c r="C60" s="2011">
        <v>3.272081905849674E-2</v>
      </c>
      <c r="D60" s="2011">
        <v>2.85522E-2</v>
      </c>
      <c r="E60" s="2012">
        <v>9034</v>
      </c>
      <c r="F60" s="2012">
        <v>10333</v>
      </c>
      <c r="G60" s="2012">
        <v>62</v>
      </c>
      <c r="H60" s="2013">
        <v>7.7485100000000001E-4</v>
      </c>
      <c r="I60" s="2011">
        <v>1.2146000000000001E-2</v>
      </c>
    </row>
    <row r="61" spans="1:9" x14ac:dyDescent="0.2">
      <c r="A61" s="1680"/>
      <c r="B61" s="2010" t="s">
        <v>42</v>
      </c>
      <c r="C61" s="2011">
        <v>0.14923784641918866</v>
      </c>
      <c r="D61" s="2011">
        <v>0.195658639</v>
      </c>
      <c r="E61" s="2012">
        <v>4931</v>
      </c>
      <c r="F61" s="2012">
        <v>4405</v>
      </c>
      <c r="G61" s="2012">
        <v>216</v>
      </c>
      <c r="H61" s="2013">
        <v>2.0279900000000001E-4</v>
      </c>
      <c r="I61" s="2011">
        <v>0.111279487</v>
      </c>
    </row>
    <row r="62" spans="1:9" x14ac:dyDescent="0.2">
      <c r="A62" s="1681"/>
      <c r="B62" s="2015" t="s">
        <v>41</v>
      </c>
      <c r="C62" s="2030">
        <v>1</v>
      </c>
      <c r="D62" s="2030">
        <v>1</v>
      </c>
      <c r="E62" s="2017">
        <v>1662</v>
      </c>
      <c r="F62" s="2017">
        <v>1568</v>
      </c>
      <c r="G62" s="2017">
        <v>0</v>
      </c>
      <c r="H62" s="2039" t="s">
        <v>1102</v>
      </c>
      <c r="I62" s="2017">
        <v>0</v>
      </c>
    </row>
    <row r="63" spans="1:9" x14ac:dyDescent="0.2">
      <c r="A63" s="1673"/>
      <c r="B63" s="2019"/>
      <c r="C63" s="2020"/>
      <c r="D63" s="2020"/>
      <c r="E63" s="2019"/>
      <c r="F63" s="2019"/>
      <c r="G63" s="2019"/>
      <c r="H63" s="2021"/>
      <c r="I63" s="2022"/>
    </row>
    <row r="64" spans="1:9" x14ac:dyDescent="0.2">
      <c r="A64" s="1674"/>
      <c r="B64" s="2023"/>
      <c r="C64" s="2023"/>
      <c r="D64" s="2023"/>
      <c r="E64" s="2023"/>
      <c r="F64" s="2023"/>
      <c r="G64" s="2023"/>
      <c r="H64" s="2024"/>
      <c r="I64" s="2023"/>
    </row>
    <row r="65" spans="1:9" x14ac:dyDescent="0.2">
      <c r="A65" s="1675" t="s">
        <v>341</v>
      </c>
      <c r="B65" s="2025" t="s">
        <v>342</v>
      </c>
      <c r="C65" s="2025" t="s">
        <v>592</v>
      </c>
      <c r="D65" s="2025" t="s">
        <v>344</v>
      </c>
      <c r="E65" s="2960" t="s">
        <v>345</v>
      </c>
      <c r="F65" s="2961"/>
      <c r="G65" s="2025" t="s">
        <v>346</v>
      </c>
      <c r="H65" s="2026" t="s">
        <v>1088</v>
      </c>
      <c r="I65" s="2025" t="s">
        <v>1089</v>
      </c>
    </row>
    <row r="66" spans="1:9" x14ac:dyDescent="0.2">
      <c r="A66" s="1676"/>
      <c r="B66" s="2040"/>
      <c r="C66" s="2040"/>
      <c r="D66" s="2040"/>
      <c r="E66" s="2953" t="s">
        <v>80</v>
      </c>
      <c r="F66" s="2954"/>
      <c r="G66" s="2040"/>
      <c r="H66" s="2041"/>
      <c r="I66" s="2040"/>
    </row>
    <row r="67" spans="1:9" ht="48" x14ac:dyDescent="0.2">
      <c r="A67" s="1667" t="s">
        <v>1090</v>
      </c>
      <c r="B67" s="2029" t="s">
        <v>1091</v>
      </c>
      <c r="C67" s="2002" t="s">
        <v>1092</v>
      </c>
      <c r="D67" s="2002" t="s">
        <v>1093</v>
      </c>
      <c r="E67" s="1999">
        <v>2018</v>
      </c>
      <c r="F67" s="2000">
        <v>2019</v>
      </c>
      <c r="G67" s="2002" t="s">
        <v>1094</v>
      </c>
      <c r="H67" s="2001" t="s">
        <v>1095</v>
      </c>
      <c r="I67" s="2002" t="s">
        <v>1096</v>
      </c>
    </row>
    <row r="68" spans="1:9" x14ac:dyDescent="0.2">
      <c r="A68" s="1677" t="s">
        <v>1103</v>
      </c>
      <c r="B68" s="2005" t="s">
        <v>48</v>
      </c>
      <c r="C68" s="2006">
        <v>7.1316441846167489E-4</v>
      </c>
      <c r="D68" s="2006">
        <v>7.8244999999999996E-4</v>
      </c>
      <c r="E68" s="2007">
        <v>616</v>
      </c>
      <c r="F68" s="2007">
        <v>638</v>
      </c>
      <c r="G68" s="2007">
        <v>0</v>
      </c>
      <c r="H68" s="2008">
        <v>0</v>
      </c>
      <c r="I68" s="2006">
        <v>0</v>
      </c>
    </row>
    <row r="69" spans="1:9" x14ac:dyDescent="0.2">
      <c r="A69" s="1682"/>
      <c r="B69" s="2010" t="s">
        <v>47</v>
      </c>
      <c r="C69" s="2011">
        <v>1.7400000942871001E-3</v>
      </c>
      <c r="D69" s="2011">
        <v>1.74E-3</v>
      </c>
      <c r="E69" s="2012">
        <v>84</v>
      </c>
      <c r="F69" s="2012">
        <v>93</v>
      </c>
      <c r="G69" s="2012">
        <v>0</v>
      </c>
      <c r="H69" s="2013">
        <v>0</v>
      </c>
      <c r="I69" s="2011">
        <v>0</v>
      </c>
    </row>
    <row r="70" spans="1:9" x14ac:dyDescent="0.2">
      <c r="A70" s="1679"/>
      <c r="B70" s="2010" t="s">
        <v>46</v>
      </c>
      <c r="C70" s="2011">
        <v>3.7646796819560493E-3</v>
      </c>
      <c r="D70" s="2011">
        <v>3.5926899999999999E-3</v>
      </c>
      <c r="E70" s="2012">
        <v>186</v>
      </c>
      <c r="F70" s="2012">
        <v>238</v>
      </c>
      <c r="G70" s="2012">
        <v>0</v>
      </c>
      <c r="H70" s="2013">
        <v>0</v>
      </c>
      <c r="I70" s="2011">
        <v>0</v>
      </c>
    </row>
    <row r="71" spans="1:9" x14ac:dyDescent="0.2">
      <c r="A71" s="1680"/>
      <c r="B71" s="2010" t="s">
        <v>45</v>
      </c>
      <c r="C71" s="2011">
        <v>6.6200005821883696E-3</v>
      </c>
      <c r="D71" s="2011">
        <v>6.62E-3</v>
      </c>
      <c r="E71" s="2012">
        <v>77</v>
      </c>
      <c r="F71" s="2012">
        <v>78</v>
      </c>
      <c r="G71" s="2012">
        <v>0</v>
      </c>
      <c r="H71" s="2013">
        <v>0</v>
      </c>
      <c r="I71" s="2011">
        <v>0</v>
      </c>
    </row>
    <row r="72" spans="1:9" x14ac:dyDescent="0.2">
      <c r="A72" s="1680"/>
      <c r="B72" s="2010" t="s">
        <v>44</v>
      </c>
      <c r="C72" s="2011">
        <v>1.2357479648432404E-2</v>
      </c>
      <c r="D72" s="2011">
        <v>1.27256E-2</v>
      </c>
      <c r="E72" s="2012">
        <v>95</v>
      </c>
      <c r="F72" s="2012">
        <v>94</v>
      </c>
      <c r="G72" s="2012">
        <v>0</v>
      </c>
      <c r="H72" s="2013">
        <v>0</v>
      </c>
      <c r="I72" s="2011">
        <v>1.9802000000000001E-3</v>
      </c>
    </row>
    <row r="73" spans="1:9" x14ac:dyDescent="0.2">
      <c r="A73" s="1680"/>
      <c r="B73" s="2010" t="s">
        <v>43</v>
      </c>
      <c r="C73" s="2011">
        <v>5.2620677519810519E-2</v>
      </c>
      <c r="D73" s="2011">
        <v>4.7353699999999999E-2</v>
      </c>
      <c r="E73" s="2012">
        <v>318</v>
      </c>
      <c r="F73" s="2012">
        <v>318</v>
      </c>
      <c r="G73" s="2012">
        <v>0</v>
      </c>
      <c r="H73" s="2013">
        <v>0</v>
      </c>
      <c r="I73" s="2011">
        <v>4.4742700000000002E-4</v>
      </c>
    </row>
    <row r="74" spans="1:9" x14ac:dyDescent="0.2">
      <c r="A74" s="1673"/>
      <c r="B74" s="2010" t="s">
        <v>42</v>
      </c>
      <c r="C74" s="2011">
        <v>0.14888891333979493</v>
      </c>
      <c r="D74" s="2011">
        <v>0.14667093</v>
      </c>
      <c r="E74" s="2012">
        <v>40</v>
      </c>
      <c r="F74" s="2012">
        <v>43</v>
      </c>
      <c r="G74" s="2012">
        <v>0</v>
      </c>
      <c r="H74" s="2013">
        <v>0</v>
      </c>
      <c r="I74" s="2011">
        <v>0</v>
      </c>
    </row>
    <row r="75" spans="1:9" x14ac:dyDescent="0.2">
      <c r="A75" s="1681"/>
      <c r="B75" s="2015" t="s">
        <v>41</v>
      </c>
      <c r="C75" s="2030">
        <v>1</v>
      </c>
      <c r="D75" s="2030">
        <v>1</v>
      </c>
      <c r="E75" s="2017">
        <v>0</v>
      </c>
      <c r="F75" s="2017">
        <v>0</v>
      </c>
      <c r="G75" s="2017">
        <v>0</v>
      </c>
      <c r="H75" s="2042">
        <v>0</v>
      </c>
      <c r="I75" s="2030">
        <v>0</v>
      </c>
    </row>
    <row r="76" spans="1:9" ht="29.25" customHeight="1" x14ac:dyDescent="0.2">
      <c r="A76" s="2962" t="s">
        <v>2350</v>
      </c>
      <c r="B76" s="2963"/>
      <c r="C76" s="2963"/>
      <c r="D76" s="2963"/>
      <c r="E76" s="2963"/>
      <c r="F76" s="2963"/>
      <c r="G76" s="2963"/>
      <c r="H76" s="2963"/>
      <c r="I76" s="2963"/>
    </row>
  </sheetData>
  <mergeCells count="13">
    <mergeCell ref="A76:I76"/>
    <mergeCell ref="E29:F29"/>
    <mergeCell ref="E30:F30"/>
    <mergeCell ref="E52:F52"/>
    <mergeCell ref="E53:F53"/>
    <mergeCell ref="E65:F65"/>
    <mergeCell ref="E66:F66"/>
    <mergeCell ref="E17:F17"/>
    <mergeCell ref="A2:I2"/>
    <mergeCell ref="A1:I1"/>
    <mergeCell ref="E3:F3"/>
    <mergeCell ref="E4:F4"/>
    <mergeCell ref="E16:F16"/>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olBreaks count="1" manualBreakCount="1">
    <brk id="9" max="1048575" man="1"/>
  </colBreaks>
  <customProperties>
    <customPr name="_pios_id"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C8667-AF0B-44FE-BC8D-0FBF23C52582}">
  <sheetPr>
    <tabColor theme="2"/>
  </sheetPr>
  <dimension ref="A1:Z112"/>
  <sheetViews>
    <sheetView showGridLines="0" showWhiteSpace="0" view="pageLayout" zoomScaleNormal="100" zoomScaleSheetLayoutView="100" workbookViewId="0">
      <selection sqref="A1:F1"/>
    </sheetView>
  </sheetViews>
  <sheetFormatPr defaultColWidth="0" defaultRowHeight="12" x14ac:dyDescent="0.2"/>
  <cols>
    <col min="1" max="1" width="36.5" style="1665" customWidth="1"/>
    <col min="2" max="6" width="11.875" style="1665" customWidth="1"/>
    <col min="7" max="8" width="17.75" style="1665" hidden="1" customWidth="1"/>
    <col min="9" max="9" width="17.75" style="2043" hidden="1" customWidth="1"/>
    <col min="10" max="23" width="8" style="2043" hidden="1" customWidth="1"/>
    <col min="24" max="26" width="17.75" style="1665" hidden="1" customWidth="1"/>
    <col min="27" max="16384" width="8" style="1665" hidden="1"/>
  </cols>
  <sheetData>
    <row r="1" spans="1:10" ht="96" customHeight="1" x14ac:dyDescent="0.25">
      <c r="A1" s="2964" t="s">
        <v>2351</v>
      </c>
      <c r="B1" s="2965"/>
      <c r="C1" s="2965"/>
      <c r="D1" s="2965"/>
      <c r="E1" s="2965"/>
      <c r="F1" s="2965"/>
    </row>
    <row r="2" spans="1:10" ht="13.5" customHeight="1" x14ac:dyDescent="0.2">
      <c r="A2" s="1652" t="s">
        <v>1041</v>
      </c>
      <c r="B2" s="2044"/>
      <c r="C2" s="2044"/>
      <c r="D2" s="2044"/>
      <c r="E2" s="2045"/>
      <c r="F2" s="2044"/>
    </row>
    <row r="3" spans="1:10" ht="27.75" customHeight="1" x14ac:dyDescent="0.2">
      <c r="A3" s="642" t="s">
        <v>9</v>
      </c>
      <c r="B3" s="2046" t="s">
        <v>59</v>
      </c>
      <c r="C3" s="2046" t="s">
        <v>0</v>
      </c>
      <c r="D3" s="2046" t="s">
        <v>110</v>
      </c>
      <c r="E3" s="2046" t="s">
        <v>1</v>
      </c>
      <c r="F3" s="2046" t="s">
        <v>109</v>
      </c>
    </row>
    <row r="4" spans="1:10" x14ac:dyDescent="0.2">
      <c r="A4" s="1653" t="s">
        <v>108</v>
      </c>
      <c r="B4" s="2047"/>
      <c r="C4" s="2047"/>
      <c r="D4" s="2047"/>
      <c r="E4" s="2047"/>
      <c r="F4" s="2047"/>
      <c r="H4" s="1665" t="s">
        <v>400</v>
      </c>
      <c r="I4" s="2043">
        <f>E13</f>
        <v>2958.50615006</v>
      </c>
    </row>
    <row r="5" spans="1:10" x14ac:dyDescent="0.2">
      <c r="A5" s="1654" t="s">
        <v>107</v>
      </c>
      <c r="B5" s="770">
        <v>0</v>
      </c>
      <c r="C5" s="770">
        <v>0</v>
      </c>
      <c r="D5" s="2048">
        <v>0</v>
      </c>
      <c r="E5" s="770">
        <v>0</v>
      </c>
      <c r="F5" s="770">
        <v>0</v>
      </c>
      <c r="H5" s="1665" t="s">
        <v>401</v>
      </c>
      <c r="I5" s="2043">
        <v>97435.313717340003</v>
      </c>
    </row>
    <row r="6" spans="1:10" x14ac:dyDescent="0.2">
      <c r="A6" s="1654" t="s">
        <v>99</v>
      </c>
      <c r="B6" s="770">
        <v>36856.386173149993</v>
      </c>
      <c r="C6" s="770">
        <v>34793.60139163999</v>
      </c>
      <c r="D6" s="2048">
        <v>0.17633886136616472</v>
      </c>
      <c r="E6" s="770">
        <v>6135.4640522299997</v>
      </c>
      <c r="F6" s="770">
        <v>490.83712407000002</v>
      </c>
      <c r="H6" s="2049" t="s">
        <v>402</v>
      </c>
      <c r="I6" s="2050">
        <v>6375.4803036499998</v>
      </c>
    </row>
    <row r="7" spans="1:10" x14ac:dyDescent="0.2">
      <c r="A7" s="1654" t="s">
        <v>39</v>
      </c>
      <c r="B7" s="770">
        <v>178643.05085649999</v>
      </c>
      <c r="C7" s="770">
        <v>144312.95312234003</v>
      </c>
      <c r="D7" s="2048">
        <v>0.46758850018456222</v>
      </c>
      <c r="E7" s="770">
        <v>67479.077307680011</v>
      </c>
      <c r="F7" s="770">
        <v>5398.3261843999999</v>
      </c>
      <c r="H7" s="2051" t="s">
        <v>403</v>
      </c>
      <c r="I7" s="2052">
        <f>E14</f>
        <v>102820.83745539001</v>
      </c>
    </row>
    <row r="8" spans="1:10" x14ac:dyDescent="0.2">
      <c r="A8" s="1654" t="s">
        <v>106</v>
      </c>
      <c r="B8" s="770">
        <v>156145.46038386002</v>
      </c>
      <c r="C8" s="770">
        <v>125819.44383269</v>
      </c>
      <c r="D8" s="2048">
        <v>0.45385238326696181</v>
      </c>
      <c r="E8" s="770">
        <v>57103.454444789997</v>
      </c>
      <c r="F8" s="770">
        <v>4568.2763553699997</v>
      </c>
    </row>
    <row r="9" spans="1:10" x14ac:dyDescent="0.2">
      <c r="A9" s="1654" t="s">
        <v>35</v>
      </c>
      <c r="B9" s="770">
        <v>191343.19317861</v>
      </c>
      <c r="C9" s="770">
        <v>179623.54554255001</v>
      </c>
      <c r="D9" s="2048">
        <v>0.14612666655776654</v>
      </c>
      <c r="E9" s="770">
        <v>26247.789945419998</v>
      </c>
      <c r="F9" s="770">
        <v>2099.82319547</v>
      </c>
      <c r="J9" s="714"/>
    </row>
    <row r="10" spans="1:10" x14ac:dyDescent="0.2">
      <c r="A10" s="1654" t="s">
        <v>105</v>
      </c>
      <c r="B10" s="770">
        <v>150317.21619053002</v>
      </c>
      <c r="C10" s="770">
        <v>148036.17239425998</v>
      </c>
      <c r="D10" s="2048">
        <v>0.11705876996642693</v>
      </c>
      <c r="E10" s="770">
        <v>17328.932251009999</v>
      </c>
      <c r="F10" s="770">
        <v>1386.3145798799999</v>
      </c>
    </row>
    <row r="11" spans="1:10" x14ac:dyDescent="0.2">
      <c r="A11" s="1654" t="s">
        <v>104</v>
      </c>
      <c r="B11" s="770">
        <v>41025.976988080001</v>
      </c>
      <c r="C11" s="770">
        <v>31587.37314829</v>
      </c>
      <c r="D11" s="2048">
        <v>0.2823551566804734</v>
      </c>
      <c r="E11" s="770">
        <v>8918.8576944100005</v>
      </c>
      <c r="F11" s="770">
        <v>713.50861559000009</v>
      </c>
    </row>
    <row r="12" spans="1:10" x14ac:dyDescent="0.2">
      <c r="A12" s="1654" t="s">
        <v>103</v>
      </c>
      <c r="B12" s="770">
        <v>3179.36562048</v>
      </c>
      <c r="C12" s="770">
        <v>2734.6262483200003</v>
      </c>
      <c r="D12" s="2048">
        <v>0.38284513583279606</v>
      </c>
      <c r="E12" s="770">
        <v>1046.93835749</v>
      </c>
      <c r="F12" s="770">
        <v>83.755068530000003</v>
      </c>
      <c r="H12" s="2049"/>
      <c r="I12" s="2050"/>
    </row>
    <row r="13" spans="1:10" x14ac:dyDescent="0.2">
      <c r="A13" s="1654" t="s">
        <v>37</v>
      </c>
      <c r="B13" s="770">
        <v>3457.6782609099996</v>
      </c>
      <c r="C13" s="770">
        <v>3455.6601707499999</v>
      </c>
      <c r="D13" s="2048">
        <v>0.85613341702459711</v>
      </c>
      <c r="E13" s="770">
        <v>2958.50615006</v>
      </c>
      <c r="F13" s="770">
        <v>236.68049199999999</v>
      </c>
      <c r="H13" s="2051" t="s">
        <v>404</v>
      </c>
      <c r="I13" s="2052">
        <f>E25</f>
        <v>13672.989489290001</v>
      </c>
    </row>
    <row r="14" spans="1:10" x14ac:dyDescent="0.2">
      <c r="A14" s="1655" t="s">
        <v>36</v>
      </c>
      <c r="B14" s="2053">
        <v>410300.30846916995</v>
      </c>
      <c r="C14" s="2053">
        <v>362185.76022728003</v>
      </c>
      <c r="D14" s="2054">
        <v>0.28388978459801273</v>
      </c>
      <c r="E14" s="2053">
        <v>102820.83745539001</v>
      </c>
      <c r="F14" s="2053">
        <v>8225.6669959399987</v>
      </c>
    </row>
    <row r="15" spans="1:10" x14ac:dyDescent="0.2">
      <c r="A15" s="1656"/>
      <c r="B15" s="2055"/>
      <c r="C15" s="2056"/>
      <c r="D15" s="2057"/>
      <c r="E15" s="2058"/>
      <c r="F15" s="2056"/>
    </row>
    <row r="16" spans="1:10" x14ac:dyDescent="0.2">
      <c r="A16" s="1657" t="s">
        <v>102</v>
      </c>
      <c r="B16" s="2055"/>
      <c r="C16" s="2056"/>
      <c r="D16" s="2057"/>
      <c r="E16" s="2056"/>
      <c r="F16" s="2056"/>
    </row>
    <row r="17" spans="1:23" x14ac:dyDescent="0.2">
      <c r="A17" s="1654" t="s">
        <v>101</v>
      </c>
      <c r="B17" s="2055">
        <v>68650.05636545</v>
      </c>
      <c r="C17" s="2055">
        <v>71303.544293268002</v>
      </c>
      <c r="D17" s="2059">
        <v>1.3741650757639948E-2</v>
      </c>
      <c r="E17" s="2055">
        <v>979.82840345999989</v>
      </c>
      <c r="F17" s="2055">
        <v>78.386272270000006</v>
      </c>
    </row>
    <row r="18" spans="1:23" x14ac:dyDescent="0.2">
      <c r="A18" s="1658" t="s">
        <v>100</v>
      </c>
      <c r="B18" s="2055">
        <v>10517.85094674</v>
      </c>
      <c r="C18" s="2055">
        <v>7406.8742477439991</v>
      </c>
      <c r="D18" s="2059">
        <v>9.039262316407299E-3</v>
      </c>
      <c r="E18" s="2055">
        <v>66.95267926999999</v>
      </c>
      <c r="F18" s="2055">
        <v>5.3562143600000001</v>
      </c>
    </row>
    <row r="19" spans="1:23" x14ac:dyDescent="0.2">
      <c r="A19" s="1654" t="s">
        <v>99</v>
      </c>
      <c r="B19" s="2055">
        <v>1776.54280152</v>
      </c>
      <c r="C19" s="2055">
        <v>1778.04471571</v>
      </c>
      <c r="D19" s="2059">
        <v>9.1821774934837092E-2</v>
      </c>
      <c r="E19" s="2055">
        <v>163.26322171000001</v>
      </c>
      <c r="F19" s="2055">
        <v>13.06105777</v>
      </c>
    </row>
    <row r="20" spans="1:23" x14ac:dyDescent="0.2">
      <c r="A20" s="1654" t="s">
        <v>39</v>
      </c>
      <c r="B20" s="2055">
        <v>2455.7514416899999</v>
      </c>
      <c r="C20" s="2055">
        <v>1647.137977071</v>
      </c>
      <c r="D20" s="2059">
        <v>0.98926210517442426</v>
      </c>
      <c r="E20" s="2055">
        <v>1629.45118271</v>
      </c>
      <c r="F20" s="2055">
        <v>130.35609461999999</v>
      </c>
    </row>
    <row r="21" spans="1:23" x14ac:dyDescent="0.2">
      <c r="A21" s="1654" t="s">
        <v>35</v>
      </c>
      <c r="B21" s="2055">
        <v>6162.4695729799996</v>
      </c>
      <c r="C21" s="2055">
        <v>5015.3700765429994</v>
      </c>
      <c r="D21" s="2059">
        <v>0.73843884750231303</v>
      </c>
      <c r="E21" s="2055">
        <v>3703.5440991199998</v>
      </c>
      <c r="F21" s="2055">
        <v>296.28352792999999</v>
      </c>
    </row>
    <row r="22" spans="1:23" x14ac:dyDescent="0.2">
      <c r="A22" s="1654" t="s">
        <v>98</v>
      </c>
      <c r="B22" s="2055">
        <v>4654.0398623299998</v>
      </c>
      <c r="C22" s="2055">
        <v>4140.9813884249997</v>
      </c>
      <c r="D22" s="2059">
        <v>0.35244038149495127</v>
      </c>
      <c r="E22" s="2055">
        <v>1459.4490602999999</v>
      </c>
      <c r="F22" s="2055">
        <v>116.75592482</v>
      </c>
    </row>
    <row r="23" spans="1:23" x14ac:dyDescent="0.2">
      <c r="A23" s="1659" t="s">
        <v>38</v>
      </c>
      <c r="B23" s="1300">
        <v>1696.77418556</v>
      </c>
      <c r="C23" s="1300">
        <v>1696.7723756599999</v>
      </c>
      <c r="D23" s="2060">
        <v>2.0713396021802373</v>
      </c>
      <c r="E23" s="1300">
        <v>3514.5918175900001</v>
      </c>
      <c r="F23" s="1300">
        <v>281.16734543000001</v>
      </c>
    </row>
    <row r="24" spans="1:23" x14ac:dyDescent="0.2">
      <c r="A24" s="1659" t="s">
        <v>97</v>
      </c>
      <c r="B24" s="1300">
        <v>4410.0706548300004</v>
      </c>
      <c r="C24" s="1300">
        <v>3974.1928335309995</v>
      </c>
      <c r="D24" s="2060">
        <v>0.46394673796233599</v>
      </c>
      <c r="E24" s="1300">
        <v>2155.9090251299999</v>
      </c>
      <c r="F24" s="1300">
        <v>172.47272208999999</v>
      </c>
    </row>
    <row r="25" spans="1:23" s="2063" customFormat="1" x14ac:dyDescent="0.2">
      <c r="A25" s="1655" t="s">
        <v>34</v>
      </c>
      <c r="B25" s="2061">
        <v>100323.55583110001</v>
      </c>
      <c r="C25" s="2061">
        <v>96962.917907951996</v>
      </c>
      <c r="D25" s="2062">
        <v>0.10154709305538029</v>
      </c>
      <c r="E25" s="2061">
        <v>13672.989489290001</v>
      </c>
      <c r="F25" s="2061">
        <v>1093.83915929</v>
      </c>
      <c r="I25" s="2064"/>
      <c r="J25" s="2064"/>
      <c r="K25" s="2064"/>
      <c r="L25" s="2064"/>
      <c r="M25" s="2064"/>
      <c r="N25" s="2064"/>
      <c r="O25" s="2064"/>
      <c r="P25" s="2064"/>
      <c r="Q25" s="2064"/>
      <c r="R25" s="2064"/>
      <c r="S25" s="2064"/>
      <c r="T25" s="2064"/>
      <c r="U25" s="2064"/>
      <c r="V25" s="2064"/>
      <c r="W25" s="2064"/>
    </row>
    <row r="26" spans="1:23" s="2063" customFormat="1" x14ac:dyDescent="0.2">
      <c r="A26" s="1655" t="s">
        <v>7</v>
      </c>
      <c r="B26" s="2061">
        <v>510623.86430026998</v>
      </c>
      <c r="C26" s="2061">
        <v>459148.67813523201</v>
      </c>
      <c r="D26" s="2062">
        <v>0.24538269468768115</v>
      </c>
      <c r="E26" s="2061">
        <v>116493.82694468001</v>
      </c>
      <c r="F26" s="2061">
        <v>9319.5061552299994</v>
      </c>
      <c r="I26" s="2064"/>
      <c r="J26" s="2064"/>
      <c r="K26" s="2064"/>
      <c r="L26" s="2064"/>
      <c r="M26" s="2064"/>
      <c r="N26" s="2064"/>
      <c r="O26" s="2064"/>
      <c r="P26" s="2064"/>
      <c r="Q26" s="2064"/>
      <c r="R26" s="2064"/>
      <c r="S26" s="2064"/>
      <c r="T26" s="2064"/>
      <c r="U26" s="2064"/>
      <c r="V26" s="2064"/>
      <c r="W26" s="2064"/>
    </row>
    <row r="27" spans="1:23" x14ac:dyDescent="0.2">
      <c r="A27" s="2966" t="s">
        <v>2352</v>
      </c>
      <c r="B27" s="2966"/>
      <c r="C27" s="2966"/>
      <c r="D27" s="2966"/>
      <c r="E27" s="2966"/>
      <c r="F27" s="2966"/>
    </row>
    <row r="28" spans="1:23" x14ac:dyDescent="0.2">
      <c r="A28" s="2966"/>
      <c r="B28" s="2966"/>
      <c r="C28" s="2966"/>
      <c r="D28" s="2966"/>
      <c r="E28" s="2966"/>
      <c r="F28" s="2966"/>
    </row>
    <row r="29" spans="1:23" x14ac:dyDescent="0.2">
      <c r="A29" s="2966"/>
      <c r="B29" s="2966"/>
      <c r="C29" s="2966"/>
      <c r="D29" s="2966"/>
      <c r="E29" s="2966"/>
      <c r="F29" s="2966"/>
    </row>
    <row r="31" spans="1:23" x14ac:dyDescent="0.2">
      <c r="A31" s="1660" t="s">
        <v>1046</v>
      </c>
      <c r="B31" s="1660"/>
      <c r="C31" s="1660"/>
      <c r="D31" s="1660"/>
      <c r="E31" s="2065"/>
      <c r="F31" s="1660"/>
    </row>
    <row r="32" spans="1:23" ht="24" x14ac:dyDescent="0.2">
      <c r="A32" s="1661" t="s">
        <v>9</v>
      </c>
      <c r="B32" s="2066" t="s">
        <v>59</v>
      </c>
      <c r="C32" s="2066" t="s">
        <v>0</v>
      </c>
      <c r="D32" s="2066" t="s">
        <v>110</v>
      </c>
      <c r="E32" s="2066" t="s">
        <v>1</v>
      </c>
      <c r="F32" s="2066" t="s">
        <v>109</v>
      </c>
    </row>
    <row r="33" spans="1:23" x14ac:dyDescent="0.2">
      <c r="A33" s="1662" t="s">
        <v>108</v>
      </c>
      <c r="B33" s="2067"/>
      <c r="C33" s="2067"/>
      <c r="D33" s="2067"/>
      <c r="E33" s="2067"/>
      <c r="F33" s="2067"/>
      <c r="G33" s="639"/>
      <c r="H33" s="639"/>
    </row>
    <row r="34" spans="1:23" x14ac:dyDescent="0.2">
      <c r="A34" s="1663" t="s">
        <v>107</v>
      </c>
      <c r="B34" s="2068"/>
      <c r="C34" s="2068"/>
      <c r="D34" s="2069"/>
      <c r="E34" s="2068"/>
      <c r="F34" s="2068"/>
      <c r="G34" s="639"/>
      <c r="H34" s="639"/>
    </row>
    <row r="35" spans="1:23" x14ac:dyDescent="0.2">
      <c r="A35" s="1663" t="s">
        <v>99</v>
      </c>
      <c r="B35" s="2068">
        <v>31318.692986849997</v>
      </c>
      <c r="C35" s="2068">
        <v>29354.783842310004</v>
      </c>
      <c r="D35" s="2069">
        <v>0.18761125888796928</v>
      </c>
      <c r="E35" s="2068">
        <v>5507.2879510399998</v>
      </c>
      <c r="F35" s="2068">
        <v>440.58303603999997</v>
      </c>
      <c r="G35" s="639"/>
      <c r="H35" s="639"/>
    </row>
    <row r="36" spans="1:23" x14ac:dyDescent="0.2">
      <c r="A36" s="1663" t="s">
        <v>39</v>
      </c>
      <c r="B36" s="2068">
        <v>181692.12149281002</v>
      </c>
      <c r="C36" s="2068">
        <v>147913.24689431</v>
      </c>
      <c r="D36" s="2069">
        <v>0.5067104053257937</v>
      </c>
      <c r="E36" s="2068">
        <v>74949.181286870007</v>
      </c>
      <c r="F36" s="2068">
        <v>5995.9345035100005</v>
      </c>
      <c r="G36" s="639"/>
      <c r="H36" s="639"/>
    </row>
    <row r="37" spans="1:23" x14ac:dyDescent="0.2">
      <c r="A37" s="1663" t="s">
        <v>106</v>
      </c>
      <c r="B37" s="2068">
        <v>156304.01673768999</v>
      </c>
      <c r="C37" s="2068">
        <v>126200.01841658</v>
      </c>
      <c r="D37" s="2069">
        <v>0.49367108508888247</v>
      </c>
      <c r="E37" s="2068">
        <v>62301.300029949998</v>
      </c>
      <c r="F37" s="2068">
        <v>4984.1040029899996</v>
      </c>
      <c r="G37" s="639"/>
      <c r="H37" s="639"/>
    </row>
    <row r="38" spans="1:23" x14ac:dyDescent="0.2">
      <c r="A38" s="1663" t="s">
        <v>35</v>
      </c>
      <c r="B38" s="2068">
        <v>189525.32423304001</v>
      </c>
      <c r="C38" s="2068">
        <v>177686.71455832999</v>
      </c>
      <c r="D38" s="2069">
        <v>0.14746807229258657</v>
      </c>
      <c r="E38" s="2068">
        <v>26203.117267919999</v>
      </c>
      <c r="F38" s="2068">
        <v>2096.2493813700003</v>
      </c>
      <c r="G38" s="639"/>
      <c r="H38" s="639"/>
    </row>
    <row r="39" spans="1:23" x14ac:dyDescent="0.2">
      <c r="A39" s="1663" t="s">
        <v>105</v>
      </c>
      <c r="B39" s="2068">
        <v>148787.24608881</v>
      </c>
      <c r="C39" s="2068">
        <v>146381.09614261001</v>
      </c>
      <c r="D39" s="2069">
        <v>0.11812585963172502</v>
      </c>
      <c r="E39" s="2068">
        <v>17291.392815679996</v>
      </c>
      <c r="F39" s="2068">
        <v>1383.3114251099998</v>
      </c>
      <c r="G39" s="639"/>
      <c r="H39" s="639"/>
    </row>
    <row r="40" spans="1:23" x14ac:dyDescent="0.2">
      <c r="A40" s="1663" t="s">
        <v>104</v>
      </c>
      <c r="B40" s="2068">
        <v>40738.078144229999</v>
      </c>
      <c r="C40" s="2068">
        <v>31305.61841572</v>
      </c>
      <c r="D40" s="2069">
        <v>0.2846685324626908</v>
      </c>
      <c r="E40" s="2068">
        <v>8911.7244522399997</v>
      </c>
      <c r="F40" s="2068">
        <v>712.93795625000007</v>
      </c>
      <c r="G40" s="639"/>
      <c r="H40" s="639"/>
    </row>
    <row r="41" spans="1:23" x14ac:dyDescent="0.2">
      <c r="A41" s="1663" t="s">
        <v>103</v>
      </c>
      <c r="B41" s="2068">
        <v>3205.34209676</v>
      </c>
      <c r="C41" s="2068">
        <v>2774.7813625100002</v>
      </c>
      <c r="D41" s="2069">
        <v>0.38804310647236429</v>
      </c>
      <c r="E41" s="2068">
        <v>1076.7347796900001</v>
      </c>
      <c r="F41" s="2068">
        <v>86.138782380000009</v>
      </c>
      <c r="G41" s="639"/>
      <c r="H41" s="639"/>
    </row>
    <row r="42" spans="1:23" x14ac:dyDescent="0.2">
      <c r="A42" s="1663" t="s">
        <v>37</v>
      </c>
      <c r="B42" s="2068">
        <v>3123.3456916499999</v>
      </c>
      <c r="C42" s="2068">
        <v>3001.6090486900002</v>
      </c>
      <c r="D42" s="2069">
        <v>0.89853862931519535</v>
      </c>
      <c r="E42" s="2068">
        <v>2697.0616803500002</v>
      </c>
      <c r="F42" s="2068">
        <v>215.76493439000001</v>
      </c>
      <c r="G42" s="639"/>
      <c r="H42" s="639"/>
    </row>
    <row r="43" spans="1:23" s="2073" customFormat="1" x14ac:dyDescent="0.2">
      <c r="A43" s="1664" t="s">
        <v>36</v>
      </c>
      <c r="B43" s="2070">
        <v>405659.48440434999</v>
      </c>
      <c r="C43" s="2070">
        <v>357956.35434363998</v>
      </c>
      <c r="D43" s="2071">
        <v>0.30550274316738918</v>
      </c>
      <c r="E43" s="2070">
        <v>109356.64818618</v>
      </c>
      <c r="F43" s="2070">
        <v>8748.5318553099987</v>
      </c>
      <c r="G43" s="1042"/>
      <c r="H43" s="1042"/>
      <c r="I43" s="2072"/>
      <c r="J43" s="2072"/>
      <c r="K43" s="2072"/>
      <c r="L43" s="2072"/>
      <c r="M43" s="2072"/>
      <c r="N43" s="2072"/>
      <c r="O43" s="2072"/>
      <c r="P43" s="2072"/>
      <c r="Q43" s="2072"/>
      <c r="R43" s="2072"/>
      <c r="S43" s="2072"/>
      <c r="T43" s="2072"/>
      <c r="U43" s="2072"/>
      <c r="V43" s="2072"/>
      <c r="W43" s="2072"/>
    </row>
    <row r="44" spans="1:23" x14ac:dyDescent="0.2">
      <c r="A44" s="1663"/>
      <c r="B44" s="2068"/>
      <c r="C44" s="2074"/>
      <c r="D44" s="2075"/>
      <c r="E44" s="2076"/>
      <c r="F44" s="2074"/>
      <c r="G44" s="639"/>
      <c r="H44" s="639"/>
    </row>
    <row r="45" spans="1:23" x14ac:dyDescent="0.2">
      <c r="A45" s="1663" t="s">
        <v>102</v>
      </c>
      <c r="B45" s="2068"/>
      <c r="C45" s="2074"/>
      <c r="D45" s="2075"/>
      <c r="E45" s="2074"/>
      <c r="F45" s="2074"/>
      <c r="G45" s="639"/>
      <c r="H45" s="639"/>
    </row>
    <row r="46" spans="1:23" x14ac:dyDescent="0.2">
      <c r="A46" s="1663" t="s">
        <v>101</v>
      </c>
      <c r="B46" s="2068">
        <v>69770.450770900003</v>
      </c>
      <c r="C46" s="2068">
        <v>72638.090242149992</v>
      </c>
      <c r="D46" s="2069">
        <v>1.3358095724644428E-2</v>
      </c>
      <c r="E46" s="2068">
        <v>970.30656270999998</v>
      </c>
      <c r="F46" s="2068">
        <v>77.624524990000012</v>
      </c>
      <c r="G46" s="639"/>
      <c r="H46" s="639"/>
    </row>
    <row r="47" spans="1:23" x14ac:dyDescent="0.2">
      <c r="A47" s="1663" t="s">
        <v>100</v>
      </c>
      <c r="B47" s="2068">
        <v>10322.034885679999</v>
      </c>
      <c r="C47" s="2068">
        <v>6643.3726704820001</v>
      </c>
      <c r="D47" s="2069">
        <v>1.1880662022874824E-2</v>
      </c>
      <c r="E47" s="2068">
        <v>78.927665390000001</v>
      </c>
      <c r="F47" s="2068">
        <v>6.3142131099999999</v>
      </c>
      <c r="G47" s="639"/>
      <c r="H47" s="639"/>
    </row>
    <row r="48" spans="1:23" x14ac:dyDescent="0.2">
      <c r="A48" s="1663" t="s">
        <v>99</v>
      </c>
      <c r="B48" s="2068">
        <v>3728.364176</v>
      </c>
      <c r="C48" s="2068">
        <v>3729.58748371</v>
      </c>
      <c r="D48" s="2069">
        <v>6.3204189441753614E-2</v>
      </c>
      <c r="E48" s="2068">
        <v>235.72555386000002</v>
      </c>
      <c r="F48" s="2068">
        <v>18.858044409999998</v>
      </c>
    </row>
    <row r="49" spans="1:23" x14ac:dyDescent="0.2">
      <c r="A49" s="1663" t="s">
        <v>39</v>
      </c>
      <c r="B49" s="2068">
        <v>2440.0302692999999</v>
      </c>
      <c r="C49" s="2068">
        <v>1698.9907864860002</v>
      </c>
      <c r="D49" s="2069">
        <v>0.98885562139206107</v>
      </c>
      <c r="E49" s="2068">
        <v>1680.0565899100002</v>
      </c>
      <c r="F49" s="2068">
        <v>134.40452723000001</v>
      </c>
    </row>
    <row r="50" spans="1:23" x14ac:dyDescent="0.2">
      <c r="A50" s="1663" t="s">
        <v>35</v>
      </c>
      <c r="B50" s="2068">
        <v>6180.08792627</v>
      </c>
      <c r="C50" s="2068">
        <v>5041.6565659379994</v>
      </c>
      <c r="D50" s="2069">
        <v>0.73858444375359955</v>
      </c>
      <c r="E50" s="2068">
        <v>3723.6891103500002</v>
      </c>
      <c r="F50" s="2068">
        <v>297.89505646999999</v>
      </c>
    </row>
    <row r="51" spans="1:23" x14ac:dyDescent="0.2">
      <c r="A51" s="1663" t="s">
        <v>98</v>
      </c>
      <c r="B51" s="2068">
        <v>4665.3808995299996</v>
      </c>
      <c r="C51" s="2068">
        <v>4181.6938905119996</v>
      </c>
      <c r="D51" s="2069">
        <v>0.35157193897805733</v>
      </c>
      <c r="E51" s="2068">
        <v>1470.1662292999999</v>
      </c>
      <c r="F51" s="2068">
        <v>117.61329911000001</v>
      </c>
    </row>
    <row r="52" spans="1:23" x14ac:dyDescent="0.2">
      <c r="A52" s="1663" t="s">
        <v>38</v>
      </c>
      <c r="B52" s="2068">
        <v>1562.1657160700001</v>
      </c>
      <c r="C52" s="2068">
        <v>1562.1582930699999</v>
      </c>
      <c r="D52" s="2069">
        <v>2.1622157683214018</v>
      </c>
      <c r="E52" s="2068">
        <v>3377.7232938899997</v>
      </c>
      <c r="F52" s="2068">
        <v>270.21786349999996</v>
      </c>
    </row>
    <row r="53" spans="1:23" x14ac:dyDescent="0.2">
      <c r="A53" s="1659" t="s">
        <v>97</v>
      </c>
      <c r="B53" s="2077">
        <v>4282.9583297999998</v>
      </c>
      <c r="C53" s="2077">
        <v>3842.1993040970001</v>
      </c>
      <c r="D53" s="2078">
        <v>0.47364093914115618</v>
      </c>
      <c r="E53" s="2077">
        <v>2109.4343475799997</v>
      </c>
      <c r="F53" s="2077">
        <v>168.69223923999999</v>
      </c>
    </row>
    <row r="54" spans="1:23" s="2073" customFormat="1" x14ac:dyDescent="0.2">
      <c r="A54" s="1664" t="s">
        <v>34</v>
      </c>
      <c r="B54" s="2070">
        <v>102951.47297355</v>
      </c>
      <c r="C54" s="2070">
        <v>99337.749236444986</v>
      </c>
      <c r="D54" s="2071">
        <v>0.10045219138726995</v>
      </c>
      <c r="E54" s="2070">
        <v>13646.029352989999</v>
      </c>
      <c r="F54" s="2070">
        <v>1091.6197680600001</v>
      </c>
      <c r="I54" s="2072"/>
      <c r="J54" s="2072"/>
      <c r="K54" s="2072"/>
      <c r="L54" s="2072"/>
      <c r="M54" s="2072"/>
      <c r="N54" s="2072"/>
      <c r="O54" s="2072"/>
      <c r="P54" s="2072"/>
      <c r="Q54" s="2072"/>
      <c r="R54" s="2072"/>
      <c r="S54" s="2072"/>
      <c r="T54" s="2072"/>
      <c r="U54" s="2072"/>
      <c r="V54" s="2072"/>
      <c r="W54" s="2072"/>
    </row>
    <row r="55" spans="1:23" s="2073" customFormat="1" x14ac:dyDescent="0.2">
      <c r="A55" s="1664" t="s">
        <v>7</v>
      </c>
      <c r="B55" s="2070">
        <v>508610.95737790002</v>
      </c>
      <c r="C55" s="2070">
        <v>457294.10358008498</v>
      </c>
      <c r="D55" s="2071">
        <v>0.26095972340382706</v>
      </c>
      <c r="E55" s="2070">
        <v>123002.67753916999</v>
      </c>
      <c r="F55" s="2070">
        <v>9840.1516233699986</v>
      </c>
      <c r="I55" s="2072"/>
      <c r="J55" s="2072"/>
      <c r="K55" s="2072"/>
      <c r="L55" s="2072"/>
      <c r="M55" s="2072"/>
      <c r="N55" s="2072"/>
      <c r="O55" s="2072"/>
      <c r="P55" s="2072"/>
      <c r="Q55" s="2072"/>
      <c r="R55" s="2072"/>
      <c r="S55" s="2072"/>
      <c r="T55" s="2072"/>
      <c r="U55" s="2072"/>
      <c r="V55" s="2072"/>
      <c r="W55" s="2072"/>
    </row>
    <row r="56" spans="1:23" x14ac:dyDescent="0.2">
      <c r="A56" s="2967" t="s">
        <v>2353</v>
      </c>
      <c r="B56" s="2967"/>
      <c r="C56" s="2967"/>
      <c r="D56" s="2967"/>
      <c r="E56" s="2967"/>
      <c r="F56" s="2967"/>
    </row>
    <row r="57" spans="1:23" x14ac:dyDescent="0.2">
      <c r="A57" s="2967"/>
      <c r="B57" s="2967"/>
      <c r="C57" s="2967"/>
      <c r="D57" s="2967"/>
      <c r="E57" s="2967"/>
      <c r="F57" s="2967"/>
    </row>
    <row r="112" spans="7:7" ht="15" x14ac:dyDescent="0.25">
      <c r="G112" s="2079"/>
    </row>
  </sheetData>
  <mergeCells count="3">
    <mergeCell ref="A1:F1"/>
    <mergeCell ref="A27:F29"/>
    <mergeCell ref="A56:F57"/>
  </mergeCells>
  <pageMargins left="0.43307086614173229" right="0.23622047244094491" top="0.74803149606299213" bottom="0.74803149606299213" header="0.31496062992125984" footer="0.31496062992125984"/>
  <pageSetup paperSize="9" scale="93" orientation="portrait" r:id="rId1"/>
  <rowBreaks count="1" manualBreakCount="1">
    <brk id="29" max="16383" man="1"/>
  </rowBreaks>
  <customProperties>
    <customPr name="_pios_id" r:id="rId2"/>
  </customPropertie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FF38-5DFC-4D77-82FE-DE0E4ECFB39D}">
  <sheetPr>
    <tabColor theme="2"/>
  </sheetPr>
  <dimension ref="A1:U113"/>
  <sheetViews>
    <sheetView showGridLines="0" showWhiteSpace="0" view="pageLayout" zoomScaleNormal="100" zoomScaleSheetLayoutView="100" workbookViewId="0">
      <selection sqref="A1:F1"/>
    </sheetView>
  </sheetViews>
  <sheetFormatPr defaultColWidth="0" defaultRowHeight="12" x14ac:dyDescent="0.2"/>
  <cols>
    <col min="1" max="1" width="39.625" style="639" customWidth="1"/>
    <col min="2" max="3" width="10.625" style="639" customWidth="1"/>
    <col min="4" max="4" width="11.625" style="639" customWidth="1"/>
    <col min="5" max="5" width="12.25" style="639" customWidth="1"/>
    <col min="6" max="6" width="10.625" style="639" customWidth="1"/>
    <col min="7" max="21" width="17.75" style="639" hidden="1" customWidth="1"/>
    <col min="22" max="16384" width="8" style="639" hidden="1"/>
  </cols>
  <sheetData>
    <row r="1" spans="1:10" ht="84.75" customHeight="1" x14ac:dyDescent="0.25">
      <c r="A1" s="2968" t="s">
        <v>2354</v>
      </c>
      <c r="B1" s="2969"/>
      <c r="C1" s="2969"/>
      <c r="D1" s="2969"/>
      <c r="E1" s="2969"/>
      <c r="F1" s="2969"/>
    </row>
    <row r="2" spans="1:10" ht="59.25" customHeight="1" x14ac:dyDescent="0.2">
      <c r="A2" s="1647" t="s">
        <v>1008</v>
      </c>
      <c r="B2" s="2080" t="s">
        <v>405</v>
      </c>
      <c r="C2" s="2080" t="s">
        <v>406</v>
      </c>
      <c r="D2" s="2080" t="s">
        <v>407</v>
      </c>
      <c r="E2" s="2080" t="s">
        <v>91</v>
      </c>
      <c r="F2" s="2080" t="s">
        <v>7</v>
      </c>
    </row>
    <row r="3" spans="1:10" x14ac:dyDescent="0.2">
      <c r="A3" s="612" t="s">
        <v>108</v>
      </c>
      <c r="B3" s="612"/>
      <c r="C3" s="612"/>
      <c r="D3" s="612"/>
      <c r="E3" s="612"/>
      <c r="F3" s="612"/>
    </row>
    <row r="4" spans="1:10" x14ac:dyDescent="0.2">
      <c r="A4" s="702" t="s">
        <v>107</v>
      </c>
      <c r="B4" s="769"/>
      <c r="C4" s="769"/>
      <c r="D4" s="769"/>
      <c r="E4" s="769"/>
      <c r="F4" s="769"/>
      <c r="G4" s="1014"/>
    </row>
    <row r="5" spans="1:10" x14ac:dyDescent="0.2">
      <c r="A5" s="702" t="s">
        <v>99</v>
      </c>
      <c r="B5" s="769">
        <v>28995.773768229999</v>
      </c>
      <c r="C5" s="769">
        <v>3700.1939380700001</v>
      </c>
      <c r="D5" s="769">
        <v>1033.07847163</v>
      </c>
      <c r="E5" s="769">
        <v>3127.3399952199998</v>
      </c>
      <c r="F5" s="769">
        <v>36856.386173149993</v>
      </c>
      <c r="G5" s="1014"/>
    </row>
    <row r="6" spans="1:10" x14ac:dyDescent="0.2">
      <c r="A6" s="702" t="s">
        <v>39</v>
      </c>
      <c r="B6" s="769">
        <v>112100.82238812999</v>
      </c>
      <c r="C6" s="769">
        <v>57822.761524319998</v>
      </c>
      <c r="D6" s="769">
        <v>1663.3787423099998</v>
      </c>
      <c r="E6" s="769">
        <v>7056.0882017400008</v>
      </c>
      <c r="F6" s="769">
        <v>178643.05085649999</v>
      </c>
      <c r="G6" s="1014"/>
    </row>
    <row r="7" spans="1:10" x14ac:dyDescent="0.2">
      <c r="A7" s="702" t="s">
        <v>106</v>
      </c>
      <c r="B7" s="769">
        <v>102214.23774485999</v>
      </c>
      <c r="C7" s="770">
        <v>53931.222638999992</v>
      </c>
      <c r="D7" s="769"/>
      <c r="E7" s="769"/>
      <c r="F7" s="769">
        <v>156145.46038385999</v>
      </c>
      <c r="G7" s="1014"/>
    </row>
    <row r="8" spans="1:10" x14ac:dyDescent="0.2">
      <c r="A8" s="702" t="s">
        <v>35</v>
      </c>
      <c r="B8" s="769">
        <v>165554.67155671999</v>
      </c>
      <c r="C8" s="769">
        <v>25725.506947750004</v>
      </c>
      <c r="D8" s="769">
        <v>0.82152139999999996</v>
      </c>
      <c r="E8" s="769">
        <v>62.193152739999995</v>
      </c>
      <c r="F8" s="769">
        <v>191343.19317860997</v>
      </c>
      <c r="G8" s="1014"/>
      <c r="H8" s="1014"/>
    </row>
    <row r="9" spans="1:10" x14ac:dyDescent="0.2">
      <c r="A9" s="702" t="s">
        <v>105</v>
      </c>
      <c r="B9" s="769">
        <v>141442.93256794001</v>
      </c>
      <c r="C9" s="769">
        <v>8874.2836225899991</v>
      </c>
      <c r="D9" s="769"/>
      <c r="E9" s="769"/>
      <c r="F9" s="769">
        <v>150317.21619053002</v>
      </c>
      <c r="G9" s="1014"/>
      <c r="H9" s="1014"/>
      <c r="J9" s="702"/>
    </row>
    <row r="10" spans="1:10" x14ac:dyDescent="0.2">
      <c r="A10" s="702" t="s">
        <v>104</v>
      </c>
      <c r="B10" s="769">
        <v>24111.738988779998</v>
      </c>
      <c r="C10" s="769">
        <v>16851.223325160001</v>
      </c>
      <c r="D10" s="769">
        <v>0.82152139999999996</v>
      </c>
      <c r="E10" s="769">
        <v>62.193152739999995</v>
      </c>
      <c r="F10" s="769">
        <v>41025.976988080001</v>
      </c>
      <c r="G10" s="1014"/>
    </row>
    <row r="11" spans="1:10" x14ac:dyDescent="0.2">
      <c r="A11" s="702" t="s">
        <v>103</v>
      </c>
      <c r="B11" s="769">
        <v>2239.5440674099996</v>
      </c>
      <c r="C11" s="769">
        <v>918.76251352000008</v>
      </c>
      <c r="D11" s="769"/>
      <c r="E11" s="769">
        <v>20.914559229999998</v>
      </c>
      <c r="F11" s="769">
        <v>3179.36562048</v>
      </c>
      <c r="G11" s="1014"/>
    </row>
    <row r="12" spans="1:10" x14ac:dyDescent="0.2">
      <c r="A12" s="1549" t="s">
        <v>37</v>
      </c>
      <c r="B12" s="2081">
        <v>3457.6782609099996</v>
      </c>
      <c r="C12" s="2081"/>
      <c r="D12" s="2081"/>
      <c r="E12" s="2081"/>
      <c r="F12" s="2081">
        <v>3457.6782609099996</v>
      </c>
      <c r="G12" s="1014"/>
    </row>
    <row r="13" spans="1:10" x14ac:dyDescent="0.2">
      <c r="A13" s="1550" t="s">
        <v>36</v>
      </c>
      <c r="B13" s="2082">
        <v>310108.94597399002</v>
      </c>
      <c r="C13" s="2082">
        <v>87248.462410139997</v>
      </c>
      <c r="D13" s="2082">
        <v>2697.2787353399999</v>
      </c>
      <c r="E13" s="2082">
        <v>10245.621349700001</v>
      </c>
      <c r="F13" s="2082">
        <v>410300.30846916995</v>
      </c>
      <c r="G13" s="2083"/>
      <c r="H13" s="2084"/>
      <c r="I13" s="2084"/>
      <c r="J13" s="2084"/>
    </row>
    <row r="14" spans="1:10" x14ac:dyDescent="0.2">
      <c r="A14" s="1549"/>
      <c r="B14" s="2081"/>
      <c r="C14" s="2081"/>
      <c r="D14" s="2081"/>
      <c r="E14" s="2081"/>
      <c r="F14" s="2085"/>
    </row>
    <row r="15" spans="1:10" x14ac:dyDescent="0.2">
      <c r="A15" s="1648" t="s">
        <v>102</v>
      </c>
      <c r="B15" s="2081"/>
      <c r="C15" s="2081"/>
      <c r="D15" s="2081"/>
      <c r="E15" s="2081"/>
      <c r="F15" s="2081"/>
      <c r="H15" s="1014"/>
    </row>
    <row r="16" spans="1:10" x14ac:dyDescent="0.2">
      <c r="A16" s="1549" t="s">
        <v>101</v>
      </c>
      <c r="B16" s="2081">
        <v>65442.265040719998</v>
      </c>
      <c r="C16" s="2081">
        <v>673.09635991000005</v>
      </c>
      <c r="D16" s="2081">
        <v>966.72074795000003</v>
      </c>
      <c r="E16" s="2081">
        <v>1567.97421687</v>
      </c>
      <c r="F16" s="2081">
        <v>68650.056365450015</v>
      </c>
    </row>
    <row r="17" spans="1:6" x14ac:dyDescent="0.2">
      <c r="A17" s="1549" t="s">
        <v>100</v>
      </c>
      <c r="B17" s="2081">
        <v>3861.3711486399998</v>
      </c>
      <c r="C17" s="2081">
        <v>5106.9094017200005</v>
      </c>
      <c r="D17" s="2081">
        <v>0.51778090999999993</v>
      </c>
      <c r="E17" s="2081">
        <v>1549.0526154700001</v>
      </c>
      <c r="F17" s="2081">
        <v>10517.85094674</v>
      </c>
    </row>
    <row r="18" spans="1:6" x14ac:dyDescent="0.2">
      <c r="A18" s="1549" t="s">
        <v>408</v>
      </c>
      <c r="B18" s="2081">
        <v>199.67629896</v>
      </c>
      <c r="C18" s="2081"/>
      <c r="D18" s="2081">
        <v>687.44383535999998</v>
      </c>
      <c r="E18" s="2081">
        <v>889.37594889999991</v>
      </c>
      <c r="F18" s="2081">
        <v>1776.54280152</v>
      </c>
    </row>
    <row r="19" spans="1:6" x14ac:dyDescent="0.2">
      <c r="A19" s="1549" t="s">
        <v>39</v>
      </c>
      <c r="B19" s="2081">
        <v>1538.2019695500001</v>
      </c>
      <c r="C19" s="2081">
        <v>898.90155411000001</v>
      </c>
      <c r="D19" s="2081"/>
      <c r="E19" s="2081">
        <v>18.64791803</v>
      </c>
      <c r="F19" s="2081">
        <v>2455.7514416899999</v>
      </c>
    </row>
    <row r="20" spans="1:6" x14ac:dyDescent="0.2">
      <c r="A20" s="1549" t="s">
        <v>35</v>
      </c>
      <c r="B20" s="2081">
        <v>4583.0628310700004</v>
      </c>
      <c r="C20" s="2081">
        <v>1579.2716486700001</v>
      </c>
      <c r="D20" s="2081"/>
      <c r="E20" s="2081"/>
      <c r="F20" s="2081">
        <v>6162.4695729800005</v>
      </c>
    </row>
    <row r="21" spans="1:6" x14ac:dyDescent="0.2">
      <c r="A21" s="1549" t="s">
        <v>409</v>
      </c>
      <c r="B21" s="2081">
        <v>4059.6028094399999</v>
      </c>
      <c r="C21" s="2081">
        <v>594.43705289000002</v>
      </c>
      <c r="D21" s="2081"/>
      <c r="E21" s="2081"/>
      <c r="F21" s="2081">
        <v>4654.0398623299998</v>
      </c>
    </row>
    <row r="22" spans="1:6" x14ac:dyDescent="0.2">
      <c r="A22" s="1549" t="s">
        <v>97</v>
      </c>
      <c r="B22" s="2081">
        <v>4427.6611862</v>
      </c>
      <c r="C22" s="2081">
        <v>510.69922979</v>
      </c>
      <c r="D22" s="2081">
        <v>431.83552506000001</v>
      </c>
      <c r="E22" s="2081">
        <v>306.60057867</v>
      </c>
      <c r="F22" s="2081">
        <v>5676.7965197199992</v>
      </c>
    </row>
    <row r="23" spans="1:6" s="1965" customFormat="1" x14ac:dyDescent="0.2">
      <c r="A23" s="1550" t="s">
        <v>34</v>
      </c>
      <c r="B23" s="2082">
        <v>84305.983411869995</v>
      </c>
      <c r="C23" s="2082">
        <v>9599.268158769999</v>
      </c>
      <c r="D23" s="2082">
        <v>2086.5178892800004</v>
      </c>
      <c r="E23" s="2082">
        <v>4331.7863711800001</v>
      </c>
      <c r="F23" s="2082">
        <v>100323.55583109999</v>
      </c>
    </row>
    <row r="24" spans="1:6" s="1965" customFormat="1" ht="14.25" customHeight="1" x14ac:dyDescent="0.2">
      <c r="A24" s="1550" t="s">
        <v>7</v>
      </c>
      <c r="B24" s="2082">
        <v>394414.92938585998</v>
      </c>
      <c r="C24" s="2082">
        <v>96847.730568909989</v>
      </c>
      <c r="D24" s="2082">
        <v>4783.7966246200003</v>
      </c>
      <c r="E24" s="2082">
        <v>14577.407720880001</v>
      </c>
      <c r="F24" s="2082">
        <v>510623.86430026992</v>
      </c>
    </row>
    <row r="25" spans="1:6" s="2087" customFormat="1" ht="14.25" customHeight="1" x14ac:dyDescent="0.2">
      <c r="A25" s="1553"/>
      <c r="B25" s="2086"/>
      <c r="C25" s="2086"/>
      <c r="D25" s="2086"/>
      <c r="E25" s="2086"/>
      <c r="F25" s="2086"/>
    </row>
    <row r="26" spans="1:6" x14ac:dyDescent="0.2">
      <c r="A26" s="2966" t="s">
        <v>2355</v>
      </c>
      <c r="B26" s="2966"/>
      <c r="C26" s="2966"/>
      <c r="D26" s="2966"/>
      <c r="E26" s="2966"/>
      <c r="F26" s="2966"/>
    </row>
    <row r="27" spans="1:6" ht="30.95" customHeight="1" x14ac:dyDescent="0.2">
      <c r="A27" s="2966"/>
      <c r="B27" s="2966"/>
      <c r="C27" s="2966"/>
      <c r="D27" s="2966"/>
      <c r="E27" s="2966"/>
      <c r="F27" s="2966"/>
    </row>
    <row r="28" spans="1:6" ht="13.5" customHeight="1" x14ac:dyDescent="0.2">
      <c r="A28" s="1649"/>
      <c r="B28" s="1650"/>
      <c r="C28" s="1650"/>
      <c r="D28" s="1650"/>
      <c r="E28" s="1650"/>
      <c r="F28" s="1650"/>
    </row>
    <row r="29" spans="1:6" ht="2.25" customHeight="1" x14ac:dyDescent="0.2">
      <c r="A29" s="1650"/>
      <c r="B29" s="1650"/>
      <c r="C29" s="1650"/>
      <c r="D29" s="1650"/>
      <c r="E29" s="1650"/>
      <c r="F29" s="1650"/>
    </row>
    <row r="30" spans="1:6" ht="9.75" customHeight="1" x14ac:dyDescent="0.2">
      <c r="A30" s="1650"/>
      <c r="B30" s="1650"/>
      <c r="C30" s="1650"/>
      <c r="D30" s="1650"/>
      <c r="E30" s="1650"/>
      <c r="F30" s="1650"/>
    </row>
    <row r="31" spans="1:6" x14ac:dyDescent="0.2">
      <c r="A31" s="1360"/>
      <c r="B31" s="1360"/>
      <c r="C31" s="1360"/>
      <c r="D31" s="1360"/>
      <c r="E31" s="1360"/>
      <c r="F31" s="1360"/>
    </row>
    <row r="32" spans="1:6" ht="36" x14ac:dyDescent="0.2">
      <c r="A32" s="1651" t="s">
        <v>386</v>
      </c>
      <c r="B32" s="2088" t="s">
        <v>405</v>
      </c>
      <c r="C32" s="2088" t="s">
        <v>406</v>
      </c>
      <c r="D32" s="2088" t="s">
        <v>407</v>
      </c>
      <c r="E32" s="2088" t="s">
        <v>91</v>
      </c>
      <c r="F32" s="2088" t="s">
        <v>7</v>
      </c>
    </row>
    <row r="33" spans="1:7" x14ac:dyDescent="0.2">
      <c r="A33" s="1436" t="s">
        <v>108</v>
      </c>
      <c r="B33" s="1436"/>
      <c r="C33" s="1436"/>
      <c r="D33" s="1436"/>
      <c r="E33" s="1436"/>
      <c r="F33" s="1436"/>
    </row>
    <row r="34" spans="1:7" x14ac:dyDescent="0.2">
      <c r="A34" s="702" t="s">
        <v>107</v>
      </c>
      <c r="B34" s="769"/>
      <c r="C34" s="769"/>
      <c r="D34" s="769"/>
      <c r="E34" s="769"/>
      <c r="F34" s="769"/>
    </row>
    <row r="35" spans="1:7" x14ac:dyDescent="0.2">
      <c r="A35" s="702" t="s">
        <v>99</v>
      </c>
      <c r="B35" s="769">
        <v>35712.029930340002</v>
      </c>
      <c r="C35" s="769">
        <v>2209.4766337199999</v>
      </c>
      <c r="D35" s="769">
        <v>1410.0152991100001</v>
      </c>
      <c r="E35" s="769">
        <v>3490.1294242500003</v>
      </c>
      <c r="F35" s="769">
        <v>42821.651287419998</v>
      </c>
    </row>
    <row r="36" spans="1:7" x14ac:dyDescent="0.2">
      <c r="A36" s="702" t="s">
        <v>39</v>
      </c>
      <c r="B36" s="769">
        <v>108494.83413303</v>
      </c>
      <c r="C36" s="769">
        <v>55705.983334250006</v>
      </c>
      <c r="D36" s="769">
        <v>1133.8767573099999</v>
      </c>
      <c r="E36" s="769">
        <v>7143.9859972499999</v>
      </c>
      <c r="F36" s="769">
        <v>172478.68022184004</v>
      </c>
    </row>
    <row r="37" spans="1:7" x14ac:dyDescent="0.2">
      <c r="A37" s="702" t="s">
        <v>106</v>
      </c>
      <c r="B37" s="769">
        <v>97891.188057110005</v>
      </c>
      <c r="C37" s="769">
        <v>52076.939534710007</v>
      </c>
      <c r="D37" s="769"/>
      <c r="E37" s="769"/>
      <c r="F37" s="769">
        <v>149968.12759182003</v>
      </c>
    </row>
    <row r="38" spans="1:7" x14ac:dyDescent="0.2">
      <c r="A38" s="702" t="s">
        <v>35</v>
      </c>
      <c r="B38" s="769">
        <v>161901.22762843998</v>
      </c>
      <c r="C38" s="769">
        <v>25780.723389800001</v>
      </c>
      <c r="D38" s="769"/>
      <c r="E38" s="769">
        <v>71.076106330000016</v>
      </c>
      <c r="F38" s="769">
        <v>187753.03168526999</v>
      </c>
    </row>
    <row r="39" spans="1:7" x14ac:dyDescent="0.2">
      <c r="A39" s="702" t="s">
        <v>105</v>
      </c>
      <c r="B39" s="769">
        <v>137682.88539553003</v>
      </c>
      <c r="C39" s="769">
        <v>11537.60464777</v>
      </c>
      <c r="D39" s="769"/>
      <c r="E39" s="769"/>
      <c r="F39" s="769">
        <v>149220.49004330003</v>
      </c>
    </row>
    <row r="40" spans="1:7" x14ac:dyDescent="0.2">
      <c r="A40" s="702" t="s">
        <v>104</v>
      </c>
      <c r="B40" s="769">
        <v>24218.342232909999</v>
      </c>
      <c r="C40" s="769">
        <v>14243.118742030001</v>
      </c>
      <c r="D40" s="769"/>
      <c r="E40" s="769">
        <v>71.076106330000016</v>
      </c>
      <c r="F40" s="769">
        <v>38532.541641969998</v>
      </c>
    </row>
    <row r="41" spans="1:7" x14ac:dyDescent="0.2">
      <c r="A41" s="702" t="s">
        <v>103</v>
      </c>
      <c r="B41" s="769">
        <v>2292.1143346600002</v>
      </c>
      <c r="C41" s="769">
        <v>962.62657555999988</v>
      </c>
      <c r="D41" s="769"/>
      <c r="E41" s="769">
        <v>26.229278780000001</v>
      </c>
      <c r="F41" s="769">
        <v>3280.9707496999999</v>
      </c>
    </row>
    <row r="42" spans="1:7" x14ac:dyDescent="0.2">
      <c r="A42" s="1549" t="s">
        <v>37</v>
      </c>
      <c r="B42" s="2081">
        <v>2673.7728580300004</v>
      </c>
      <c r="C42" s="2081"/>
      <c r="D42" s="2081"/>
      <c r="E42" s="2081"/>
      <c r="F42" s="2081">
        <v>2673.7728580300004</v>
      </c>
    </row>
    <row r="43" spans="1:7" s="1035" customFormat="1" x14ac:dyDescent="0.2">
      <c r="A43" s="1035" t="s">
        <v>36</v>
      </c>
      <c r="B43" s="1036">
        <v>308781.86454983999</v>
      </c>
      <c r="C43" s="1036">
        <v>83696.183357770002</v>
      </c>
      <c r="D43" s="1036">
        <v>2543.89661712</v>
      </c>
      <c r="E43" s="1036">
        <v>10705.19152783</v>
      </c>
      <c r="F43" s="1036">
        <v>405727.13605256006</v>
      </c>
    </row>
    <row r="44" spans="1:7" x14ac:dyDescent="0.2">
      <c r="A44" s="1549"/>
      <c r="B44" s="2081"/>
      <c r="C44" s="2081"/>
      <c r="D44" s="2081"/>
      <c r="E44" s="2081"/>
      <c r="F44" s="2085"/>
    </row>
    <row r="45" spans="1:7" x14ac:dyDescent="0.2">
      <c r="A45" s="1551" t="s">
        <v>102</v>
      </c>
      <c r="B45" s="2081"/>
      <c r="C45" s="2081"/>
      <c r="D45" s="2081"/>
      <c r="E45" s="2081"/>
      <c r="F45" s="2081"/>
    </row>
    <row r="46" spans="1:7" x14ac:dyDescent="0.2">
      <c r="A46" s="1549" t="s">
        <v>101</v>
      </c>
      <c r="B46" s="2081">
        <v>75068.753540599995</v>
      </c>
      <c r="C46" s="2081">
        <v>557.97058475000006</v>
      </c>
      <c r="D46" s="2081">
        <v>655.51787960999991</v>
      </c>
      <c r="E46" s="2081">
        <v>1610.7401584699999</v>
      </c>
      <c r="F46" s="2081">
        <v>77892.982163429988</v>
      </c>
      <c r="G46" s="651"/>
    </row>
    <row r="47" spans="1:7" x14ac:dyDescent="0.2">
      <c r="A47" s="1549" t="s">
        <v>100</v>
      </c>
      <c r="B47" s="2081">
        <v>3366.5099681099996</v>
      </c>
      <c r="C47" s="2081">
        <v>5125.2762525899998</v>
      </c>
      <c r="D47" s="2081"/>
      <c r="E47" s="2081">
        <v>1271.33183437</v>
      </c>
      <c r="F47" s="2081">
        <v>9763.4958493300001</v>
      </c>
      <c r="G47" s="651"/>
    </row>
    <row r="48" spans="1:7" x14ac:dyDescent="0.2">
      <c r="A48" s="1549" t="s">
        <v>408</v>
      </c>
      <c r="B48" s="2081">
        <v>393.03621730000003</v>
      </c>
      <c r="C48" s="2081">
        <v>9.9519475100000001</v>
      </c>
      <c r="D48" s="2081">
        <v>1226.3012320999999</v>
      </c>
      <c r="E48" s="2081">
        <v>954.01198961</v>
      </c>
      <c r="F48" s="2081">
        <v>2583.3013865200001</v>
      </c>
      <c r="G48" s="651"/>
    </row>
    <row r="49" spans="1:7" x14ac:dyDescent="0.2">
      <c r="A49" s="1549" t="s">
        <v>39</v>
      </c>
      <c r="B49" s="2081">
        <v>3638.0492755099999</v>
      </c>
      <c r="C49" s="2081">
        <v>1613.4104626999999</v>
      </c>
      <c r="D49" s="2081"/>
      <c r="E49" s="2081">
        <v>19.202333019999998</v>
      </c>
      <c r="F49" s="2081">
        <v>5270.66207123</v>
      </c>
      <c r="G49" s="651"/>
    </row>
    <row r="50" spans="1:7" x14ac:dyDescent="0.2">
      <c r="A50" s="1549" t="s">
        <v>35</v>
      </c>
      <c r="B50" s="2081">
        <v>4507.6923805299994</v>
      </c>
      <c r="C50" s="2081">
        <v>1666.3345406400001</v>
      </c>
      <c r="D50" s="2081"/>
      <c r="E50" s="2081">
        <v>1.06085841</v>
      </c>
      <c r="F50" s="2081">
        <v>6175.0877795799997</v>
      </c>
      <c r="G50" s="651"/>
    </row>
    <row r="51" spans="1:7" x14ac:dyDescent="0.2">
      <c r="A51" s="1549" t="s">
        <v>409</v>
      </c>
      <c r="B51" s="2081">
        <v>2804.7958454599998</v>
      </c>
      <c r="C51" s="2081">
        <v>5.3029957100000003</v>
      </c>
      <c r="D51" s="2081"/>
      <c r="E51" s="2081"/>
      <c r="F51" s="2081">
        <v>2810.0988411699996</v>
      </c>
      <c r="G51" s="651"/>
    </row>
    <row r="52" spans="1:7" x14ac:dyDescent="0.2">
      <c r="A52" s="1549" t="s">
        <v>97</v>
      </c>
      <c r="B52" s="2081">
        <v>4790.1694807900003</v>
      </c>
      <c r="C52" s="2081">
        <v>118.78802503999999</v>
      </c>
      <c r="D52" s="2081">
        <v>428.56060164000002</v>
      </c>
      <c r="E52" s="2081">
        <v>304.58569901000004</v>
      </c>
      <c r="F52" s="2081">
        <v>5642.1038064800005</v>
      </c>
      <c r="G52" s="651"/>
    </row>
    <row r="53" spans="1:7" s="1035" customFormat="1" x14ac:dyDescent="0.2">
      <c r="A53" s="1035" t="s">
        <v>34</v>
      </c>
      <c r="B53" s="1036">
        <v>94569.006708300003</v>
      </c>
      <c r="C53" s="1036">
        <v>9097.0348089399995</v>
      </c>
      <c r="D53" s="1036">
        <v>2310.7575076099997</v>
      </c>
      <c r="E53" s="1036">
        <v>4160.93287289</v>
      </c>
      <c r="F53" s="1036">
        <v>110137.73189774</v>
      </c>
      <c r="G53" s="2089"/>
    </row>
    <row r="54" spans="1:7" s="1035" customFormat="1" x14ac:dyDescent="0.2">
      <c r="A54" s="1035" t="s">
        <v>7</v>
      </c>
      <c r="B54" s="1036">
        <v>403350.87125813996</v>
      </c>
      <c r="C54" s="1036">
        <v>92793.218166709994</v>
      </c>
      <c r="D54" s="1036">
        <v>4854.6541247299992</v>
      </c>
      <c r="E54" s="1036">
        <v>14866.12440072</v>
      </c>
      <c r="F54" s="1036">
        <v>515864.86795030005</v>
      </c>
      <c r="G54" s="2089"/>
    </row>
    <row r="55" spans="1:7" x14ac:dyDescent="0.2">
      <c r="A55" s="1553"/>
      <c r="B55" s="2086"/>
      <c r="C55" s="2086"/>
      <c r="D55" s="2086"/>
      <c r="E55" s="2086"/>
      <c r="F55" s="2086"/>
      <c r="G55" s="651"/>
    </row>
    <row r="56" spans="1:7" x14ac:dyDescent="0.2">
      <c r="A56" s="2970" t="s">
        <v>2356</v>
      </c>
      <c r="B56" s="2970"/>
      <c r="C56" s="2970"/>
      <c r="D56" s="2970"/>
      <c r="E56" s="2970"/>
      <c r="F56" s="2970"/>
      <c r="G56" s="651"/>
    </row>
    <row r="57" spans="1:7" x14ac:dyDescent="0.2">
      <c r="G57" s="651"/>
    </row>
    <row r="58" spans="1:7" x14ac:dyDescent="0.2">
      <c r="G58" s="651"/>
    </row>
    <row r="59" spans="1:7" ht="14.25" customHeight="1" x14ac:dyDescent="0.2"/>
    <row r="113" spans="6:6" ht="15" x14ac:dyDescent="0.25">
      <c r="F113" s="1971"/>
    </row>
  </sheetData>
  <mergeCells count="3">
    <mergeCell ref="A1:F1"/>
    <mergeCell ref="A26:F27"/>
    <mergeCell ref="A56:F56"/>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27" max="16383" man="1"/>
  </row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E6FA4-E891-4AB8-A279-8A0976324D10}">
  <sheetPr>
    <tabColor theme="5" tint="0.79998168889431442"/>
  </sheetPr>
  <dimension ref="A1:D33"/>
  <sheetViews>
    <sheetView showGridLines="0" workbookViewId="0">
      <selection activeCell="E11" sqref="E11:F13"/>
    </sheetView>
  </sheetViews>
  <sheetFormatPr defaultRowHeight="14.25" x14ac:dyDescent="0.2"/>
  <cols>
    <col min="1" max="1" width="30" customWidth="1"/>
    <col min="2" max="2" width="77.875" customWidth="1"/>
    <col min="3" max="3" width="70" customWidth="1"/>
    <col min="4" max="4" width="18.625" customWidth="1"/>
    <col min="5" max="5" width="18.25" customWidth="1"/>
  </cols>
  <sheetData>
    <row r="1" spans="1:4" ht="15" x14ac:dyDescent="0.25">
      <c r="A1" s="7" t="s">
        <v>147</v>
      </c>
      <c r="B1" s="7" t="s">
        <v>148</v>
      </c>
      <c r="C1" s="7" t="s">
        <v>127</v>
      </c>
      <c r="D1" s="7"/>
    </row>
    <row r="2" spans="1:4" ht="15" x14ac:dyDescent="0.25">
      <c r="A2" s="21" t="s">
        <v>221</v>
      </c>
      <c r="B2" s="21"/>
      <c r="C2" s="21"/>
      <c r="D2" s="21"/>
    </row>
    <row r="3" spans="1:4" x14ac:dyDescent="0.2">
      <c r="A3" t="s">
        <v>114</v>
      </c>
      <c r="B3" t="s">
        <v>225</v>
      </c>
      <c r="C3" t="s">
        <v>226</v>
      </c>
    </row>
    <row r="4" spans="1:4" x14ac:dyDescent="0.2">
      <c r="A4" t="s">
        <v>227</v>
      </c>
      <c r="B4" t="s">
        <v>228</v>
      </c>
      <c r="C4" t="s">
        <v>229</v>
      </c>
    </row>
    <row r="6" spans="1:4" ht="15" x14ac:dyDescent="0.25">
      <c r="A6" s="21" t="s">
        <v>124</v>
      </c>
      <c r="B6" s="21"/>
      <c r="C6" s="21"/>
      <c r="D6" s="21"/>
    </row>
    <row r="7" spans="1:4" x14ac:dyDescent="0.2">
      <c r="A7" t="s">
        <v>114</v>
      </c>
      <c r="B7" t="s">
        <v>217</v>
      </c>
      <c r="C7" t="s">
        <v>218</v>
      </c>
    </row>
    <row r="9" spans="1:4" ht="15" x14ac:dyDescent="0.25">
      <c r="A9" s="21" t="s">
        <v>125</v>
      </c>
      <c r="B9" s="21"/>
      <c r="C9" s="21"/>
      <c r="D9" s="21"/>
    </row>
    <row r="10" spans="1:4" x14ac:dyDescent="0.2">
      <c r="A10" t="s">
        <v>157</v>
      </c>
      <c r="B10" t="s">
        <v>158</v>
      </c>
      <c r="C10" t="s">
        <v>159</v>
      </c>
    </row>
    <row r="12" spans="1:4" ht="15" x14ac:dyDescent="0.25">
      <c r="A12" s="21" t="s">
        <v>120</v>
      </c>
      <c r="B12" s="21"/>
      <c r="C12" s="21"/>
      <c r="D12" s="21"/>
    </row>
    <row r="13" spans="1:4" x14ac:dyDescent="0.2">
      <c r="A13" t="s">
        <v>161</v>
      </c>
      <c r="B13" t="s">
        <v>222</v>
      </c>
    </row>
    <row r="14" spans="1:4" x14ac:dyDescent="0.2">
      <c r="B14" t="s">
        <v>223</v>
      </c>
    </row>
    <row r="15" spans="1:4" ht="15" x14ac:dyDescent="0.25">
      <c r="A15" s="7" t="s">
        <v>162</v>
      </c>
      <c r="B15" s="7" t="s">
        <v>126</v>
      </c>
      <c r="C15" s="7" t="s">
        <v>127</v>
      </c>
      <c r="D15" s="7"/>
    </row>
    <row r="16" spans="1:4" ht="15" x14ac:dyDescent="0.25">
      <c r="A16" s="21" t="s">
        <v>124</v>
      </c>
      <c r="B16" s="21"/>
      <c r="C16" s="21"/>
      <c r="D16" s="21"/>
    </row>
    <row r="17" spans="1:4" x14ac:dyDescent="0.2">
      <c r="A17" t="s">
        <v>128</v>
      </c>
      <c r="B17" t="s">
        <v>152</v>
      </c>
      <c r="C17" t="s">
        <v>150</v>
      </c>
    </row>
    <row r="18" spans="1:4" x14ac:dyDescent="0.2">
      <c r="A18" t="s">
        <v>135</v>
      </c>
      <c r="B18" t="s">
        <v>136</v>
      </c>
      <c r="C18" t="s">
        <v>134</v>
      </c>
    </row>
    <row r="19" spans="1:4" x14ac:dyDescent="0.2">
      <c r="A19" t="s">
        <v>156</v>
      </c>
      <c r="B19" t="s">
        <v>140</v>
      </c>
    </row>
    <row r="20" spans="1:4" x14ac:dyDescent="0.2">
      <c r="A20" t="s">
        <v>141</v>
      </c>
      <c r="B20" t="s">
        <v>142</v>
      </c>
      <c r="C20" t="s">
        <v>134</v>
      </c>
    </row>
    <row r="23" spans="1:4" ht="15" x14ac:dyDescent="0.25">
      <c r="A23" s="21" t="s">
        <v>125</v>
      </c>
      <c r="B23" s="21"/>
      <c r="C23" s="21"/>
      <c r="D23" s="21"/>
    </row>
    <row r="24" spans="1:4" x14ac:dyDescent="0.2">
      <c r="A24" s="6" t="s">
        <v>113</v>
      </c>
      <c r="B24" t="s">
        <v>133</v>
      </c>
    </row>
    <row r="25" spans="1:4" x14ac:dyDescent="0.2">
      <c r="A25" s="6" t="s">
        <v>137</v>
      </c>
      <c r="B25" t="s">
        <v>138</v>
      </c>
    </row>
    <row r="27" spans="1:4" ht="15" x14ac:dyDescent="0.25">
      <c r="A27" s="21" t="s">
        <v>120</v>
      </c>
      <c r="B27" s="21"/>
      <c r="C27" s="21"/>
      <c r="D27" s="21"/>
    </row>
    <row r="28" spans="1:4" x14ac:dyDescent="0.2">
      <c r="A28" t="s">
        <v>149</v>
      </c>
      <c r="B28" s="6" t="s">
        <v>160</v>
      </c>
      <c r="C28" t="s">
        <v>151</v>
      </c>
    </row>
    <row r="29" spans="1:4" x14ac:dyDescent="0.2">
      <c r="A29" t="s">
        <v>153</v>
      </c>
      <c r="B29" s="6" t="s">
        <v>154</v>
      </c>
      <c r="C29" t="s">
        <v>155</v>
      </c>
    </row>
    <row r="30" spans="1:4" x14ac:dyDescent="0.2">
      <c r="A30" t="s">
        <v>129</v>
      </c>
      <c r="B30" t="s">
        <v>130</v>
      </c>
      <c r="C30" t="s">
        <v>205</v>
      </c>
    </row>
    <row r="31" spans="1:4" x14ac:dyDescent="0.2">
      <c r="A31" t="s">
        <v>204</v>
      </c>
      <c r="B31" t="s">
        <v>146</v>
      </c>
    </row>
    <row r="32" spans="1:4" x14ac:dyDescent="0.2">
      <c r="A32" t="s">
        <v>139</v>
      </c>
      <c r="B32" s="6" t="s">
        <v>143</v>
      </c>
      <c r="C32" t="s">
        <v>144</v>
      </c>
    </row>
    <row r="33" spans="1:2" x14ac:dyDescent="0.2">
      <c r="A33" t="s">
        <v>131</v>
      </c>
      <c r="B33" s="6" t="s">
        <v>132</v>
      </c>
    </row>
  </sheetData>
  <pageMargins left="0.7" right="0.7" top="0.75" bottom="0.75" header="0.3" footer="0.3"/>
  <pageSetup paperSize="9" orientation="portrait" r:id="rId1"/>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14B0-6319-44EF-BCBB-5CC8FD421903}">
  <sheetPr>
    <tabColor theme="2"/>
  </sheetPr>
  <dimension ref="A1:U112"/>
  <sheetViews>
    <sheetView showGridLines="0" showWhiteSpace="0" view="pageLayout" zoomScaleNormal="100" zoomScaleSheetLayoutView="100" workbookViewId="0">
      <selection sqref="A1:F1"/>
    </sheetView>
  </sheetViews>
  <sheetFormatPr defaultColWidth="0" defaultRowHeight="12" x14ac:dyDescent="0.2"/>
  <cols>
    <col min="1" max="1" width="35.5" style="652" customWidth="1"/>
    <col min="2" max="2" width="12.125" style="652" customWidth="1"/>
    <col min="3" max="5" width="12.5" style="652" customWidth="1"/>
    <col min="6" max="6" width="7.75" style="652" customWidth="1"/>
    <col min="7" max="7" width="23.375" style="652" hidden="1" customWidth="1"/>
    <col min="8" max="8" width="13" style="652" hidden="1" customWidth="1"/>
    <col min="9" max="20" width="9" style="652" hidden="1" customWidth="1"/>
    <col min="21" max="21" width="0" style="652" hidden="1" customWidth="1"/>
    <col min="22" max="16384" width="8" style="652" hidden="1"/>
  </cols>
  <sheetData>
    <row r="1" spans="1:21" ht="98.1" customHeight="1" x14ac:dyDescent="0.2">
      <c r="A1" s="2971" t="s">
        <v>2322</v>
      </c>
      <c r="B1" s="2972"/>
      <c r="C1" s="2972"/>
      <c r="D1" s="2972"/>
      <c r="E1" s="2972"/>
      <c r="F1" s="2972"/>
    </row>
    <row r="2" spans="1:21" ht="34.5" customHeight="1" x14ac:dyDescent="0.2">
      <c r="A2" s="1296" t="s">
        <v>1008</v>
      </c>
      <c r="B2" s="1297" t="s">
        <v>410</v>
      </c>
      <c r="C2" s="1297" t="s">
        <v>411</v>
      </c>
      <c r="D2" s="1297" t="s">
        <v>407</v>
      </c>
      <c r="E2" s="1297" t="s">
        <v>91</v>
      </c>
      <c r="F2" s="1297" t="s">
        <v>7</v>
      </c>
      <c r="H2" s="1298" t="s">
        <v>412</v>
      </c>
    </row>
    <row r="3" spans="1:21" x14ac:dyDescent="0.2">
      <c r="A3" s="641" t="s">
        <v>108</v>
      </c>
      <c r="B3" s="1299"/>
      <c r="C3" s="1299"/>
      <c r="D3" s="1299"/>
      <c r="E3" s="1299"/>
      <c r="F3" s="1299"/>
    </row>
    <row r="4" spans="1:21" x14ac:dyDescent="0.2">
      <c r="A4" s="652" t="s">
        <v>107</v>
      </c>
      <c r="B4" s="1300"/>
      <c r="C4" s="1301"/>
      <c r="D4" s="1300"/>
      <c r="E4" s="1301"/>
      <c r="F4" s="768"/>
      <c r="H4" s="713">
        <v>0</v>
      </c>
      <c r="I4" s="713">
        <v>0</v>
      </c>
      <c r="J4" s="713">
        <v>0</v>
      </c>
      <c r="K4" s="713">
        <v>0</v>
      </c>
      <c r="L4" s="713">
        <v>0</v>
      </c>
      <c r="N4" s="1302">
        <f t="shared" ref="N4:R13" si="0">H4-B4</f>
        <v>0</v>
      </c>
      <c r="O4" s="1302">
        <f t="shared" si="0"/>
        <v>0</v>
      </c>
      <c r="P4" s="1302">
        <f t="shared" si="0"/>
        <v>0</v>
      </c>
      <c r="Q4" s="1302">
        <f t="shared" si="0"/>
        <v>0</v>
      </c>
      <c r="R4" s="1303">
        <f t="shared" si="0"/>
        <v>0</v>
      </c>
    </row>
    <row r="5" spans="1:21" x14ac:dyDescent="0.2">
      <c r="A5" s="652" t="s">
        <v>99</v>
      </c>
      <c r="B5" s="768">
        <v>28320.730713592497</v>
      </c>
      <c r="C5" s="768">
        <v>3273.6907548374998</v>
      </c>
      <c r="D5" s="768">
        <v>1581.1332671575001</v>
      </c>
      <c r="E5" s="768">
        <v>3189.7084775100002</v>
      </c>
      <c r="F5" s="768">
        <v>36365.263213097496</v>
      </c>
      <c r="H5" s="713">
        <v>35712.029930340002</v>
      </c>
      <c r="I5" s="713">
        <v>2209.4766337199999</v>
      </c>
      <c r="J5" s="713">
        <v>1410.0152991100001</v>
      </c>
      <c r="K5" s="713">
        <v>3490.1294242500003</v>
      </c>
      <c r="L5" s="713">
        <v>42821.651287419998</v>
      </c>
      <c r="N5" s="1304">
        <f t="shared" si="0"/>
        <v>7391.2992167475059</v>
      </c>
      <c r="O5" s="1304">
        <f t="shared" si="0"/>
        <v>-1064.2141211174999</v>
      </c>
      <c r="P5" s="1304">
        <f t="shared" si="0"/>
        <v>-171.11796804749997</v>
      </c>
      <c r="Q5" s="1304">
        <f t="shared" si="0"/>
        <v>300.42094674000009</v>
      </c>
      <c r="R5" s="1305">
        <f t="shared" si="0"/>
        <v>6456.3880743225018</v>
      </c>
    </row>
    <row r="6" spans="1:21" x14ac:dyDescent="0.2">
      <c r="A6" s="652" t="s">
        <v>39</v>
      </c>
      <c r="B6" s="713">
        <v>112167.77022335499</v>
      </c>
      <c r="C6" s="713">
        <v>57645.944759782506</v>
      </c>
      <c r="D6" s="713">
        <v>1739.5958112175001</v>
      </c>
      <c r="E6" s="713">
        <v>8350.8687191999998</v>
      </c>
      <c r="F6" s="713">
        <v>179904.17951355499</v>
      </c>
      <c r="H6" s="713">
        <v>108494.83413303</v>
      </c>
      <c r="I6" s="713">
        <v>55705.983334250006</v>
      </c>
      <c r="J6" s="713">
        <v>1133.8767573099999</v>
      </c>
      <c r="K6" s="713">
        <v>7143.9859972499999</v>
      </c>
      <c r="L6" s="713">
        <v>172478.68022184004</v>
      </c>
      <c r="N6" s="1304">
        <f t="shared" si="0"/>
        <v>-3672.9360903249908</v>
      </c>
      <c r="O6" s="1304">
        <f t="shared" si="0"/>
        <v>-1939.9614255324996</v>
      </c>
      <c r="P6" s="1304">
        <f t="shared" si="0"/>
        <v>-605.71905390750021</v>
      </c>
      <c r="Q6" s="1304">
        <f t="shared" si="0"/>
        <v>-1206.8827219499999</v>
      </c>
      <c r="R6" s="1305">
        <f t="shared" si="0"/>
        <v>-7425.4992917149502</v>
      </c>
      <c r="T6" s="1306">
        <f>R4/R13</f>
        <v>0</v>
      </c>
    </row>
    <row r="7" spans="1:21" x14ac:dyDescent="0.2">
      <c r="A7" s="652" t="s">
        <v>413</v>
      </c>
      <c r="B7" s="713">
        <v>102085.15051047</v>
      </c>
      <c r="C7" s="713">
        <v>53758.711072585007</v>
      </c>
      <c r="D7" s="713"/>
      <c r="E7" s="713"/>
      <c r="F7" s="713">
        <v>155843.861583055</v>
      </c>
      <c r="H7" s="713">
        <v>97891.188057110005</v>
      </c>
      <c r="I7" s="1307">
        <v>52076.939534710007</v>
      </c>
      <c r="J7" s="713">
        <v>0</v>
      </c>
      <c r="K7" s="713">
        <v>0</v>
      </c>
      <c r="L7" s="713">
        <v>149968.12759182003</v>
      </c>
      <c r="N7" s="1304">
        <f t="shared" si="0"/>
        <v>-4193.9624533599999</v>
      </c>
      <c r="O7" s="1308">
        <f t="shared" si="0"/>
        <v>-1681.7715378749999</v>
      </c>
      <c r="P7" s="1304">
        <f t="shared" si="0"/>
        <v>0</v>
      </c>
      <c r="Q7" s="1304">
        <f t="shared" si="0"/>
        <v>0</v>
      </c>
      <c r="R7" s="1305">
        <f t="shared" si="0"/>
        <v>-5875.7339912349707</v>
      </c>
      <c r="T7" s="1306">
        <f>(R16+R17)/R23</f>
        <v>2.0885809383031892</v>
      </c>
    </row>
    <row r="8" spans="1:21" x14ac:dyDescent="0.2">
      <c r="A8" s="652" t="s">
        <v>35</v>
      </c>
      <c r="B8" s="713">
        <v>163699.57700861251</v>
      </c>
      <c r="C8" s="713">
        <v>25650.849408802504</v>
      </c>
      <c r="D8" s="713">
        <v>2.4684031800000001</v>
      </c>
      <c r="E8" s="713">
        <v>73.263200407499994</v>
      </c>
      <c r="F8" s="713">
        <v>189426.15802100254</v>
      </c>
      <c r="H8" s="713">
        <v>161901.22762843998</v>
      </c>
      <c r="I8" s="713">
        <v>25780.723389800001</v>
      </c>
      <c r="J8" s="713">
        <v>4.5607E-3</v>
      </c>
      <c r="K8" s="713">
        <v>71.076106330000016</v>
      </c>
      <c r="L8" s="713">
        <v>187753.03168526999</v>
      </c>
      <c r="N8" s="1304">
        <f t="shared" si="0"/>
        <v>-1798.3493801725272</v>
      </c>
      <c r="O8" s="1304">
        <f t="shared" si="0"/>
        <v>129.87398099749771</v>
      </c>
      <c r="P8" s="1304">
        <f t="shared" si="0"/>
        <v>-2.4638424800000003</v>
      </c>
      <c r="Q8" s="1304">
        <f t="shared" si="0"/>
        <v>-2.1870940774999781</v>
      </c>
      <c r="R8" s="1305">
        <f t="shared" si="0"/>
        <v>-1673.1263357325515</v>
      </c>
    </row>
    <row r="9" spans="1:21" x14ac:dyDescent="0.2">
      <c r="A9" s="1309" t="s">
        <v>105</v>
      </c>
      <c r="B9" s="1310">
        <v>139283.574271655</v>
      </c>
      <c r="C9" s="1310">
        <v>9288.9411397399999</v>
      </c>
      <c r="D9" s="1310"/>
      <c r="E9" s="1310"/>
      <c r="F9" s="1310">
        <v>148572.515411395</v>
      </c>
      <c r="H9" s="713">
        <v>137682.88539553003</v>
      </c>
      <c r="I9" s="713">
        <v>11537.60464777</v>
      </c>
      <c r="J9" s="713">
        <v>0</v>
      </c>
      <c r="K9" s="713">
        <v>0</v>
      </c>
      <c r="L9" s="713">
        <v>149220.49004330003</v>
      </c>
      <c r="N9" s="1304">
        <f t="shared" si="0"/>
        <v>-1600.688876124972</v>
      </c>
      <c r="O9" s="1304">
        <f t="shared" si="0"/>
        <v>2248.6635080300002</v>
      </c>
      <c r="P9" s="1304">
        <f t="shared" si="0"/>
        <v>0</v>
      </c>
      <c r="Q9" s="1304">
        <f t="shared" si="0"/>
        <v>0</v>
      </c>
      <c r="R9" s="1305">
        <f t="shared" si="0"/>
        <v>647.97463190503186</v>
      </c>
    </row>
    <row r="10" spans="1:21" x14ac:dyDescent="0.2">
      <c r="A10" s="1309" t="s">
        <v>104</v>
      </c>
      <c r="B10" s="1310">
        <v>24416.002736957496</v>
      </c>
      <c r="C10" s="1310">
        <v>16361.9082690625</v>
      </c>
      <c r="D10" s="1310">
        <v>2.4684031800000001</v>
      </c>
      <c r="E10" s="1310">
        <v>73.263200407499994</v>
      </c>
      <c r="F10" s="1310">
        <v>40853.642609607494</v>
      </c>
      <c r="H10" s="713">
        <v>24218.342232909999</v>
      </c>
      <c r="I10" s="713">
        <v>14243.118742030001</v>
      </c>
      <c r="J10" s="713">
        <v>4.5607E-3</v>
      </c>
      <c r="K10" s="713">
        <v>71.076106330000016</v>
      </c>
      <c r="L10" s="713">
        <v>38532.541641969998</v>
      </c>
      <c r="N10" s="1304">
        <f t="shared" si="0"/>
        <v>-197.66050404749694</v>
      </c>
      <c r="O10" s="1304">
        <f t="shared" si="0"/>
        <v>-2118.7895270324989</v>
      </c>
      <c r="P10" s="1304">
        <f t="shared" si="0"/>
        <v>-2.4638424800000003</v>
      </c>
      <c r="Q10" s="1304">
        <f t="shared" si="0"/>
        <v>-2.1870940774999781</v>
      </c>
      <c r="R10" s="1305">
        <f t="shared" si="0"/>
        <v>-2321.1009676374961</v>
      </c>
    </row>
    <row r="11" spans="1:21" x14ac:dyDescent="0.2">
      <c r="A11" s="1309" t="s">
        <v>103</v>
      </c>
      <c r="B11" s="1310">
        <v>2275.5855621400001</v>
      </c>
      <c r="C11" s="1310">
        <v>914.98410458250009</v>
      </c>
      <c r="D11" s="1310"/>
      <c r="E11" s="1310">
        <v>24.1278541225</v>
      </c>
      <c r="F11" s="1310">
        <v>3214.9626596125004</v>
      </c>
      <c r="H11" s="713">
        <v>2292.1143346600002</v>
      </c>
      <c r="I11" s="713">
        <v>962.62657555999988</v>
      </c>
      <c r="J11" s="713">
        <v>5.6070000000000002E-4</v>
      </c>
      <c r="K11" s="713">
        <v>26.229278780000001</v>
      </c>
      <c r="L11" s="713">
        <v>3280.9707496999999</v>
      </c>
      <c r="N11" s="1304">
        <f t="shared" si="0"/>
        <v>16.528772520000075</v>
      </c>
      <c r="O11" s="1304">
        <f t="shared" si="0"/>
        <v>47.642470977499784</v>
      </c>
      <c r="P11" s="1304">
        <f t="shared" si="0"/>
        <v>5.6070000000000002E-4</v>
      </c>
      <c r="Q11" s="1304">
        <f t="shared" si="0"/>
        <v>2.1014246575000008</v>
      </c>
      <c r="R11" s="1305">
        <f t="shared" si="0"/>
        <v>66.008090087499568</v>
      </c>
    </row>
    <row r="12" spans="1:21" x14ac:dyDescent="0.2">
      <c r="A12" s="1309" t="s">
        <v>37</v>
      </c>
      <c r="B12" s="1310">
        <v>3905.4025864424998</v>
      </c>
      <c r="C12" s="1310"/>
      <c r="D12" s="1310"/>
      <c r="E12" s="1310"/>
      <c r="F12" s="1310">
        <v>3905.4025864424998</v>
      </c>
      <c r="H12" s="713">
        <v>2673.7728580300004</v>
      </c>
      <c r="I12" s="713">
        <v>0</v>
      </c>
      <c r="J12" s="713">
        <v>0</v>
      </c>
      <c r="K12" s="713">
        <v>0</v>
      </c>
      <c r="L12" s="713">
        <v>2673.7728580300004</v>
      </c>
      <c r="N12" s="1304">
        <f t="shared" si="0"/>
        <v>-1231.6297284124994</v>
      </c>
      <c r="O12" s="1304">
        <f t="shared" si="0"/>
        <v>0</v>
      </c>
      <c r="P12" s="1304">
        <f t="shared" si="0"/>
        <v>0</v>
      </c>
      <c r="Q12" s="1304">
        <f t="shared" si="0"/>
        <v>0</v>
      </c>
      <c r="R12" s="1305">
        <f t="shared" si="0"/>
        <v>-1231.6297284124994</v>
      </c>
      <c r="U12" s="1311"/>
    </row>
    <row r="13" spans="1:21" x14ac:dyDescent="0.2">
      <c r="A13" s="1312" t="s">
        <v>36</v>
      </c>
      <c r="B13" s="1313">
        <v>308093.48053200252</v>
      </c>
      <c r="C13" s="1313">
        <v>86570.484923422511</v>
      </c>
      <c r="D13" s="1313">
        <v>3323.1974815550006</v>
      </c>
      <c r="E13" s="1313">
        <v>11613.840397117501</v>
      </c>
      <c r="F13" s="1313">
        <v>409601.00333409751</v>
      </c>
      <c r="H13" s="1314">
        <v>308781.86454983999</v>
      </c>
      <c r="I13" s="1314">
        <v>83696.183357770002</v>
      </c>
      <c r="J13" s="1314">
        <v>2543.89661712</v>
      </c>
      <c r="K13" s="1314">
        <v>10705.19152783</v>
      </c>
      <c r="L13" s="1314">
        <v>405727.13605256006</v>
      </c>
      <c r="N13" s="1315">
        <f t="shared" si="0"/>
        <v>688.38401783746667</v>
      </c>
      <c r="O13" s="1315">
        <f t="shared" si="0"/>
        <v>-2874.3015656525095</v>
      </c>
      <c r="P13" s="1315">
        <f t="shared" si="0"/>
        <v>-779.30086443500068</v>
      </c>
      <c r="Q13" s="1315">
        <f t="shared" si="0"/>
        <v>-908.64886928750093</v>
      </c>
      <c r="R13" s="1305">
        <f t="shared" si="0"/>
        <v>-3873.8672815374448</v>
      </c>
      <c r="U13" s="1311"/>
    </row>
    <row r="14" spans="1:21" x14ac:dyDescent="0.2">
      <c r="A14" s="1309"/>
      <c r="B14" s="1310"/>
      <c r="C14" s="1310"/>
      <c r="D14" s="1310"/>
      <c r="E14" s="1310"/>
      <c r="F14" s="1310"/>
      <c r="H14" s="1316"/>
      <c r="I14" s="1316"/>
      <c r="J14" s="1316"/>
      <c r="K14" s="1316"/>
      <c r="L14" s="1316"/>
      <c r="N14" s="1317"/>
      <c r="O14" s="1317"/>
      <c r="P14" s="1317"/>
      <c r="Q14" s="1317"/>
      <c r="R14" s="1318"/>
      <c r="S14" s="1219"/>
    </row>
    <row r="15" spans="1:21" x14ac:dyDescent="0.2">
      <c r="A15" s="1319" t="s">
        <v>102</v>
      </c>
      <c r="B15" s="1310"/>
      <c r="C15" s="1310"/>
      <c r="D15" s="1310"/>
      <c r="E15" s="1310"/>
      <c r="F15" s="1310"/>
      <c r="H15" s="1316"/>
      <c r="I15" s="1316"/>
      <c r="J15" s="1316"/>
      <c r="K15" s="1316"/>
      <c r="L15" s="1316"/>
      <c r="N15" s="1317"/>
      <c r="O15" s="1317"/>
      <c r="P15" s="1317"/>
      <c r="Q15" s="1317"/>
      <c r="R15" s="1318"/>
      <c r="S15" s="1219"/>
    </row>
    <row r="16" spans="1:21" x14ac:dyDescent="0.2">
      <c r="A16" s="1320" t="s">
        <v>101</v>
      </c>
      <c r="B16" s="1321">
        <v>69243.833831525</v>
      </c>
      <c r="C16" s="1321">
        <v>602.64987665500007</v>
      </c>
      <c r="D16" s="1321">
        <v>1183.6732070825001</v>
      </c>
      <c r="E16" s="1321">
        <v>1573.6393907274999</v>
      </c>
      <c r="F16" s="1321">
        <v>72603.796305990007</v>
      </c>
      <c r="H16" s="713">
        <v>75068.753540599995</v>
      </c>
      <c r="I16" s="713">
        <v>557.97058475000006</v>
      </c>
      <c r="J16" s="713">
        <v>655.51787960999991</v>
      </c>
      <c r="K16" s="713">
        <v>1610.7401584699999</v>
      </c>
      <c r="L16" s="713">
        <v>77892.982163429988</v>
      </c>
      <c r="N16" s="1304">
        <f t="shared" ref="N16:R24" si="1">H16-B16</f>
        <v>5824.9197090749949</v>
      </c>
      <c r="O16" s="1304">
        <f t="shared" si="1"/>
        <v>-44.679291905000014</v>
      </c>
      <c r="P16" s="1304">
        <f t="shared" si="1"/>
        <v>-528.15532747250018</v>
      </c>
      <c r="Q16" s="1304">
        <f t="shared" si="1"/>
        <v>37.100767742500011</v>
      </c>
      <c r="R16" s="1305">
        <f t="shared" si="1"/>
        <v>5289.1858574399812</v>
      </c>
    </row>
    <row r="17" spans="1:18" x14ac:dyDescent="0.2">
      <c r="A17" s="1322" t="s">
        <v>100</v>
      </c>
      <c r="B17" s="1321">
        <v>3509.3760234599999</v>
      </c>
      <c r="C17" s="1321">
        <v>5191.6200684425003</v>
      </c>
      <c r="D17" s="1321"/>
      <c r="E17" s="1321">
        <v>1625.1066162650002</v>
      </c>
      <c r="F17" s="1321">
        <v>10326.579696582499</v>
      </c>
      <c r="H17" s="713">
        <v>3366.5099681099996</v>
      </c>
      <c r="I17" s="713">
        <v>5125.2762525899998</v>
      </c>
      <c r="J17" s="713">
        <v>0.37779425999999999</v>
      </c>
      <c r="K17" s="713">
        <v>1271.33183437</v>
      </c>
      <c r="L17" s="713">
        <v>9763.4958493300001</v>
      </c>
      <c r="N17" s="1302">
        <f t="shared" si="1"/>
        <v>-142.86605535000035</v>
      </c>
      <c r="O17" s="1302">
        <f t="shared" si="1"/>
        <v>-66.343815852500484</v>
      </c>
      <c r="P17" s="1302">
        <f t="shared" si="1"/>
        <v>0.37779425999999999</v>
      </c>
      <c r="Q17" s="1302">
        <f t="shared" si="1"/>
        <v>-353.77478189500016</v>
      </c>
      <c r="R17" s="1303">
        <f t="shared" si="1"/>
        <v>-563.08384725249925</v>
      </c>
    </row>
    <row r="18" spans="1:18" x14ac:dyDescent="0.2">
      <c r="A18" s="1309" t="s">
        <v>99</v>
      </c>
      <c r="B18" s="1321">
        <v>216.79915445</v>
      </c>
      <c r="C18" s="1321">
        <v>3.203942595</v>
      </c>
      <c r="D18" s="1321">
        <v>2333.332855055</v>
      </c>
      <c r="E18" s="1321">
        <v>1142.91534484</v>
      </c>
      <c r="F18" s="1321">
        <v>3696.2512969400004</v>
      </c>
      <c r="H18" s="713">
        <v>393.03621730000003</v>
      </c>
      <c r="I18" s="713">
        <v>9.9519475100000001</v>
      </c>
      <c r="J18" s="713">
        <v>1226.3012320999999</v>
      </c>
      <c r="K18" s="713">
        <v>954.01198961</v>
      </c>
      <c r="L18" s="713">
        <v>2583.3013865200001</v>
      </c>
      <c r="N18" s="1304">
        <f t="shared" si="1"/>
        <v>176.23706285000003</v>
      </c>
      <c r="O18" s="1304">
        <f t="shared" si="1"/>
        <v>6.7480049150000001</v>
      </c>
      <c r="P18" s="1304">
        <f t="shared" si="1"/>
        <v>-1107.0316229550001</v>
      </c>
      <c r="Q18" s="1304">
        <f t="shared" si="1"/>
        <v>-188.90335522999999</v>
      </c>
      <c r="R18" s="1305">
        <f t="shared" si="1"/>
        <v>-1112.9499104200004</v>
      </c>
    </row>
    <row r="19" spans="1:18" x14ac:dyDescent="0.2">
      <c r="A19" s="1309" t="s">
        <v>39</v>
      </c>
      <c r="B19" s="1321">
        <v>2064.5659607875</v>
      </c>
      <c r="C19" s="1321">
        <v>966.33960405749997</v>
      </c>
      <c r="D19" s="1321"/>
      <c r="E19" s="1321">
        <v>19.287922119999998</v>
      </c>
      <c r="F19" s="1321">
        <v>3050.1934869649999</v>
      </c>
      <c r="H19" s="713">
        <v>3638.0492755099999</v>
      </c>
      <c r="I19" s="713">
        <v>1613.4104626999999</v>
      </c>
      <c r="J19" s="713">
        <v>0</v>
      </c>
      <c r="K19" s="713">
        <v>19.202333019999998</v>
      </c>
      <c r="L19" s="713">
        <v>5270.66207123</v>
      </c>
      <c r="N19" s="1304">
        <f t="shared" si="1"/>
        <v>1573.4833147224999</v>
      </c>
      <c r="O19" s="1304">
        <f t="shared" si="1"/>
        <v>647.07085864249996</v>
      </c>
      <c r="P19" s="1304">
        <f t="shared" si="1"/>
        <v>0</v>
      </c>
      <c r="Q19" s="1304">
        <f t="shared" si="1"/>
        <v>-8.5589099999999974E-2</v>
      </c>
      <c r="R19" s="1305">
        <f t="shared" si="1"/>
        <v>2220.4685842650001</v>
      </c>
    </row>
    <row r="20" spans="1:18" x14ac:dyDescent="0.2">
      <c r="A20" s="1309" t="s">
        <v>35</v>
      </c>
      <c r="B20" s="1310">
        <v>4915.3806579274997</v>
      </c>
      <c r="C20" s="1310">
        <v>1667.7156503624999</v>
      </c>
      <c r="D20" s="1310"/>
      <c r="E20" s="1310"/>
      <c r="F20" s="1310">
        <v>6583.5127207249998</v>
      </c>
      <c r="H20" s="713">
        <v>4507.6923805299994</v>
      </c>
      <c r="I20" s="713">
        <v>1666.3345406400001</v>
      </c>
      <c r="J20" s="713">
        <v>0</v>
      </c>
      <c r="K20" s="713">
        <v>1.06085841</v>
      </c>
      <c r="L20" s="713">
        <v>6175.0877795799997</v>
      </c>
      <c r="N20" s="1304">
        <f t="shared" si="1"/>
        <v>-407.68827739750031</v>
      </c>
      <c r="O20" s="1304">
        <f t="shared" si="1"/>
        <v>-1.3811097224997866</v>
      </c>
      <c r="P20" s="1304">
        <f t="shared" si="1"/>
        <v>0</v>
      </c>
      <c r="Q20" s="1304">
        <f t="shared" si="1"/>
        <v>1.06085841</v>
      </c>
      <c r="R20" s="1305">
        <f t="shared" si="1"/>
        <v>-408.42494114500005</v>
      </c>
    </row>
    <row r="21" spans="1:18" x14ac:dyDescent="0.2">
      <c r="A21" s="1309" t="s">
        <v>409</v>
      </c>
      <c r="B21" s="1310">
        <v>4731.8775747849995</v>
      </c>
      <c r="C21" s="1310">
        <v>563.30696785250007</v>
      </c>
      <c r="D21" s="1310"/>
      <c r="E21" s="1310">
        <v>5.7257108275000004</v>
      </c>
      <c r="F21" s="1310">
        <v>5300.9102534649992</v>
      </c>
      <c r="H21" s="713">
        <v>2804.7958454599998</v>
      </c>
      <c r="I21" s="713">
        <v>5.3029957100000003</v>
      </c>
      <c r="J21" s="713">
        <v>0</v>
      </c>
      <c r="K21" s="713">
        <v>0</v>
      </c>
      <c r="L21" s="713">
        <v>2810.0988411699996</v>
      </c>
      <c r="N21" s="1304">
        <f t="shared" si="1"/>
        <v>-1927.0817293249997</v>
      </c>
      <c r="O21" s="1304">
        <f t="shared" si="1"/>
        <v>-558.00397214250006</v>
      </c>
      <c r="P21" s="1304">
        <f t="shared" si="1"/>
        <v>0</v>
      </c>
      <c r="Q21" s="1304">
        <f t="shared" si="1"/>
        <v>-5.7257108275000004</v>
      </c>
      <c r="R21" s="1305">
        <f t="shared" si="1"/>
        <v>-2490.8114122949996</v>
      </c>
    </row>
    <row r="22" spans="1:18" x14ac:dyDescent="0.2">
      <c r="A22" s="1309" t="s">
        <v>97</v>
      </c>
      <c r="B22" s="1310">
        <v>4878.7345279874999</v>
      </c>
      <c r="C22" s="1310">
        <v>635.19094673500013</v>
      </c>
      <c r="D22" s="1310">
        <v>502.69396134249996</v>
      </c>
      <c r="E22" s="1310">
        <v>297.03946441250002</v>
      </c>
      <c r="F22" s="1310">
        <v>6313.6589004775005</v>
      </c>
      <c r="H22" s="713">
        <v>4790.1694807900003</v>
      </c>
      <c r="I22" s="713">
        <v>118.78802503999999</v>
      </c>
      <c r="J22" s="713">
        <v>428.56060164000002</v>
      </c>
      <c r="K22" s="713">
        <v>304.58569901000004</v>
      </c>
      <c r="L22" s="713">
        <v>5642.1038064800005</v>
      </c>
      <c r="N22" s="1304">
        <f t="shared" si="1"/>
        <v>-88.565047197499553</v>
      </c>
      <c r="O22" s="1304">
        <f t="shared" si="1"/>
        <v>-516.40292169500015</v>
      </c>
      <c r="P22" s="1304">
        <f t="shared" si="1"/>
        <v>-74.133359702499945</v>
      </c>
      <c r="Q22" s="1304">
        <f t="shared" si="1"/>
        <v>7.5462345975000176</v>
      </c>
      <c r="R22" s="1305">
        <f t="shared" si="1"/>
        <v>-671.55509399750008</v>
      </c>
    </row>
    <row r="23" spans="1:18" s="1309" customFormat="1" x14ac:dyDescent="0.2">
      <c r="A23" s="1312" t="s">
        <v>34</v>
      </c>
      <c r="B23" s="1313">
        <v>89560.567730922499</v>
      </c>
      <c r="C23" s="1313">
        <v>9630.0270567000007</v>
      </c>
      <c r="D23" s="1313">
        <v>4020.1770118949999</v>
      </c>
      <c r="E23" s="1313">
        <v>4664.1308616275001</v>
      </c>
      <c r="F23" s="1313">
        <v>107874.902661145</v>
      </c>
      <c r="H23" s="1313">
        <v>94569.006708300003</v>
      </c>
      <c r="I23" s="1313">
        <v>9097.0348089399995</v>
      </c>
      <c r="J23" s="1313">
        <v>2310.7575076099997</v>
      </c>
      <c r="K23" s="1313">
        <v>4160.93287289</v>
      </c>
      <c r="L23" s="1313">
        <v>110137.73189774</v>
      </c>
      <c r="N23" s="1323">
        <f t="shared" si="1"/>
        <v>5008.4389773775038</v>
      </c>
      <c r="O23" s="1323">
        <f t="shared" si="1"/>
        <v>-532.99224776000119</v>
      </c>
      <c r="P23" s="1323">
        <f t="shared" si="1"/>
        <v>-1709.4195042850001</v>
      </c>
      <c r="Q23" s="1323">
        <f t="shared" si="1"/>
        <v>-503.19798873750005</v>
      </c>
      <c r="R23" s="1324">
        <f t="shared" si="1"/>
        <v>2262.8292365950037</v>
      </c>
    </row>
    <row r="24" spans="1:18" s="1309" customFormat="1" x14ac:dyDescent="0.2">
      <c r="A24" s="1312" t="s">
        <v>7</v>
      </c>
      <c r="B24" s="1313">
        <v>397654.048262925</v>
      </c>
      <c r="C24" s="1313">
        <v>96200.511980122508</v>
      </c>
      <c r="D24" s="1313">
        <v>7343.374493450001</v>
      </c>
      <c r="E24" s="1313">
        <v>16277.971258745001</v>
      </c>
      <c r="F24" s="1313">
        <v>517475.90599524253</v>
      </c>
      <c r="H24" s="1313">
        <f>H13+H23</f>
        <v>403350.87125813996</v>
      </c>
      <c r="I24" s="1313">
        <f>I13+I23</f>
        <v>92793.218166709994</v>
      </c>
      <c r="J24" s="1313">
        <f>J13+J23</f>
        <v>4854.6541247299992</v>
      </c>
      <c r="K24" s="1313">
        <f>K13+K23</f>
        <v>14866.12440072</v>
      </c>
      <c r="L24" s="1313">
        <f>L13+L23</f>
        <v>515864.86795030005</v>
      </c>
      <c r="N24" s="1323">
        <f t="shared" si="1"/>
        <v>5696.8229952149559</v>
      </c>
      <c r="O24" s="1323">
        <f t="shared" si="1"/>
        <v>-3407.2938134125143</v>
      </c>
      <c r="P24" s="1323">
        <f t="shared" si="1"/>
        <v>-2488.7203687200017</v>
      </c>
      <c r="Q24" s="1323">
        <f t="shared" si="1"/>
        <v>-1411.846858025001</v>
      </c>
      <c r="R24" s="1324">
        <f t="shared" si="1"/>
        <v>-1611.0380449424847</v>
      </c>
    </row>
    <row r="25" spans="1:18" s="1219" customFormat="1" x14ac:dyDescent="0.2">
      <c r="A25" s="1325"/>
      <c r="B25" s="1326"/>
      <c r="C25" s="1326"/>
      <c r="D25" s="1326"/>
      <c r="E25" s="1326"/>
      <c r="F25" s="1326"/>
    </row>
    <row r="26" spans="1:18" x14ac:dyDescent="0.2">
      <c r="A26" s="2973" t="s">
        <v>2323</v>
      </c>
      <c r="B26" s="2973"/>
      <c r="C26" s="2973"/>
      <c r="D26" s="2973"/>
      <c r="E26" s="2973"/>
      <c r="F26" s="2973"/>
    </row>
    <row r="27" spans="1:18" x14ac:dyDescent="0.2">
      <c r="A27" s="2973"/>
      <c r="B27" s="2973"/>
      <c r="C27" s="2973"/>
      <c r="D27" s="2973"/>
      <c r="E27" s="2973"/>
      <c r="F27" s="2973"/>
    </row>
    <row r="28" spans="1:18" ht="24.95" customHeight="1" x14ac:dyDescent="0.2">
      <c r="A28" s="2973"/>
      <c r="B28" s="2973"/>
      <c r="C28" s="2973"/>
      <c r="D28" s="2973"/>
      <c r="E28" s="2973"/>
      <c r="F28" s="2973"/>
    </row>
    <row r="32" spans="1:18" ht="36" x14ac:dyDescent="0.2">
      <c r="A32" s="1327" t="s">
        <v>386</v>
      </c>
      <c r="B32" s="1222" t="s">
        <v>410</v>
      </c>
      <c r="C32" s="1222" t="s">
        <v>411</v>
      </c>
      <c r="D32" s="1222" t="s">
        <v>407</v>
      </c>
      <c r="E32" s="1222" t="s">
        <v>91</v>
      </c>
      <c r="F32" s="1222" t="s">
        <v>7</v>
      </c>
    </row>
    <row r="33" spans="1:8" x14ac:dyDescent="0.2">
      <c r="A33" s="1193" t="s">
        <v>108</v>
      </c>
      <c r="B33" s="1328"/>
      <c r="C33" s="1328"/>
      <c r="D33" s="1328"/>
      <c r="E33" s="1328"/>
      <c r="F33" s="1328"/>
    </row>
    <row r="34" spans="1:8" x14ac:dyDescent="0.2">
      <c r="A34" s="1193" t="s">
        <v>107</v>
      </c>
      <c r="B34" s="1329">
        <v>52008.405197317494</v>
      </c>
      <c r="C34" s="1329">
        <v>4327.2985847999989</v>
      </c>
      <c r="D34" s="1329">
        <v>1173.3696847925</v>
      </c>
      <c r="E34" s="1329">
        <v>2762.402068935</v>
      </c>
      <c r="F34" s="1329">
        <v>60271.475535844991</v>
      </c>
    </row>
    <row r="35" spans="1:8" x14ac:dyDescent="0.2">
      <c r="A35" s="1193" t="s">
        <v>99</v>
      </c>
      <c r="B35" s="1329">
        <v>37097.514692987497</v>
      </c>
      <c r="C35" s="1329">
        <v>2155.9201171374998</v>
      </c>
      <c r="D35" s="1329">
        <v>2019.96614054</v>
      </c>
      <c r="E35" s="1329">
        <v>3947.5104912049997</v>
      </c>
      <c r="F35" s="1329">
        <v>45220.911441869997</v>
      </c>
      <c r="H35" s="1330"/>
    </row>
    <row r="36" spans="1:8" x14ac:dyDescent="0.2">
      <c r="A36" s="1193" t="s">
        <v>39</v>
      </c>
      <c r="B36" s="1329">
        <v>109571.47793742</v>
      </c>
      <c r="C36" s="1329">
        <v>56288.625831739992</v>
      </c>
      <c r="D36" s="1329">
        <v>1389.6899287900001</v>
      </c>
      <c r="E36" s="1329">
        <v>7568.6144484599999</v>
      </c>
      <c r="F36" s="1329">
        <v>174818.40814640999</v>
      </c>
      <c r="H36" s="1330"/>
    </row>
    <row r="37" spans="1:8" x14ac:dyDescent="0.2">
      <c r="A37" s="1193" t="s">
        <v>413</v>
      </c>
      <c r="B37" s="1329">
        <v>98811.304522622493</v>
      </c>
      <c r="C37" s="1329">
        <v>52860.495856017493</v>
      </c>
      <c r="D37" s="1329"/>
      <c r="E37" s="1329">
        <v>0</v>
      </c>
      <c r="F37" s="1329">
        <v>151671.80037863998</v>
      </c>
      <c r="H37" s="1330"/>
    </row>
    <row r="38" spans="1:8" x14ac:dyDescent="0.2">
      <c r="A38" s="1193" t="s">
        <v>35</v>
      </c>
      <c r="B38" s="1329">
        <v>162040.98256786502</v>
      </c>
      <c r="C38" s="1329">
        <v>25944.0362095975</v>
      </c>
      <c r="D38" s="1329">
        <v>5.0201989774999998</v>
      </c>
      <c r="E38" s="1329">
        <v>73.158249892499995</v>
      </c>
      <c r="F38" s="1329">
        <v>188063.19722633253</v>
      </c>
      <c r="H38" s="1330"/>
    </row>
    <row r="39" spans="1:8" x14ac:dyDescent="0.2">
      <c r="A39" s="1331" t="s">
        <v>105</v>
      </c>
      <c r="B39" s="1332">
        <v>137493.80591964</v>
      </c>
      <c r="C39" s="1332">
        <v>11641.095573915001</v>
      </c>
      <c r="D39" s="1332"/>
      <c r="E39" s="1332"/>
      <c r="F39" s="1332">
        <v>149134.90149355499</v>
      </c>
      <c r="H39" s="1330"/>
    </row>
    <row r="40" spans="1:8" x14ac:dyDescent="0.2">
      <c r="A40" s="1331" t="s">
        <v>104</v>
      </c>
      <c r="B40" s="1332">
        <v>24547.176648225002</v>
      </c>
      <c r="C40" s="1332">
        <v>14302.940635682498</v>
      </c>
      <c r="D40" s="1332">
        <v>5.0201989774999998</v>
      </c>
      <c r="E40" s="1332">
        <v>73.158249892499995</v>
      </c>
      <c r="F40" s="1332">
        <v>38928.2957327775</v>
      </c>
      <c r="H40" s="1330"/>
    </row>
    <row r="41" spans="1:8" x14ac:dyDescent="0.2">
      <c r="A41" s="1331" t="s">
        <v>103</v>
      </c>
      <c r="B41" s="1332">
        <v>2323.0124377675002</v>
      </c>
      <c r="C41" s="1332">
        <v>947.41815562999989</v>
      </c>
      <c r="D41" s="1332"/>
      <c r="E41" s="1332">
        <v>28.007294187500001</v>
      </c>
      <c r="F41" s="1332">
        <v>3298.541134175</v>
      </c>
      <c r="H41" s="1330"/>
    </row>
    <row r="42" spans="1:8" x14ac:dyDescent="0.2">
      <c r="A42" s="1331" t="s">
        <v>37</v>
      </c>
      <c r="B42" s="1332">
        <v>3014.9413075275002</v>
      </c>
      <c r="C42" s="1332">
        <v>29.136465107500001</v>
      </c>
      <c r="D42" s="1332"/>
      <c r="E42" s="1332">
        <v>3.4301036850000002</v>
      </c>
      <c r="F42" s="1332">
        <v>3047.5078763200004</v>
      </c>
      <c r="H42" s="1330"/>
    </row>
    <row r="43" spans="1:8" s="1236" customFormat="1" x14ac:dyDescent="0.2">
      <c r="A43" s="1333" t="s">
        <v>36</v>
      </c>
      <c r="B43" s="1334">
        <v>363733.32170311752</v>
      </c>
      <c r="C43" s="1334">
        <v>88745.017208382487</v>
      </c>
      <c r="D43" s="1334">
        <v>4588.0459530999997</v>
      </c>
      <c r="E43" s="1334">
        <v>14355.115362177497</v>
      </c>
      <c r="F43" s="1334">
        <v>471421.50022677751</v>
      </c>
      <c r="H43" s="1335"/>
    </row>
    <row r="44" spans="1:8" x14ac:dyDescent="0.2">
      <c r="A44" s="1331"/>
      <c r="B44" s="1332"/>
      <c r="C44" s="1332"/>
      <c r="D44" s="1332"/>
      <c r="E44" s="1332"/>
      <c r="F44" s="1332"/>
      <c r="H44" s="1330"/>
    </row>
    <row r="45" spans="1:8" x14ac:dyDescent="0.2">
      <c r="A45" s="1331" t="s">
        <v>102</v>
      </c>
      <c r="B45" s="1332"/>
      <c r="C45" s="1332"/>
      <c r="D45" s="1332"/>
      <c r="E45" s="1332"/>
      <c r="F45" s="1332"/>
      <c r="H45" s="1330"/>
    </row>
    <row r="46" spans="1:8" x14ac:dyDescent="0.2">
      <c r="A46" s="1331" t="s">
        <v>101</v>
      </c>
      <c r="B46" s="1332">
        <v>20402.04073638</v>
      </c>
      <c r="C46" s="1332">
        <v>153.58030347750002</v>
      </c>
      <c r="D46" s="1332">
        <v>163.87946990249998</v>
      </c>
      <c r="E46" s="1332">
        <v>407.50476708999997</v>
      </c>
      <c r="F46" s="1332">
        <v>21127.005276849999</v>
      </c>
      <c r="H46" s="1330"/>
    </row>
    <row r="47" spans="1:8" x14ac:dyDescent="0.2">
      <c r="A47" s="1331" t="s">
        <v>100</v>
      </c>
      <c r="B47" s="1332">
        <v>926.3841291425</v>
      </c>
      <c r="C47" s="1332">
        <v>1286.915833665</v>
      </c>
      <c r="D47" s="1332"/>
      <c r="E47" s="1332">
        <v>317.83295859250001</v>
      </c>
      <c r="F47" s="1332">
        <v>2531.227369965</v>
      </c>
      <c r="H47" s="1330"/>
    </row>
    <row r="48" spans="1:8" x14ac:dyDescent="0.2">
      <c r="A48" s="1331" t="s">
        <v>99</v>
      </c>
      <c r="B48" s="1332">
        <v>224.05807056</v>
      </c>
      <c r="C48" s="1332">
        <v>14.8298027425</v>
      </c>
      <c r="D48" s="1332">
        <v>1837.0144841174999</v>
      </c>
      <c r="E48" s="1332">
        <v>937.00445261749996</v>
      </c>
      <c r="F48" s="1332">
        <v>3012.9068100374998</v>
      </c>
      <c r="H48" s="1330"/>
    </row>
    <row r="49" spans="1:8" x14ac:dyDescent="0.2">
      <c r="A49" s="1331" t="s">
        <v>39</v>
      </c>
      <c r="B49" s="1332">
        <v>3481.839970425</v>
      </c>
      <c r="C49" s="1332">
        <v>1932.22554169</v>
      </c>
      <c r="D49" s="1332"/>
      <c r="E49" s="1332">
        <v>76.042241425</v>
      </c>
      <c r="F49" s="1332">
        <v>5490.10775354</v>
      </c>
      <c r="H49" s="1330"/>
    </row>
    <row r="50" spans="1:8" x14ac:dyDescent="0.2">
      <c r="A50" s="1331" t="s">
        <v>35</v>
      </c>
      <c r="B50" s="1332">
        <v>4579.325336975</v>
      </c>
      <c r="C50" s="1332">
        <v>2166.7378325250002</v>
      </c>
      <c r="D50" s="1332"/>
      <c r="E50" s="1332">
        <v>8.5933259300000007</v>
      </c>
      <c r="F50" s="1332">
        <v>6754.6564954300002</v>
      </c>
      <c r="H50" s="1330"/>
    </row>
    <row r="51" spans="1:8" x14ac:dyDescent="0.2">
      <c r="A51" s="1331" t="s">
        <v>409</v>
      </c>
      <c r="B51" s="1332">
        <v>3002.7787610025002</v>
      </c>
      <c r="C51" s="1332">
        <v>382.22572538750001</v>
      </c>
      <c r="D51" s="1332"/>
      <c r="E51" s="1332"/>
      <c r="F51" s="1332">
        <v>3385.0044863900002</v>
      </c>
      <c r="H51" s="1330"/>
    </row>
    <row r="52" spans="1:8" x14ac:dyDescent="0.2">
      <c r="A52" s="1331" t="s">
        <v>97</v>
      </c>
      <c r="B52" s="1332">
        <v>3501.6751820975001</v>
      </c>
      <c r="C52" s="1332">
        <v>41.254936697499993</v>
      </c>
      <c r="D52" s="1332">
        <v>107.14015041</v>
      </c>
      <c r="E52" s="1332">
        <v>76.176061627500005</v>
      </c>
      <c r="F52" s="1332">
        <v>3726.2463308325</v>
      </c>
      <c r="H52" s="1330"/>
    </row>
    <row r="53" spans="1:8" s="1336" customFormat="1" x14ac:dyDescent="0.2">
      <c r="A53" s="1333" t="s">
        <v>34</v>
      </c>
      <c r="B53" s="1334">
        <v>36118.102186582502</v>
      </c>
      <c r="C53" s="1334">
        <v>5977.7699761849999</v>
      </c>
      <c r="D53" s="1334">
        <v>2108.1285529950001</v>
      </c>
      <c r="E53" s="1334">
        <v>1823.1538072824999</v>
      </c>
      <c r="F53" s="1334">
        <v>46027.154523045006</v>
      </c>
      <c r="H53" s="1337"/>
    </row>
    <row r="54" spans="1:8" s="1336" customFormat="1" x14ac:dyDescent="0.2">
      <c r="A54" s="1333" t="s">
        <v>7</v>
      </c>
      <c r="B54" s="1334">
        <v>399851.42388970003</v>
      </c>
      <c r="C54" s="1334">
        <v>94722.787184567482</v>
      </c>
      <c r="D54" s="1334">
        <v>6696.1745060949997</v>
      </c>
      <c r="E54" s="1334">
        <v>16178.269169459998</v>
      </c>
      <c r="F54" s="1334">
        <v>517448.65474982251</v>
      </c>
      <c r="H54" s="1337"/>
    </row>
    <row r="55" spans="1:8" x14ac:dyDescent="0.2">
      <c r="A55" s="1325"/>
      <c r="B55" s="1326"/>
      <c r="C55" s="1326"/>
      <c r="D55" s="1326"/>
      <c r="E55" s="1326"/>
      <c r="F55" s="1326"/>
      <c r="H55" s="1330"/>
    </row>
    <row r="56" spans="1:8" x14ac:dyDescent="0.2">
      <c r="A56" s="2974" t="s">
        <v>2324</v>
      </c>
      <c r="B56" s="2974"/>
      <c r="C56" s="2974"/>
      <c r="D56" s="2974"/>
      <c r="E56" s="2974"/>
      <c r="F56" s="2974"/>
    </row>
    <row r="57" spans="1:8" x14ac:dyDescent="0.2">
      <c r="A57" s="2974"/>
      <c r="B57" s="2974"/>
      <c r="C57" s="2974"/>
      <c r="D57" s="2974"/>
      <c r="E57" s="2974"/>
      <c r="F57" s="2974"/>
    </row>
    <row r="112" spans="7:7" ht="15" x14ac:dyDescent="0.25">
      <c r="G112" s="1338"/>
    </row>
  </sheetData>
  <mergeCells count="3">
    <mergeCell ref="A1:F1"/>
    <mergeCell ref="A26:F28"/>
    <mergeCell ref="A56:F57"/>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28" max="16383" man="1"/>
  </rowBreaks>
  <customProperties>
    <customPr name="_pios_id" r:id="rId2"/>
  </customPropertie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EC233-4374-4DD2-8F2C-A4C8AAAC6FA6}">
  <sheetPr>
    <tabColor theme="2"/>
  </sheetPr>
  <dimension ref="A1:AA111"/>
  <sheetViews>
    <sheetView showGridLines="0" showWhiteSpace="0" view="pageLayout" zoomScaleNormal="100" zoomScaleSheetLayoutView="100" workbookViewId="0">
      <selection sqref="A1:F1"/>
    </sheetView>
  </sheetViews>
  <sheetFormatPr defaultColWidth="0" defaultRowHeight="12" x14ac:dyDescent="0.2"/>
  <cols>
    <col min="1" max="1" width="35.625" style="639" customWidth="1"/>
    <col min="2" max="2" width="10" style="639" customWidth="1"/>
    <col min="3" max="3" width="10.625" style="639" customWidth="1"/>
    <col min="4" max="5" width="12.25" style="639" customWidth="1"/>
    <col min="6" max="6" width="11.75" style="639" customWidth="1"/>
    <col min="7" max="27" width="17.75" style="639" hidden="1" customWidth="1"/>
    <col min="28" max="16384" width="8" style="639" hidden="1"/>
  </cols>
  <sheetData>
    <row r="1" spans="1:14" ht="84" customHeight="1" x14ac:dyDescent="0.25">
      <c r="A1" s="2975" t="s">
        <v>2357</v>
      </c>
      <c r="B1" s="2976"/>
      <c r="C1" s="2976"/>
      <c r="D1" s="2976"/>
      <c r="E1" s="2976"/>
      <c r="F1" s="2976"/>
      <c r="G1" s="2090"/>
      <c r="H1" s="2090"/>
      <c r="I1" s="2090"/>
      <c r="J1" s="2090"/>
      <c r="K1" s="2090"/>
      <c r="L1" s="2090"/>
      <c r="M1" s="2090"/>
      <c r="N1" s="2090"/>
    </row>
    <row r="2" spans="1:14" ht="69" customHeight="1" x14ac:dyDescent="0.2">
      <c r="A2" s="1638" t="s">
        <v>1008</v>
      </c>
      <c r="B2" s="2091" t="s">
        <v>59</v>
      </c>
      <c r="C2" s="2091" t="s">
        <v>0</v>
      </c>
      <c r="D2" s="2091" t="s">
        <v>415</v>
      </c>
      <c r="E2" s="2091" t="s">
        <v>416</v>
      </c>
      <c r="F2" s="2091" t="s">
        <v>417</v>
      </c>
      <c r="G2" s="2090"/>
      <c r="H2" s="2977"/>
      <c r="I2" s="2977"/>
      <c r="J2" s="2977"/>
      <c r="K2" s="2977"/>
      <c r="L2" s="2977"/>
      <c r="M2" s="2977"/>
      <c r="N2" s="2977"/>
    </row>
    <row r="3" spans="1:14" x14ac:dyDescent="0.2">
      <c r="A3" s="640" t="s">
        <v>108</v>
      </c>
      <c r="B3" s="2092"/>
      <c r="C3" s="2092"/>
      <c r="D3" s="2092"/>
      <c r="E3" s="2092"/>
      <c r="F3" s="2092"/>
      <c r="G3" s="2090"/>
      <c r="H3" s="2977"/>
      <c r="I3" s="2977"/>
      <c r="J3" s="2977"/>
      <c r="K3" s="2977"/>
      <c r="L3" s="2977"/>
      <c r="M3" s="2977"/>
      <c r="N3" s="2977"/>
    </row>
    <row r="4" spans="1:14" x14ac:dyDescent="0.2">
      <c r="A4" s="762" t="s">
        <v>107</v>
      </c>
      <c r="B4" s="767"/>
      <c r="C4" s="767"/>
      <c r="D4" s="767"/>
      <c r="E4" s="767"/>
      <c r="F4" s="2093"/>
      <c r="G4" s="2090"/>
      <c r="H4" s="2977"/>
      <c r="I4" s="2977"/>
      <c r="J4" s="2977"/>
      <c r="K4" s="2977"/>
      <c r="L4" s="2977"/>
      <c r="M4" s="2977"/>
      <c r="N4" s="2977"/>
    </row>
    <row r="5" spans="1:14" x14ac:dyDescent="0.2">
      <c r="A5" s="762" t="s">
        <v>99</v>
      </c>
      <c r="B5" s="767">
        <v>36856.386173149993</v>
      </c>
      <c r="C5" s="767">
        <v>34793.60139163999</v>
      </c>
      <c r="D5" s="767">
        <v>270.95708221999996</v>
      </c>
      <c r="E5" s="767">
        <v>70.346204540000002</v>
      </c>
      <c r="F5" s="2093">
        <v>0.19326490268626503</v>
      </c>
      <c r="G5" s="2090"/>
      <c r="H5" s="2977"/>
      <c r="I5" s="2977"/>
      <c r="J5" s="2977"/>
      <c r="K5" s="2977"/>
      <c r="L5" s="2977"/>
      <c r="M5" s="2977"/>
      <c r="N5" s="2977"/>
    </row>
    <row r="6" spans="1:14" x14ac:dyDescent="0.2">
      <c r="A6" s="762" t="s">
        <v>39</v>
      </c>
      <c r="B6" s="767">
        <v>178643.05085650002</v>
      </c>
      <c r="C6" s="767">
        <v>144312.95312234003</v>
      </c>
      <c r="D6" s="767">
        <v>11443.69537399</v>
      </c>
      <c r="E6" s="767">
        <v>64109.145016219998</v>
      </c>
      <c r="F6" s="2093">
        <v>0.29601046978482987</v>
      </c>
      <c r="G6" s="2090"/>
      <c r="H6" s="2977"/>
      <c r="I6" s="2977"/>
      <c r="J6" s="2977"/>
      <c r="K6" s="2977"/>
      <c r="L6" s="2977"/>
      <c r="M6" s="2977"/>
      <c r="N6" s="2977"/>
    </row>
    <row r="7" spans="1:14" x14ac:dyDescent="0.2">
      <c r="A7" s="762" t="s">
        <v>418</v>
      </c>
      <c r="B7" s="767">
        <v>156145.46038386002</v>
      </c>
      <c r="C7" s="767">
        <v>125819.44383269</v>
      </c>
      <c r="D7" s="767">
        <v>10487.218542269999</v>
      </c>
      <c r="E7" s="767">
        <v>59975.295839429993</v>
      </c>
      <c r="F7" s="2093">
        <v>0.27549498874190759</v>
      </c>
      <c r="G7" s="2090"/>
      <c r="H7" s="2977"/>
      <c r="I7" s="2977"/>
      <c r="J7" s="2977"/>
      <c r="K7" s="2977"/>
      <c r="L7" s="2977"/>
      <c r="M7" s="2977"/>
      <c r="N7" s="2977"/>
    </row>
    <row r="8" spans="1:14" x14ac:dyDescent="0.2">
      <c r="A8" s="762" t="s">
        <v>35</v>
      </c>
      <c r="B8" s="767">
        <v>191343.19317861</v>
      </c>
      <c r="C8" s="767">
        <v>179623.54554255001</v>
      </c>
      <c r="D8" s="767">
        <v>2342.5890210899997</v>
      </c>
      <c r="E8" s="767">
        <v>144684.64122923001</v>
      </c>
      <c r="F8" s="2093">
        <v>0.1722218022346183</v>
      </c>
      <c r="G8" s="2090"/>
      <c r="H8" s="2977"/>
      <c r="I8" s="2977"/>
      <c r="J8" s="2977"/>
      <c r="K8" s="2977"/>
      <c r="L8" s="2977"/>
      <c r="M8" s="2977"/>
      <c r="N8" s="2977"/>
    </row>
    <row r="9" spans="1:14" x14ac:dyDescent="0.2">
      <c r="A9" s="1639" t="s">
        <v>419</v>
      </c>
      <c r="B9" s="767">
        <v>149117.64365350999</v>
      </c>
      <c r="C9" s="767">
        <v>146919.04671853001</v>
      </c>
      <c r="D9" s="767" t="s">
        <v>3</v>
      </c>
      <c r="E9" s="767">
        <v>141089.40152474001</v>
      </c>
      <c r="F9" s="2093">
        <v>0.14678045130979031</v>
      </c>
      <c r="G9" s="2090"/>
      <c r="H9" s="2977"/>
      <c r="I9" s="2977"/>
      <c r="J9" s="2978"/>
      <c r="K9" s="2977"/>
      <c r="L9" s="2977"/>
      <c r="M9" s="2977"/>
      <c r="N9" s="2977"/>
    </row>
    <row r="10" spans="1:14" x14ac:dyDescent="0.2">
      <c r="A10" s="762" t="s">
        <v>420</v>
      </c>
      <c r="B10" s="767">
        <v>39046.183904619997</v>
      </c>
      <c r="C10" s="767">
        <v>29969.872575699999</v>
      </c>
      <c r="D10" s="767">
        <v>2003.7411846699999</v>
      </c>
      <c r="E10" s="767">
        <v>2184.4759496400002</v>
      </c>
      <c r="F10" s="2093">
        <v>0.2908049121792583</v>
      </c>
      <c r="G10" s="2090"/>
      <c r="H10" s="2977"/>
      <c r="I10" s="2977"/>
      <c r="J10" s="2977"/>
      <c r="K10" s="2977"/>
      <c r="L10" s="2977"/>
      <c r="M10" s="2977"/>
      <c r="N10" s="2977"/>
    </row>
    <row r="11" spans="1:14" x14ac:dyDescent="0.2">
      <c r="A11" s="1640" t="s">
        <v>421</v>
      </c>
      <c r="B11" s="767">
        <v>3179.36562048</v>
      </c>
      <c r="C11" s="767">
        <v>2734.6262483200003</v>
      </c>
      <c r="D11" s="767">
        <v>338.84783642000002</v>
      </c>
      <c r="E11" s="767">
        <v>1410.7637548500002</v>
      </c>
      <c r="F11" s="2093">
        <v>0.23946986969876022</v>
      </c>
      <c r="G11" s="2090"/>
      <c r="H11" s="2977"/>
      <c r="I11" s="2977"/>
      <c r="J11" s="2977"/>
      <c r="K11" s="2977"/>
      <c r="L11" s="2977"/>
      <c r="M11" s="2977"/>
      <c r="N11" s="2977"/>
    </row>
    <row r="12" spans="1:14" x14ac:dyDescent="0.2">
      <c r="A12" s="762" t="s">
        <v>37</v>
      </c>
      <c r="B12" s="767">
        <v>3457.6782609099996</v>
      </c>
      <c r="C12" s="767">
        <v>3455.6601707499999</v>
      </c>
      <c r="D12" s="767">
        <v>1.07990553</v>
      </c>
      <c r="E12" s="767" t="s">
        <v>3</v>
      </c>
      <c r="F12" s="2093" t="s">
        <v>422</v>
      </c>
      <c r="G12" s="2090"/>
      <c r="H12" s="2977"/>
      <c r="I12" s="2977"/>
      <c r="J12" s="2977"/>
      <c r="K12" s="2977"/>
      <c r="L12" s="2977"/>
      <c r="M12" s="2977"/>
      <c r="N12" s="2977"/>
    </row>
    <row r="13" spans="1:14" x14ac:dyDescent="0.2">
      <c r="A13" s="1641" t="s">
        <v>36</v>
      </c>
      <c r="B13" s="2094">
        <v>410300.30846917001</v>
      </c>
      <c r="C13" s="2094">
        <v>362185.76022728003</v>
      </c>
      <c r="D13" s="2094">
        <v>14058.321382829998</v>
      </c>
      <c r="E13" s="2094">
        <v>208864.13244999002</v>
      </c>
      <c r="F13" s="2095">
        <v>0.22406153752161806</v>
      </c>
      <c r="G13" s="2090"/>
      <c r="H13" s="2090"/>
      <c r="I13" s="2090"/>
      <c r="J13" s="2090"/>
      <c r="K13" s="2090"/>
      <c r="L13" s="2090"/>
      <c r="M13" s="2090"/>
      <c r="N13" s="2090"/>
    </row>
    <row r="14" spans="1:14" x14ac:dyDescent="0.2">
      <c r="A14" s="762"/>
      <c r="B14" s="767"/>
      <c r="C14" s="767"/>
      <c r="D14" s="767"/>
      <c r="E14" s="2096"/>
      <c r="F14" s="2093"/>
      <c r="G14" s="2090"/>
      <c r="H14" s="2090"/>
      <c r="I14" s="2090"/>
      <c r="J14" s="2090"/>
      <c r="K14" s="2090"/>
      <c r="L14" s="2090"/>
      <c r="M14" s="2090"/>
      <c r="N14" s="2090"/>
    </row>
    <row r="15" spans="1:14" x14ac:dyDescent="0.2">
      <c r="A15" s="1642" t="s">
        <v>102</v>
      </c>
      <c r="B15" s="767"/>
      <c r="C15" s="767"/>
      <c r="D15" s="767"/>
      <c r="E15" s="767"/>
      <c r="F15" s="2093"/>
      <c r="G15" s="2090"/>
      <c r="H15" s="2090"/>
      <c r="I15" s="2090"/>
      <c r="J15" s="2090"/>
      <c r="K15" s="2090"/>
      <c r="L15" s="2090"/>
      <c r="M15" s="2090"/>
      <c r="N15" s="2090"/>
    </row>
    <row r="16" spans="1:14" x14ac:dyDescent="0.2">
      <c r="A16" s="762" t="s">
        <v>101</v>
      </c>
      <c r="B16" s="767">
        <v>68650.05636545</v>
      </c>
      <c r="C16" s="767">
        <v>71303.544293268002</v>
      </c>
      <c r="D16" s="767">
        <v>324.21938268999997</v>
      </c>
      <c r="E16" s="767" t="s">
        <v>3</v>
      </c>
      <c r="F16" s="2093"/>
      <c r="G16" s="2090"/>
      <c r="H16" s="2090"/>
      <c r="I16" s="2090"/>
      <c r="J16" s="2090"/>
      <c r="K16" s="2090"/>
      <c r="L16" s="2090"/>
      <c r="M16" s="2090"/>
      <c r="N16" s="2090"/>
    </row>
    <row r="17" spans="1:14" x14ac:dyDescent="0.2">
      <c r="A17" s="1639" t="s">
        <v>100</v>
      </c>
      <c r="B17" s="767">
        <v>10517.85094674</v>
      </c>
      <c r="C17" s="767">
        <v>7406.8742477439991</v>
      </c>
      <c r="D17" s="767" t="s">
        <v>3</v>
      </c>
      <c r="E17" s="767" t="s">
        <v>3</v>
      </c>
      <c r="F17" s="2093"/>
      <c r="G17" s="2090"/>
      <c r="H17" s="2090"/>
      <c r="I17" s="2090"/>
      <c r="J17" s="2090"/>
      <c r="K17" s="2090"/>
      <c r="L17" s="2090"/>
      <c r="M17" s="2090"/>
      <c r="N17" s="2090"/>
    </row>
    <row r="18" spans="1:14" x14ac:dyDescent="0.2">
      <c r="A18" s="762" t="s">
        <v>99</v>
      </c>
      <c r="B18" s="767">
        <v>1776.54280152</v>
      </c>
      <c r="C18" s="767">
        <v>1778.04471571</v>
      </c>
      <c r="D18" s="767" t="s">
        <v>3</v>
      </c>
      <c r="E18" s="767" t="s">
        <v>3</v>
      </c>
      <c r="F18" s="2093"/>
    </row>
    <row r="19" spans="1:14" x14ac:dyDescent="0.2">
      <c r="A19" s="762" t="s">
        <v>39</v>
      </c>
      <c r="B19" s="767">
        <v>2455.7514416899999</v>
      </c>
      <c r="C19" s="767">
        <v>1647.137977071</v>
      </c>
      <c r="D19" s="767">
        <v>15.393683730000001</v>
      </c>
      <c r="E19" s="767">
        <v>5.28906163</v>
      </c>
      <c r="F19" s="2093"/>
    </row>
    <row r="20" spans="1:14" x14ac:dyDescent="0.2">
      <c r="A20" s="762" t="s">
        <v>35</v>
      </c>
      <c r="B20" s="767">
        <v>6162.4695729799996</v>
      </c>
      <c r="C20" s="767">
        <v>5015.3700765429994</v>
      </c>
      <c r="D20" s="767">
        <v>36.105037579999994</v>
      </c>
      <c r="E20" s="767">
        <v>4.1343680000000001E-2</v>
      </c>
      <c r="F20" s="2093"/>
    </row>
    <row r="21" spans="1:14" x14ac:dyDescent="0.2">
      <c r="A21" s="762" t="s">
        <v>409</v>
      </c>
      <c r="B21" s="767">
        <v>4654.0398623299998</v>
      </c>
      <c r="C21" s="767">
        <v>4140.9813884249997</v>
      </c>
      <c r="D21" s="2097" t="s">
        <v>3</v>
      </c>
      <c r="E21" s="767">
        <v>4140.9813888300005</v>
      </c>
      <c r="F21" s="2093"/>
    </row>
    <row r="22" spans="1:14" x14ac:dyDescent="0.2">
      <c r="A22" s="762" t="s">
        <v>423</v>
      </c>
      <c r="B22" s="767">
        <v>6106.8448403900002</v>
      </c>
      <c r="C22" s="767">
        <v>5670.9652091910002</v>
      </c>
      <c r="D22" s="767">
        <v>0.98575986000000004</v>
      </c>
      <c r="E22" s="767" t="s">
        <v>3</v>
      </c>
      <c r="F22" s="2093"/>
    </row>
    <row r="23" spans="1:14" s="1965" customFormat="1" x14ac:dyDescent="0.2">
      <c r="A23" s="1641" t="s">
        <v>34</v>
      </c>
      <c r="B23" s="2094">
        <v>100323.55583110001</v>
      </c>
      <c r="C23" s="2094">
        <v>96962.917907951982</v>
      </c>
      <c r="D23" s="2094">
        <v>376.70386385999996</v>
      </c>
      <c r="E23" s="2094">
        <v>4146.3117941399996</v>
      </c>
      <c r="F23" s="2098"/>
    </row>
    <row r="24" spans="1:14" s="1965" customFormat="1" x14ac:dyDescent="0.2">
      <c r="A24" s="1641" t="s">
        <v>424</v>
      </c>
      <c r="B24" s="2094">
        <v>510623.86430027004</v>
      </c>
      <c r="C24" s="2094">
        <v>459148.67813523195</v>
      </c>
      <c r="D24" s="2094">
        <v>14435.025246689998</v>
      </c>
      <c r="E24" s="2094">
        <v>213010.44424413005</v>
      </c>
      <c r="F24" s="2098"/>
    </row>
    <row r="25" spans="1:14" s="2087" customFormat="1" x14ac:dyDescent="0.2">
      <c r="A25" s="1643"/>
      <c r="B25" s="2099"/>
      <c r="C25" s="2099"/>
      <c r="D25" s="2100"/>
      <c r="E25" s="2100"/>
      <c r="F25" s="2098"/>
    </row>
    <row r="26" spans="1:14" x14ac:dyDescent="0.2">
      <c r="A26" s="1644" t="s">
        <v>2342</v>
      </c>
      <c r="B26" s="1792"/>
      <c r="C26" s="1792"/>
      <c r="D26" s="1792"/>
      <c r="E26" s="1792"/>
      <c r="F26" s="1792"/>
    </row>
    <row r="27" spans="1:14" x14ac:dyDescent="0.2">
      <c r="A27" s="2979" t="s">
        <v>2358</v>
      </c>
      <c r="B27" s="2979"/>
      <c r="C27" s="2979"/>
      <c r="D27" s="2979"/>
      <c r="E27" s="2979"/>
      <c r="F27" s="2979"/>
    </row>
    <row r="28" spans="1:14" x14ac:dyDescent="0.2">
      <c r="A28" s="2979"/>
      <c r="B28" s="2979"/>
      <c r="C28" s="2979"/>
      <c r="D28" s="2979"/>
      <c r="E28" s="2979"/>
      <c r="F28" s="2979"/>
    </row>
    <row r="30" spans="1:14" ht="48" x14ac:dyDescent="0.2">
      <c r="A30" s="1645" t="s">
        <v>386</v>
      </c>
      <c r="B30" s="2101" t="s">
        <v>59</v>
      </c>
      <c r="C30" s="2101" t="s">
        <v>0</v>
      </c>
      <c r="D30" s="2101" t="s">
        <v>415</v>
      </c>
      <c r="E30" s="2101" t="s">
        <v>416</v>
      </c>
      <c r="F30" s="2101" t="s">
        <v>417</v>
      </c>
    </row>
    <row r="31" spans="1:14" x14ac:dyDescent="0.2">
      <c r="A31" s="1640" t="s">
        <v>108</v>
      </c>
      <c r="B31" s="2092"/>
      <c r="C31" s="2092"/>
      <c r="D31" s="2092"/>
      <c r="E31" s="2092"/>
      <c r="F31" s="2092"/>
    </row>
    <row r="32" spans="1:14" x14ac:dyDescent="0.2">
      <c r="A32" s="762" t="s">
        <v>107</v>
      </c>
      <c r="B32" s="767" t="s">
        <v>3</v>
      </c>
      <c r="C32" s="767" t="s">
        <v>3</v>
      </c>
      <c r="D32" s="767" t="s">
        <v>3</v>
      </c>
      <c r="E32" s="767" t="s">
        <v>3</v>
      </c>
      <c r="F32" s="2093" t="s">
        <v>3</v>
      </c>
    </row>
    <row r="33" spans="1:6" x14ac:dyDescent="0.2">
      <c r="A33" s="762" t="s">
        <v>99</v>
      </c>
      <c r="B33" s="767">
        <v>42821.651287419998</v>
      </c>
      <c r="C33" s="767">
        <v>41309.387299220005</v>
      </c>
      <c r="D33" s="767">
        <v>154.38694057000001</v>
      </c>
      <c r="E33" s="767">
        <v>165.17962854000001</v>
      </c>
      <c r="F33" s="2102">
        <v>0.17840805837294899</v>
      </c>
    </row>
    <row r="34" spans="1:6" x14ac:dyDescent="0.2">
      <c r="A34" s="762" t="s">
        <v>39</v>
      </c>
      <c r="B34" s="767">
        <v>172478.68022183998</v>
      </c>
      <c r="C34" s="767">
        <v>140365.20485707003</v>
      </c>
      <c r="D34" s="767">
        <v>11150.22313644</v>
      </c>
      <c r="E34" s="767">
        <v>62867.01411738</v>
      </c>
      <c r="F34" s="2102">
        <v>0.30376211028108219</v>
      </c>
    </row>
    <row r="35" spans="1:6" x14ac:dyDescent="0.2">
      <c r="A35" s="762" t="s">
        <v>418</v>
      </c>
      <c r="B35" s="767">
        <v>149968.12759182</v>
      </c>
      <c r="C35" s="767">
        <v>121182.85650146</v>
      </c>
      <c r="D35" s="767">
        <v>10510.038929139999</v>
      </c>
      <c r="E35" s="767">
        <v>58290.230585729987</v>
      </c>
      <c r="F35" s="2102">
        <v>0.28305606908883796</v>
      </c>
    </row>
    <row r="36" spans="1:6" x14ac:dyDescent="0.2">
      <c r="A36" s="762" t="s">
        <v>35</v>
      </c>
      <c r="B36" s="767">
        <v>187753.03168527002</v>
      </c>
      <c r="C36" s="767">
        <v>177452.08768318</v>
      </c>
      <c r="D36" s="767">
        <v>2246.8857409899997</v>
      </c>
      <c r="E36" s="767">
        <v>141864.81496208001</v>
      </c>
      <c r="F36" s="2102">
        <v>0.17358778312034334</v>
      </c>
    </row>
    <row r="37" spans="1:6" x14ac:dyDescent="0.2">
      <c r="A37" s="762" t="s">
        <v>419</v>
      </c>
      <c r="B37" s="767">
        <v>147993.96467805002</v>
      </c>
      <c r="C37" s="767">
        <v>144685.26017337001</v>
      </c>
      <c r="D37" s="767" t="s">
        <v>3</v>
      </c>
      <c r="E37" s="767">
        <v>137818.77360258001</v>
      </c>
      <c r="F37" s="2102">
        <v>0.14792524593461837</v>
      </c>
    </row>
    <row r="38" spans="1:6" x14ac:dyDescent="0.2">
      <c r="A38" s="762" t="s">
        <v>420</v>
      </c>
      <c r="B38" s="767">
        <v>36478.096257519996</v>
      </c>
      <c r="C38" s="767">
        <v>29931.947311119999</v>
      </c>
      <c r="D38" s="767">
        <v>1901.1703398899999</v>
      </c>
      <c r="E38" s="767">
        <v>2578.7180945499999</v>
      </c>
      <c r="F38" s="2102">
        <v>0.29130709723455461</v>
      </c>
    </row>
    <row r="39" spans="1:6" x14ac:dyDescent="0.2">
      <c r="A39" s="1640" t="s">
        <v>421</v>
      </c>
      <c r="B39" s="767">
        <v>3280.9707496999999</v>
      </c>
      <c r="C39" s="767">
        <v>2834.8801986899998</v>
      </c>
      <c r="D39" s="767">
        <v>345.71540110000001</v>
      </c>
      <c r="E39" s="767">
        <v>1467.3232649500003</v>
      </c>
      <c r="F39" s="2102">
        <v>0.24040632520377131</v>
      </c>
    </row>
    <row r="40" spans="1:6" x14ac:dyDescent="0.2">
      <c r="A40" s="762" t="s">
        <v>37</v>
      </c>
      <c r="B40" s="767">
        <v>2673.7728580300004</v>
      </c>
      <c r="C40" s="767">
        <v>2508.9099250300001</v>
      </c>
      <c r="D40" s="767">
        <v>2.6659576900000004</v>
      </c>
      <c r="E40" s="767" t="s">
        <v>3</v>
      </c>
      <c r="F40" s="2102" t="s">
        <v>422</v>
      </c>
    </row>
    <row r="41" spans="1:6" s="1035" customFormat="1" x14ac:dyDescent="0.2">
      <c r="A41" s="1646" t="s">
        <v>36</v>
      </c>
      <c r="B41" s="2103">
        <v>405727.13605255994</v>
      </c>
      <c r="C41" s="2103">
        <v>361635.5897645001</v>
      </c>
      <c r="D41" s="2103">
        <v>13554.161775690001</v>
      </c>
      <c r="E41" s="2103">
        <v>204897.00870800001</v>
      </c>
      <c r="F41" s="2104">
        <v>0.22502107881590036</v>
      </c>
    </row>
    <row r="42" spans="1:6" x14ac:dyDescent="0.2">
      <c r="A42" s="762"/>
      <c r="B42" s="767"/>
      <c r="C42" s="767"/>
      <c r="D42" s="767"/>
      <c r="E42" s="2105"/>
      <c r="F42" s="2093"/>
    </row>
    <row r="43" spans="1:6" x14ac:dyDescent="0.2">
      <c r="A43" s="1640" t="s">
        <v>102</v>
      </c>
      <c r="B43" s="767"/>
      <c r="C43" s="767"/>
      <c r="D43" s="767"/>
      <c r="E43" s="767"/>
      <c r="F43" s="2093"/>
    </row>
    <row r="44" spans="1:6" x14ac:dyDescent="0.2">
      <c r="A44" s="762" t="s">
        <v>101</v>
      </c>
      <c r="B44" s="767">
        <v>77892.982163428111</v>
      </c>
      <c r="C44" s="767">
        <v>80772.306225524473</v>
      </c>
      <c r="D44" s="767">
        <v>350.07325467999999</v>
      </c>
      <c r="E44" s="767"/>
      <c r="F44" s="2093"/>
    </row>
    <row r="45" spans="1:6" x14ac:dyDescent="0.2">
      <c r="A45" s="762" t="s">
        <v>100</v>
      </c>
      <c r="B45" s="767">
        <v>9763.4958493354043</v>
      </c>
      <c r="C45" s="767">
        <v>6114.5004702415863</v>
      </c>
      <c r="D45" s="767"/>
      <c r="E45" s="767"/>
      <c r="F45" s="2093"/>
    </row>
    <row r="46" spans="1:6" x14ac:dyDescent="0.2">
      <c r="A46" s="762" t="s">
        <v>99</v>
      </c>
      <c r="B46" s="767">
        <v>2583.3013854016285</v>
      </c>
      <c r="C46" s="767">
        <v>2568.1615321865793</v>
      </c>
      <c r="D46" s="767">
        <v>12.997529383800002</v>
      </c>
      <c r="E46" s="767">
        <v>0.38074256000000001</v>
      </c>
      <c r="F46" s="2093"/>
    </row>
    <row r="47" spans="1:6" x14ac:dyDescent="0.2">
      <c r="A47" s="762" t="s">
        <v>39</v>
      </c>
      <c r="B47" s="767">
        <v>5270.6620718019749</v>
      </c>
      <c r="C47" s="767">
        <v>3974.2139344416355</v>
      </c>
      <c r="D47" s="767">
        <v>24.374289674037289</v>
      </c>
      <c r="E47" s="767">
        <v>50.501984262587868</v>
      </c>
      <c r="F47" s="2093"/>
    </row>
    <row r="48" spans="1:6" x14ac:dyDescent="0.2">
      <c r="A48" s="762" t="s">
        <v>35</v>
      </c>
      <c r="B48" s="767">
        <v>6175.0877795812848</v>
      </c>
      <c r="C48" s="767">
        <v>4559.3200246509159</v>
      </c>
      <c r="D48" s="767">
        <v>35.893105727474449</v>
      </c>
      <c r="E48" s="767">
        <v>9.9634968276762201</v>
      </c>
      <c r="F48" s="2093"/>
    </row>
    <row r="49" spans="1:6" x14ac:dyDescent="0.2">
      <c r="A49" s="762" t="s">
        <v>409</v>
      </c>
      <c r="B49" s="767">
        <v>2810.0988411623212</v>
      </c>
      <c r="C49" s="767">
        <v>2791.1651656981653</v>
      </c>
      <c r="D49" s="2097"/>
      <c r="E49" s="767">
        <v>223.64774436499999</v>
      </c>
      <c r="F49" s="2093"/>
    </row>
    <row r="50" spans="1:6" x14ac:dyDescent="0.2">
      <c r="A50" s="762" t="s">
        <v>423</v>
      </c>
      <c r="B50" s="767">
        <v>5642.1038059191906</v>
      </c>
      <c r="C50" s="767">
        <v>5468.4267794998332</v>
      </c>
      <c r="D50" s="767">
        <v>3.0230836556556802</v>
      </c>
      <c r="E50" s="767"/>
      <c r="F50" s="2093"/>
    </row>
    <row r="51" spans="1:6" s="1035" customFormat="1" x14ac:dyDescent="0.2">
      <c r="A51" s="1646" t="s">
        <v>34</v>
      </c>
      <c r="B51" s="2103">
        <v>110137.73189662992</v>
      </c>
      <c r="C51" s="2103">
        <v>106248.0941322432</v>
      </c>
      <c r="D51" s="2103">
        <v>426.36126312096741</v>
      </c>
      <c r="E51" s="2103">
        <v>284.4939680152641</v>
      </c>
      <c r="F51" s="2106"/>
    </row>
    <row r="52" spans="1:6" s="1035" customFormat="1" x14ac:dyDescent="0.2">
      <c r="A52" s="1646" t="s">
        <v>424</v>
      </c>
      <c r="B52" s="2103">
        <v>515864.86794918985</v>
      </c>
      <c r="C52" s="2103">
        <v>467883.68389674329</v>
      </c>
      <c r="D52" s="2103">
        <v>13980.523038810969</v>
      </c>
      <c r="E52" s="2103">
        <v>205181.50267601528</v>
      </c>
      <c r="F52" s="2106"/>
    </row>
    <row r="53" spans="1:6" x14ac:dyDescent="0.2">
      <c r="A53" s="1643"/>
      <c r="B53" s="2099"/>
      <c r="C53" s="2099"/>
      <c r="D53" s="2099"/>
      <c r="E53" s="2100"/>
      <c r="F53" s="2098"/>
    </row>
    <row r="54" spans="1:6" x14ac:dyDescent="0.2">
      <c r="A54" s="1644" t="s">
        <v>2343</v>
      </c>
      <c r="B54" s="1792"/>
      <c r="C54" s="1792"/>
      <c r="D54" s="1792"/>
      <c r="E54" s="1792"/>
      <c r="F54" s="1792"/>
    </row>
    <row r="55" spans="1:6" x14ac:dyDescent="0.2">
      <c r="A55" s="2980" t="s">
        <v>2359</v>
      </c>
      <c r="B55" s="2980"/>
      <c r="C55" s="2980"/>
      <c r="D55" s="2980"/>
      <c r="E55" s="2980"/>
      <c r="F55" s="2980"/>
    </row>
    <row r="56" spans="1:6" x14ac:dyDescent="0.2">
      <c r="A56" s="2980"/>
      <c r="B56" s="2980"/>
      <c r="C56" s="2980"/>
      <c r="D56" s="2980"/>
      <c r="E56" s="2980"/>
      <c r="F56" s="2980"/>
    </row>
    <row r="111" spans="7:7" ht="15" x14ac:dyDescent="0.25">
      <c r="G111" s="1971"/>
    </row>
  </sheetData>
  <mergeCells count="4">
    <mergeCell ref="A1:F1"/>
    <mergeCell ref="H2:N12"/>
    <mergeCell ref="A27:F28"/>
    <mergeCell ref="A55:F56"/>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28" max="16383" man="1"/>
  </rowBreaks>
  <customProperties>
    <customPr name="_pios_id"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3C709-C8FD-4317-8229-1F6685A96C89}">
  <sheetPr>
    <tabColor theme="2"/>
  </sheetPr>
  <dimension ref="A1:J111"/>
  <sheetViews>
    <sheetView showGridLines="0" showWhiteSpace="0" view="pageLayout" zoomScaleNormal="100" zoomScaleSheetLayoutView="100" workbookViewId="0">
      <selection activeCell="B1" sqref="B1:G1"/>
    </sheetView>
  </sheetViews>
  <sheetFormatPr defaultColWidth="0" defaultRowHeight="15" x14ac:dyDescent="0.25"/>
  <cols>
    <col min="1" max="1" width="4" style="1412" customWidth="1"/>
    <col min="2" max="2" width="30.625" style="1412" customWidth="1"/>
    <col min="3" max="4" width="12.625" style="1412" customWidth="1"/>
    <col min="5" max="5" width="4.5" style="1412" customWidth="1"/>
    <col min="6" max="6" width="11.625" style="1412" customWidth="1"/>
    <col min="7" max="7" width="15" style="1412" customWidth="1"/>
    <col min="8" max="10" width="20.375" style="1412" hidden="1" customWidth="1"/>
    <col min="11" max="16384" width="8" style="1412" hidden="1"/>
  </cols>
  <sheetData>
    <row r="1" spans="1:10" ht="65.099999999999994" customHeight="1" x14ac:dyDescent="0.25">
      <c r="B1" s="2981" t="s">
        <v>2298</v>
      </c>
      <c r="C1" s="2889"/>
      <c r="D1" s="2889"/>
      <c r="E1" s="2889"/>
      <c r="F1" s="2889"/>
      <c r="G1" s="2889"/>
      <c r="H1" s="2107"/>
      <c r="I1" s="2107"/>
      <c r="J1" s="2107"/>
    </row>
    <row r="2" spans="1:10" ht="18.95" customHeight="1" x14ac:dyDescent="0.25">
      <c r="B2" s="2108"/>
      <c r="C2" s="2108"/>
      <c r="D2" s="2108"/>
      <c r="E2" s="2109"/>
      <c r="F2" s="1765">
        <v>2019</v>
      </c>
      <c r="G2" s="2110">
        <v>2018</v>
      </c>
    </row>
    <row r="3" spans="1:10" x14ac:dyDescent="0.25">
      <c r="A3" s="639"/>
      <c r="B3" s="766" t="s">
        <v>425</v>
      </c>
      <c r="C3" s="766"/>
      <c r="D3" s="766"/>
      <c r="E3" s="766"/>
      <c r="F3" s="2111">
        <v>8.0793412816966455E-3</v>
      </c>
      <c r="G3" s="2111">
        <v>1.0804143805263936E-2</v>
      </c>
    </row>
    <row r="4" spans="1:10" x14ac:dyDescent="0.25">
      <c r="B4" s="766" t="s">
        <v>426</v>
      </c>
      <c r="C4" s="766"/>
      <c r="D4" s="766"/>
      <c r="E4" s="766"/>
      <c r="F4" s="2111">
        <v>7.277396520725116E-3</v>
      </c>
      <c r="G4" s="2111">
        <v>9.1152313394349416E-3</v>
      </c>
    </row>
    <row r="5" spans="1:10" x14ac:dyDescent="0.25">
      <c r="B5" s="766" t="s">
        <v>427</v>
      </c>
      <c r="C5" s="766"/>
      <c r="D5" s="766"/>
      <c r="E5" s="766"/>
      <c r="F5" s="2111">
        <v>0.73144748813473082</v>
      </c>
      <c r="G5" s="2111">
        <v>0.72926277841207765</v>
      </c>
    </row>
    <row r="6" spans="1:10" x14ac:dyDescent="0.25">
      <c r="B6" s="2112" t="s">
        <v>428</v>
      </c>
      <c r="C6" s="2112"/>
      <c r="D6" s="2112"/>
      <c r="E6" s="2112"/>
      <c r="F6" s="2113">
        <v>0.18681152060795453</v>
      </c>
      <c r="G6" s="2113">
        <v>0.18316591264993592</v>
      </c>
    </row>
    <row r="7" spans="1:10" x14ac:dyDescent="0.25">
      <c r="B7" s="2112" t="s">
        <v>429</v>
      </c>
      <c r="C7" s="2112"/>
      <c r="D7" s="2112"/>
      <c r="E7" s="2112"/>
      <c r="F7" s="2113">
        <v>6.6384253454892905E-2</v>
      </c>
      <c r="G7" s="2113">
        <v>6.7651933793287641E-2</v>
      </c>
    </row>
    <row r="8" spans="1:10" x14ac:dyDescent="0.25">
      <c r="B8" s="2114" t="s">
        <v>7</v>
      </c>
      <c r="C8" s="2114"/>
      <c r="D8" s="2114"/>
      <c r="E8" s="2114"/>
      <c r="F8" s="2115">
        <v>1</v>
      </c>
      <c r="G8" s="2116">
        <v>1.0000000000000002</v>
      </c>
    </row>
    <row r="9" spans="1:10" x14ac:dyDescent="0.25">
      <c r="B9" s="2117"/>
      <c r="C9" s="2117"/>
      <c r="D9" s="2117"/>
      <c r="E9" s="2117"/>
      <c r="F9" s="2117"/>
      <c r="G9" s="2117"/>
      <c r="J9" s="702"/>
    </row>
    <row r="10" spans="1:10" x14ac:dyDescent="0.25">
      <c r="B10" s="1629"/>
      <c r="C10" s="1629"/>
      <c r="D10" s="1629"/>
      <c r="E10" s="1629"/>
      <c r="F10" s="1629"/>
      <c r="G10" s="1629"/>
    </row>
    <row r="11" spans="1:10" x14ac:dyDescent="0.25">
      <c r="B11" s="2118"/>
    </row>
    <row r="13" spans="1:10" x14ac:dyDescent="0.25">
      <c r="B13" s="2119"/>
    </row>
    <row r="111" spans="8:8" x14ac:dyDescent="0.25">
      <c r="H111" s="1971"/>
    </row>
  </sheetData>
  <mergeCells count="1">
    <mergeCell ref="B1:G1"/>
  </mergeCells>
  <conditionalFormatting sqref="F3:G7">
    <cfRule type="cellIs" dxfId="0" priority="1" operator="lessThan">
      <formula>0</formula>
    </cfRule>
  </conditionalFormatting>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E90A1-351F-4D4E-8CE0-05A2CA1B14D7}">
  <sheetPr>
    <tabColor theme="2"/>
  </sheetPr>
  <dimension ref="A1:K108"/>
  <sheetViews>
    <sheetView showGridLines="0" showWhiteSpace="0" view="pageLayout" zoomScaleNormal="100" zoomScaleSheetLayoutView="100" workbookViewId="0">
      <selection sqref="A1:F1"/>
    </sheetView>
  </sheetViews>
  <sheetFormatPr defaultColWidth="0" defaultRowHeight="12" x14ac:dyDescent="0.2"/>
  <cols>
    <col min="1" max="1" width="28.875" style="636" customWidth="1"/>
    <col min="2" max="3" width="11.25" style="149" customWidth="1"/>
    <col min="4" max="4" width="14.375" style="149" customWidth="1"/>
    <col min="5" max="5" width="14.875" style="149" customWidth="1"/>
    <col min="6" max="6" width="12.125" style="149" customWidth="1"/>
    <col min="7" max="11" width="8.625" style="149" hidden="1" customWidth="1"/>
    <col min="12" max="16384" width="8" style="149" hidden="1"/>
  </cols>
  <sheetData>
    <row r="1" spans="1:10" ht="18" customHeight="1" x14ac:dyDescent="0.2">
      <c r="A1" s="2984" t="s">
        <v>2195</v>
      </c>
      <c r="B1" s="2985"/>
      <c r="C1" s="2985"/>
      <c r="D1" s="2985"/>
      <c r="E1" s="2985"/>
      <c r="F1" s="2984"/>
      <c r="G1" s="163"/>
    </row>
    <row r="2" spans="1:10" ht="15.75" customHeight="1" x14ac:dyDescent="0.2">
      <c r="A2" s="638"/>
      <c r="B2" s="2986" t="s">
        <v>2114</v>
      </c>
      <c r="C2" s="2986"/>
      <c r="D2" s="2986"/>
      <c r="E2" s="2986"/>
      <c r="F2" s="2986"/>
      <c r="G2" s="636"/>
      <c r="H2" s="636"/>
    </row>
    <row r="3" spans="1:10" ht="24" customHeight="1" x14ac:dyDescent="0.2">
      <c r="A3" s="638"/>
      <c r="B3" s="2987" t="s">
        <v>1562</v>
      </c>
      <c r="C3" s="2987"/>
      <c r="D3" s="2987" t="s">
        <v>1563</v>
      </c>
      <c r="E3" s="2987"/>
      <c r="F3" s="2288" t="s">
        <v>8</v>
      </c>
      <c r="G3" s="636"/>
      <c r="H3" s="636"/>
    </row>
    <row r="4" spans="1:10" ht="57.75" customHeight="1" x14ac:dyDescent="0.2">
      <c r="A4" s="758" t="s">
        <v>1008</v>
      </c>
      <c r="B4" s="2121" t="s">
        <v>111</v>
      </c>
      <c r="C4" s="2121" t="s">
        <v>1564</v>
      </c>
      <c r="D4" s="2289" t="s">
        <v>1548</v>
      </c>
      <c r="E4" s="2121" t="s">
        <v>1549</v>
      </c>
      <c r="F4" s="2122" t="s">
        <v>7</v>
      </c>
      <c r="G4" s="2290"/>
      <c r="H4" s="636"/>
    </row>
    <row r="5" spans="1:10" x14ac:dyDescent="0.2">
      <c r="A5" s="776" t="s">
        <v>1565</v>
      </c>
      <c r="B5" s="765">
        <v>0</v>
      </c>
      <c r="C5" s="549">
        <v>0</v>
      </c>
      <c r="D5" s="549">
        <v>0.52024253999999992</v>
      </c>
      <c r="E5" s="549">
        <v>3.4049396700000001</v>
      </c>
      <c r="F5" s="549">
        <v>3.92518221</v>
      </c>
    </row>
    <row r="6" spans="1:10" x14ac:dyDescent="0.2">
      <c r="A6" s="636" t="s">
        <v>1566</v>
      </c>
      <c r="B6" s="91">
        <v>0</v>
      </c>
      <c r="C6" s="550">
        <v>0</v>
      </c>
      <c r="D6" s="550">
        <v>0.62436205999999994</v>
      </c>
      <c r="E6" s="550">
        <v>0</v>
      </c>
      <c r="F6" s="91">
        <v>0.62436205999999994</v>
      </c>
      <c r="G6" s="551"/>
    </row>
    <row r="7" spans="1:10" x14ac:dyDescent="0.2">
      <c r="A7" s="636" t="s">
        <v>1567</v>
      </c>
      <c r="B7" s="91">
        <v>0</v>
      </c>
      <c r="C7" s="550">
        <v>0</v>
      </c>
      <c r="D7" s="91">
        <v>-0.10411952000000002</v>
      </c>
      <c r="E7" s="91">
        <v>3.4049396700000001</v>
      </c>
      <c r="F7" s="91">
        <v>3.3008201499999998</v>
      </c>
    </row>
    <row r="8" spans="1:10" x14ac:dyDescent="0.2">
      <c r="B8" s="91"/>
      <c r="C8" s="550"/>
      <c r="D8" s="91"/>
      <c r="E8" s="91"/>
      <c r="F8" s="91"/>
    </row>
    <row r="9" spans="1:10" x14ac:dyDescent="0.2">
      <c r="A9" s="776" t="s">
        <v>1568</v>
      </c>
      <c r="B9" s="552">
        <v>-555.39663557999995</v>
      </c>
      <c r="C9" s="549">
        <v>222.97195200999997</v>
      </c>
      <c r="D9" s="552">
        <v>-44.639594099999989</v>
      </c>
      <c r="E9" s="552">
        <v>-49.999468719999996</v>
      </c>
      <c r="F9" s="552">
        <v>-427.06374638999989</v>
      </c>
      <c r="G9" s="553"/>
      <c r="J9" s="636"/>
    </row>
    <row r="10" spans="1:10" x14ac:dyDescent="0.2">
      <c r="A10" s="1632" t="s">
        <v>1569</v>
      </c>
      <c r="B10" s="554">
        <v>-502.57871717</v>
      </c>
      <c r="C10" s="555">
        <v>181.91400653999997</v>
      </c>
      <c r="D10" s="554">
        <v>-29.080354709999998</v>
      </c>
      <c r="E10" s="554">
        <v>2.8153620899999989</v>
      </c>
      <c r="F10" s="554">
        <v>-346.92970324999993</v>
      </c>
    </row>
    <row r="11" spans="1:10" ht="14.25" customHeight="1" x14ac:dyDescent="0.2">
      <c r="A11" s="1633" t="s">
        <v>286</v>
      </c>
      <c r="B11" s="91">
        <v>-55.39986201</v>
      </c>
      <c r="C11" s="550">
        <v>9.5987519700000004</v>
      </c>
      <c r="D11" s="91">
        <v>-1.0187097400000003</v>
      </c>
      <c r="E11" s="91">
        <v>16.687639189999999</v>
      </c>
      <c r="F11" s="91">
        <v>-30.132180589999997</v>
      </c>
    </row>
    <row r="12" spans="1:10" ht="14.25" customHeight="1" x14ac:dyDescent="0.2">
      <c r="A12" s="1633" t="s">
        <v>287</v>
      </c>
      <c r="B12" s="91">
        <v>-12.065890880000001</v>
      </c>
      <c r="C12" s="550">
        <v>4.2337906999999992</v>
      </c>
      <c r="D12" s="91">
        <v>-4.9046664199999999</v>
      </c>
      <c r="E12" s="91">
        <v>-2.3779400799999997</v>
      </c>
      <c r="F12" s="91">
        <v>-15.114706680000003</v>
      </c>
      <c r="G12" s="553"/>
    </row>
    <row r="13" spans="1:10" x14ac:dyDescent="0.2">
      <c r="A13" s="1633" t="s">
        <v>288</v>
      </c>
      <c r="B13" s="91">
        <v>-20.661698319999999</v>
      </c>
      <c r="C13" s="550">
        <v>9.3547927899999994</v>
      </c>
      <c r="D13" s="91">
        <v>-2.5300478200000001</v>
      </c>
      <c r="E13" s="91">
        <v>-1.4859188800000001</v>
      </c>
      <c r="F13" s="91">
        <v>-15.32287223</v>
      </c>
    </row>
    <row r="14" spans="1:10" x14ac:dyDescent="0.2">
      <c r="A14" s="1633" t="s">
        <v>289</v>
      </c>
      <c r="B14" s="91">
        <v>-1.91019E-3</v>
      </c>
      <c r="C14" s="550">
        <v>2.9111109999999999E-2</v>
      </c>
      <c r="D14" s="91">
        <v>-0.42446563000000004</v>
      </c>
      <c r="E14" s="91">
        <v>0.27502962000000003</v>
      </c>
      <c r="F14" s="91">
        <v>-0.12223508999999999</v>
      </c>
    </row>
    <row r="15" spans="1:10" x14ac:dyDescent="0.2">
      <c r="A15" s="1633" t="s">
        <v>290</v>
      </c>
      <c r="B15" s="91">
        <v>-7.1387659099999894</v>
      </c>
      <c r="C15" s="550">
        <v>5.0240924200000023</v>
      </c>
      <c r="D15" s="91">
        <v>7.2397466700000006</v>
      </c>
      <c r="E15" s="91">
        <v>-0.38194379000000112</v>
      </c>
      <c r="F15" s="91">
        <v>4.7431293900000355</v>
      </c>
    </row>
    <row r="16" spans="1:10" ht="15" customHeight="1" x14ac:dyDescent="0.2">
      <c r="A16" s="1633" t="s">
        <v>291</v>
      </c>
      <c r="B16" s="91">
        <v>-150.11627292</v>
      </c>
      <c r="C16" s="550">
        <v>31.066692969999998</v>
      </c>
      <c r="D16" s="91">
        <v>7.2996921199999996</v>
      </c>
      <c r="E16" s="91">
        <v>-17.101528389999999</v>
      </c>
      <c r="F16" s="91">
        <v>-128.85141622</v>
      </c>
    </row>
    <row r="17" spans="1:7" ht="15" customHeight="1" x14ac:dyDescent="0.2">
      <c r="A17" s="1633" t="s">
        <v>292</v>
      </c>
      <c r="B17" s="91">
        <v>-3.0251481599999996</v>
      </c>
      <c r="C17" s="550">
        <v>11.406620879999998</v>
      </c>
      <c r="D17" s="91">
        <v>-1.98699884</v>
      </c>
      <c r="E17" s="91">
        <v>-0.37177477999999997</v>
      </c>
      <c r="F17" s="91">
        <v>6.0226990999999979</v>
      </c>
    </row>
    <row r="18" spans="1:7" x14ac:dyDescent="0.2">
      <c r="A18" s="1633" t="s">
        <v>293</v>
      </c>
      <c r="B18" s="91">
        <v>-21.632139650000006</v>
      </c>
      <c r="C18" s="550">
        <v>12.657944650000001</v>
      </c>
      <c r="D18" s="91">
        <v>-2.3948282100000027</v>
      </c>
      <c r="E18" s="91">
        <v>-0.84123966000000028</v>
      </c>
      <c r="F18" s="91">
        <v>-12.210262870000008</v>
      </c>
    </row>
    <row r="19" spans="1:7" x14ac:dyDescent="0.2">
      <c r="A19" s="1633" t="s">
        <v>294</v>
      </c>
      <c r="B19" s="91">
        <v>-11.150603030000001</v>
      </c>
      <c r="C19" s="550">
        <v>1.65952586</v>
      </c>
      <c r="D19" s="91">
        <v>-3.8665053499999997</v>
      </c>
      <c r="E19" s="91">
        <v>0.13797015999999998</v>
      </c>
      <c r="F19" s="91">
        <v>-13.219612360000001</v>
      </c>
    </row>
    <row r="20" spans="1:7" x14ac:dyDescent="0.2">
      <c r="A20" s="764" t="s">
        <v>295</v>
      </c>
      <c r="B20" s="91">
        <v>-5.9979711</v>
      </c>
      <c r="C20" s="550">
        <v>13.455320159999999</v>
      </c>
      <c r="D20" s="91">
        <v>-6.0703029499999994</v>
      </c>
      <c r="E20" s="91">
        <v>-2.7655033699999998</v>
      </c>
      <c r="F20" s="91">
        <v>-1.3784572599999998</v>
      </c>
    </row>
    <row r="21" spans="1:7" ht="13.5" customHeight="1" x14ac:dyDescent="0.2">
      <c r="A21" s="1633" t="s">
        <v>296</v>
      </c>
      <c r="B21" s="91">
        <v>-12.074828290000005</v>
      </c>
      <c r="C21" s="550">
        <v>1.1619623699999959</v>
      </c>
      <c r="D21" s="91">
        <v>2.1758899200000013</v>
      </c>
      <c r="E21" s="91">
        <v>-0.5306050800000004</v>
      </c>
      <c r="F21" s="91">
        <v>-9.2675810800000065</v>
      </c>
    </row>
    <row r="22" spans="1:7" ht="12" customHeight="1" x14ac:dyDescent="0.2">
      <c r="A22" s="1633" t="s">
        <v>297</v>
      </c>
      <c r="B22" s="91">
        <v>-10.56160569</v>
      </c>
      <c r="C22" s="550">
        <v>1.6594586999999998</v>
      </c>
      <c r="D22" s="91">
        <v>15.849692169999999</v>
      </c>
      <c r="E22" s="91">
        <v>-0.44141176999999998</v>
      </c>
      <c r="F22" s="91">
        <v>6.5061334099999986</v>
      </c>
      <c r="G22" s="556"/>
    </row>
    <row r="23" spans="1:7" x14ac:dyDescent="0.2">
      <c r="A23" s="1633" t="s">
        <v>298</v>
      </c>
      <c r="B23" s="91">
        <v>-16.162038249999998</v>
      </c>
      <c r="C23" s="550">
        <v>18.862298240000001</v>
      </c>
      <c r="D23" s="91">
        <v>-3.4289833299999999</v>
      </c>
      <c r="E23" s="91">
        <v>-1.1210593</v>
      </c>
      <c r="F23" s="91">
        <v>-1.849782639999997</v>
      </c>
    </row>
    <row r="24" spans="1:7" x14ac:dyDescent="0.2">
      <c r="A24" s="764" t="s">
        <v>299</v>
      </c>
      <c r="B24" s="91">
        <v>-32.963361589999998</v>
      </c>
      <c r="C24" s="550">
        <v>11.050920609999999</v>
      </c>
      <c r="D24" s="91">
        <v>-5.9435096400000003</v>
      </c>
      <c r="E24" s="91">
        <v>-1.84728074</v>
      </c>
      <c r="F24" s="91">
        <v>-29.70323136</v>
      </c>
    </row>
    <row r="25" spans="1:7" x14ac:dyDescent="0.2">
      <c r="A25" s="1633" t="s">
        <v>300</v>
      </c>
      <c r="B25" s="91">
        <v>-21.725638419999999</v>
      </c>
      <c r="C25" s="550">
        <v>8.3449848700000011</v>
      </c>
      <c r="D25" s="91">
        <v>-3.2234908399999997</v>
      </c>
      <c r="E25" s="91">
        <v>0.31706459000000004</v>
      </c>
      <c r="F25" s="91">
        <v>-16.287079799999997</v>
      </c>
    </row>
    <row r="26" spans="1:7" x14ac:dyDescent="0.2">
      <c r="A26" s="764" t="s">
        <v>301</v>
      </c>
      <c r="B26" s="91">
        <v>-14.492044980000001</v>
      </c>
      <c r="C26" s="550">
        <v>14.26062377</v>
      </c>
      <c r="D26" s="91">
        <v>-7.8532784200000005</v>
      </c>
      <c r="E26" s="91">
        <v>0.23339547999999999</v>
      </c>
      <c r="F26" s="91">
        <v>-7.8513041500000007</v>
      </c>
    </row>
    <row r="27" spans="1:7" x14ac:dyDescent="0.2">
      <c r="A27" s="1633" t="s">
        <v>302</v>
      </c>
      <c r="B27" s="91">
        <v>-95.398495920000002</v>
      </c>
      <c r="C27" s="550">
        <v>15.772864240000001</v>
      </c>
      <c r="D27" s="91">
        <v>-4.06587692</v>
      </c>
      <c r="E27" s="91">
        <v>22.259207629999999</v>
      </c>
      <c r="F27" s="91">
        <v>-61.432300969999993</v>
      </c>
    </row>
    <row r="28" spans="1:7" x14ac:dyDescent="0.2">
      <c r="A28" s="764" t="s">
        <v>303</v>
      </c>
      <c r="B28" s="91">
        <v>-5.4800416099999998</v>
      </c>
      <c r="C28" s="550">
        <v>1.01032696</v>
      </c>
      <c r="D28" s="91">
        <v>0.11933901999999999</v>
      </c>
      <c r="E28" s="91">
        <v>-2.3159499999999972E-3</v>
      </c>
      <c r="F28" s="91">
        <v>-4.3526915800000001</v>
      </c>
    </row>
    <row r="29" spans="1:7" ht="13.5" customHeight="1" x14ac:dyDescent="0.2">
      <c r="A29" s="1633" t="s">
        <v>1570</v>
      </c>
      <c r="B29" s="91">
        <v>-6.5634357000000003</v>
      </c>
      <c r="C29" s="550">
        <v>11.056518749999999</v>
      </c>
      <c r="D29" s="91">
        <v>-8.3965664100000001</v>
      </c>
      <c r="E29" s="91">
        <v>-1.8540419799999999</v>
      </c>
      <c r="F29" s="91">
        <v>-5.7575253400000017</v>
      </c>
    </row>
    <row r="30" spans="1:7" x14ac:dyDescent="0.2">
      <c r="A30" s="764" t="s">
        <v>5</v>
      </c>
      <c r="B30" s="91">
        <v>3.3035449999999994E-2</v>
      </c>
      <c r="C30" s="550">
        <v>0.24740452000000002</v>
      </c>
      <c r="D30" s="91">
        <v>-5.6564840899999993</v>
      </c>
      <c r="E30" s="91">
        <v>-5.9723808099999998</v>
      </c>
      <c r="F30" s="91">
        <v>-11.348424930000004</v>
      </c>
    </row>
    <row r="31" spans="1:7" x14ac:dyDescent="0.2">
      <c r="A31" s="1632" t="s">
        <v>1571</v>
      </c>
      <c r="B31" s="554">
        <v>-52.81791840999999</v>
      </c>
      <c r="C31" s="555">
        <v>41.05794547</v>
      </c>
      <c r="D31" s="554">
        <v>-14.130420439999995</v>
      </c>
      <c r="E31" s="554">
        <v>-52.813676229999999</v>
      </c>
      <c r="F31" s="554">
        <v>-78.704069609999991</v>
      </c>
    </row>
    <row r="32" spans="1:7" x14ac:dyDescent="0.2">
      <c r="A32" s="636" t="s">
        <v>1572</v>
      </c>
      <c r="B32" s="91">
        <v>-3.7691843600000001</v>
      </c>
      <c r="C32" s="550">
        <v>0.86346871000000003</v>
      </c>
      <c r="D32" s="91">
        <v>36.032576840000004</v>
      </c>
      <c r="E32" s="91">
        <v>21.334987959999999</v>
      </c>
      <c r="F32" s="91">
        <v>54.461849150000006</v>
      </c>
    </row>
    <row r="33" spans="1:7" x14ac:dyDescent="0.2">
      <c r="A33" s="636" t="s">
        <v>1573</v>
      </c>
      <c r="B33" s="91">
        <v>-49.048734049999993</v>
      </c>
      <c r="C33" s="550">
        <v>40.194476760000001</v>
      </c>
      <c r="D33" s="91">
        <v>-50.162997279999999</v>
      </c>
      <c r="E33" s="91">
        <v>-74.148664190000005</v>
      </c>
      <c r="F33" s="91">
        <v>-133.16591876000001</v>
      </c>
    </row>
    <row r="34" spans="1:7" x14ac:dyDescent="0.2">
      <c r="A34" s="636" t="s">
        <v>1574</v>
      </c>
      <c r="B34" s="91">
        <v>0</v>
      </c>
      <c r="C34" s="550">
        <v>0</v>
      </c>
      <c r="D34" s="91">
        <v>-1.4288189500000001</v>
      </c>
      <c r="E34" s="91">
        <v>-1.1545799999999999E-3</v>
      </c>
      <c r="F34" s="91">
        <v>-1.42997353</v>
      </c>
    </row>
    <row r="35" spans="1:7" s="154" customFormat="1" x14ac:dyDescent="0.2">
      <c r="A35" s="1634" t="s">
        <v>1575</v>
      </c>
      <c r="B35" s="557">
        <v>-555.39663557999995</v>
      </c>
      <c r="C35" s="558">
        <v>222.97195200999997</v>
      </c>
      <c r="D35" s="557">
        <v>-44.119351559999991</v>
      </c>
      <c r="E35" s="557">
        <v>-46.594529049999998</v>
      </c>
      <c r="F35" s="557">
        <v>-423.13856417999989</v>
      </c>
    </row>
    <row r="36" spans="1:7" ht="6.75" customHeight="1" x14ac:dyDescent="0.2">
      <c r="A36" s="2988" t="s">
        <v>2209</v>
      </c>
      <c r="B36" s="2988"/>
      <c r="C36" s="2988"/>
      <c r="D36" s="2988"/>
      <c r="E36" s="2988"/>
      <c r="F36" s="2988"/>
    </row>
    <row r="37" spans="1:7" x14ac:dyDescent="0.2">
      <c r="A37" s="2988"/>
      <c r="B37" s="2988"/>
      <c r="C37" s="2988"/>
      <c r="D37" s="2988"/>
      <c r="E37" s="2988"/>
      <c r="F37" s="2988"/>
    </row>
    <row r="38" spans="1:7" ht="12" customHeight="1" x14ac:dyDescent="0.2">
      <c r="A38" s="638"/>
      <c r="B38" s="2989" t="s">
        <v>2114</v>
      </c>
      <c r="C38" s="2989"/>
      <c r="D38" s="2989"/>
      <c r="E38" s="2989"/>
      <c r="F38" s="2989"/>
      <c r="G38" s="559"/>
    </row>
    <row r="39" spans="1:7" ht="12" customHeight="1" x14ac:dyDescent="0.2">
      <c r="A39" s="1455"/>
      <c r="B39" s="2982" t="s">
        <v>1562</v>
      </c>
      <c r="C39" s="2982"/>
      <c r="D39" s="2982" t="s">
        <v>1563</v>
      </c>
      <c r="E39" s="2982"/>
      <c r="F39" s="560" t="s">
        <v>8</v>
      </c>
      <c r="G39" s="561"/>
    </row>
    <row r="40" spans="1:7" ht="36" x14ac:dyDescent="0.2">
      <c r="A40" s="1488" t="s">
        <v>386</v>
      </c>
      <c r="B40" s="79" t="s">
        <v>111</v>
      </c>
      <c r="C40" s="79" t="s">
        <v>1564</v>
      </c>
      <c r="D40" s="562" t="s">
        <v>1548</v>
      </c>
      <c r="E40" s="79" t="s">
        <v>1549</v>
      </c>
      <c r="F40" s="519" t="s">
        <v>7</v>
      </c>
      <c r="G40" s="559"/>
    </row>
    <row r="41" spans="1:7" x14ac:dyDescent="0.2">
      <c r="A41" s="1635" t="s">
        <v>1565</v>
      </c>
      <c r="B41" s="563">
        <v>0</v>
      </c>
      <c r="C41" s="563">
        <v>3.2788131165720005E-2</v>
      </c>
      <c r="D41" s="563">
        <v>9.5642654194950012</v>
      </c>
      <c r="E41" s="563">
        <v>-3.2654343751999999</v>
      </c>
      <c r="F41" s="563">
        <v>6.3316191754607205</v>
      </c>
      <c r="G41" s="564"/>
    </row>
    <row r="42" spans="1:7" x14ac:dyDescent="0.2">
      <c r="A42" s="636" t="s">
        <v>1566</v>
      </c>
      <c r="B42" s="91">
        <v>0</v>
      </c>
      <c r="C42" s="550">
        <v>0</v>
      </c>
      <c r="D42" s="550">
        <v>-0.76529747873800003</v>
      </c>
      <c r="E42" s="550">
        <v>0</v>
      </c>
      <c r="F42" s="91">
        <v>-0.76529747873800003</v>
      </c>
      <c r="G42" s="91"/>
    </row>
    <row r="43" spans="1:7" x14ac:dyDescent="0.2">
      <c r="A43" s="636" t="s">
        <v>1567</v>
      </c>
      <c r="B43" s="91">
        <v>0</v>
      </c>
      <c r="C43" s="550">
        <v>3.2788131165720005E-2</v>
      </c>
      <c r="D43" s="91">
        <v>10.329562898233</v>
      </c>
      <c r="E43" s="91">
        <v>-3.2654343751999999</v>
      </c>
      <c r="F43" s="91">
        <v>7.0969166541987212</v>
      </c>
      <c r="G43" s="91"/>
    </row>
    <row r="44" spans="1:7" x14ac:dyDescent="0.2">
      <c r="B44" s="91">
        <v>0</v>
      </c>
      <c r="C44" s="550">
        <v>0</v>
      </c>
      <c r="D44" s="91">
        <v>0</v>
      </c>
      <c r="E44" s="91">
        <v>0</v>
      </c>
      <c r="F44" s="91">
        <v>0</v>
      </c>
      <c r="G44" s="91"/>
    </row>
    <row r="45" spans="1:7" x14ac:dyDescent="0.2">
      <c r="A45" s="1635" t="s">
        <v>1568</v>
      </c>
      <c r="B45" s="565">
        <v>-498.35957148999995</v>
      </c>
      <c r="C45" s="563">
        <v>465.94768911982618</v>
      </c>
      <c r="D45" s="565">
        <v>43.053783240505012</v>
      </c>
      <c r="E45" s="565">
        <v>-41.955026024800006</v>
      </c>
      <c r="F45" s="565">
        <v>-31.313125154468768</v>
      </c>
      <c r="G45" s="566"/>
    </row>
    <row r="46" spans="1:7" x14ac:dyDescent="0.2">
      <c r="A46" s="1636" t="s">
        <v>1569</v>
      </c>
      <c r="B46" s="384">
        <v>-453.81696714620495</v>
      </c>
      <c r="C46" s="567">
        <v>420.55387292000518</v>
      </c>
      <c r="D46" s="384">
        <v>36.429495390208992</v>
      </c>
      <c r="E46" s="384">
        <v>-7.4535303455709929</v>
      </c>
      <c r="F46" s="384">
        <v>-4.2871291815617747</v>
      </c>
      <c r="G46" s="91"/>
    </row>
    <row r="47" spans="1:7" x14ac:dyDescent="0.2">
      <c r="A47" s="636" t="s">
        <v>1576</v>
      </c>
      <c r="B47" s="91">
        <v>-11.0939905795006</v>
      </c>
      <c r="C47" s="550">
        <v>12.383941427063249</v>
      </c>
      <c r="D47" s="91">
        <v>-1.7511035902387382</v>
      </c>
      <c r="E47" s="91">
        <v>-5.3316774526592559</v>
      </c>
      <c r="F47" s="91">
        <v>-5.7928301953353438</v>
      </c>
      <c r="G47" s="91"/>
    </row>
    <row r="48" spans="1:7" ht="14.25" customHeight="1" x14ac:dyDescent="0.2">
      <c r="A48" s="636" t="s">
        <v>308</v>
      </c>
      <c r="B48" s="91">
        <v>-20.6746110695845</v>
      </c>
      <c r="C48" s="550">
        <v>36.377153201942015</v>
      </c>
      <c r="D48" s="91">
        <v>0.63447539850914592</v>
      </c>
      <c r="E48" s="91">
        <v>-3.4826534950675329E-2</v>
      </c>
      <c r="F48" s="91">
        <v>16.302190995915986</v>
      </c>
      <c r="G48" s="91"/>
    </row>
    <row r="49" spans="1:7" x14ac:dyDescent="0.2">
      <c r="A49" s="636" t="s">
        <v>1577</v>
      </c>
      <c r="B49" s="91">
        <v>-47.434095293841501</v>
      </c>
      <c r="C49" s="550">
        <v>10.598996591514581</v>
      </c>
      <c r="D49" s="91">
        <v>-5.6347569277166576</v>
      </c>
      <c r="E49" s="91">
        <v>-3.0014139353717089</v>
      </c>
      <c r="F49" s="91">
        <v>-45.471269565415291</v>
      </c>
      <c r="G49" s="91"/>
    </row>
    <row r="50" spans="1:7" x14ac:dyDescent="0.2">
      <c r="A50" s="636" t="s">
        <v>310</v>
      </c>
      <c r="B50" s="91">
        <v>-100.810122879136</v>
      </c>
      <c r="C50" s="550">
        <v>69.904114827694997</v>
      </c>
      <c r="D50" s="91">
        <v>-6.9730930621203164</v>
      </c>
      <c r="E50" s="91">
        <v>3.6853988834910001</v>
      </c>
      <c r="F50" s="91">
        <v>-34.193702230070322</v>
      </c>
      <c r="G50" s="91"/>
    </row>
    <row r="51" spans="1:7" x14ac:dyDescent="0.2">
      <c r="A51" s="636" t="s">
        <v>286</v>
      </c>
      <c r="B51" s="91">
        <v>-40.000912032953401</v>
      </c>
      <c r="C51" s="550">
        <v>18.59704835959495</v>
      </c>
      <c r="D51" s="91">
        <v>-7.1664348615032489</v>
      </c>
      <c r="E51" s="91">
        <v>-16.57990227523581</v>
      </c>
      <c r="F51" s="91">
        <v>-45.150200810097509</v>
      </c>
      <c r="G51" s="91"/>
    </row>
    <row r="52" spans="1:7" x14ac:dyDescent="0.2">
      <c r="A52" s="636" t="s">
        <v>311</v>
      </c>
      <c r="B52" s="91">
        <v>-0.34438106769639998</v>
      </c>
      <c r="C52" s="550">
        <v>1.4627494838181501</v>
      </c>
      <c r="D52" s="91">
        <v>-0.21618251663467816</v>
      </c>
      <c r="E52" s="91">
        <v>-0.11491052705025769</v>
      </c>
      <c r="F52" s="91">
        <v>0.78727537243681434</v>
      </c>
      <c r="G52" s="91"/>
    </row>
    <row r="53" spans="1:7" x14ac:dyDescent="0.2">
      <c r="A53" s="636" t="s">
        <v>312</v>
      </c>
      <c r="B53" s="91">
        <v>-13.518418600944502</v>
      </c>
      <c r="C53" s="550">
        <v>2.66677582325699</v>
      </c>
      <c r="D53" s="91">
        <v>-1.3229751552187851E-2</v>
      </c>
      <c r="E53" s="91">
        <v>0.29238813529899998</v>
      </c>
      <c r="F53" s="91">
        <v>-10.5724843939407</v>
      </c>
      <c r="G53" s="91"/>
    </row>
    <row r="54" spans="1:7" x14ac:dyDescent="0.2">
      <c r="A54" s="636" t="s">
        <v>1578</v>
      </c>
      <c r="B54" s="91">
        <v>-44.332140772711099</v>
      </c>
      <c r="C54" s="550">
        <v>67.216571892572929</v>
      </c>
      <c r="D54" s="91">
        <v>1.8155333370212872</v>
      </c>
      <c r="E54" s="91">
        <v>0.73928061115251442</v>
      </c>
      <c r="F54" s="91">
        <v>25.439245068035632</v>
      </c>
      <c r="G54" s="91"/>
    </row>
    <row r="55" spans="1:7" x14ac:dyDescent="0.2">
      <c r="A55" s="636" t="s">
        <v>314</v>
      </c>
      <c r="B55" s="91">
        <v>-2.3649368395359001</v>
      </c>
      <c r="C55" s="550">
        <v>9.8397874202115485</v>
      </c>
      <c r="D55" s="91">
        <v>-2.4887398925851674</v>
      </c>
      <c r="E55" s="91">
        <v>-9.4420699726919747E-3</v>
      </c>
      <c r="F55" s="91">
        <v>4.9766686181177908</v>
      </c>
      <c r="G55" s="91"/>
    </row>
    <row r="56" spans="1:7" x14ac:dyDescent="0.2">
      <c r="A56" s="636" t="s">
        <v>1579</v>
      </c>
      <c r="B56" s="91">
        <v>-4.0228132378946997</v>
      </c>
      <c r="C56" s="550">
        <v>4.6139148572583801</v>
      </c>
      <c r="D56" s="91">
        <v>0.21272209978719078</v>
      </c>
      <c r="E56" s="91">
        <v>-0.95714044882364968</v>
      </c>
      <c r="F56" s="91">
        <v>-0.15331672967277873</v>
      </c>
      <c r="G56" s="91"/>
    </row>
    <row r="57" spans="1:7" x14ac:dyDescent="0.2">
      <c r="A57" s="636" t="s">
        <v>1580</v>
      </c>
      <c r="B57" s="91">
        <v>-0.22755102338750002</v>
      </c>
      <c r="C57" s="550">
        <v>2.5436104012304797</v>
      </c>
      <c r="D57" s="91">
        <v>-5.9309464627594748</v>
      </c>
      <c r="E57" s="91">
        <v>-0.14719321607564589</v>
      </c>
      <c r="F57" s="91">
        <v>-3.7620803009921411</v>
      </c>
      <c r="G57" s="91"/>
    </row>
    <row r="58" spans="1:7" ht="24" x14ac:dyDescent="0.2">
      <c r="A58" s="1375" t="s">
        <v>318</v>
      </c>
      <c r="B58" s="91">
        <v>0.52477478415729994</v>
      </c>
      <c r="C58" s="550">
        <v>26.719417809411681</v>
      </c>
      <c r="D58" s="91">
        <v>-20.993807568842733</v>
      </c>
      <c r="E58" s="91">
        <v>-0.43558924727798598</v>
      </c>
      <c r="F58" s="91">
        <v>5.8147957774482597</v>
      </c>
      <c r="G58" s="91"/>
    </row>
    <row r="59" spans="1:7" x14ac:dyDescent="0.2">
      <c r="A59" s="636" t="s">
        <v>1581</v>
      </c>
      <c r="B59" s="91">
        <v>-2.0771373077411992</v>
      </c>
      <c r="C59" s="550">
        <v>17.306291617086167</v>
      </c>
      <c r="D59" s="91">
        <v>29.576908173254086</v>
      </c>
      <c r="E59" s="91">
        <v>11.867061648075296</v>
      </c>
      <c r="F59" s="91">
        <v>56.673124130674346</v>
      </c>
      <c r="G59" s="91"/>
    </row>
    <row r="60" spans="1:7" x14ac:dyDescent="0.2">
      <c r="A60" s="636" t="s">
        <v>320</v>
      </c>
      <c r="B60" s="91">
        <v>-0.33662855643919998</v>
      </c>
      <c r="C60" s="550">
        <v>0.41338824050313999</v>
      </c>
      <c r="D60" s="91">
        <v>-1.2938100072801284</v>
      </c>
      <c r="E60" s="91">
        <v>-1.6011586874488226</v>
      </c>
      <c r="F60" s="91">
        <v>-2.8182090106650111</v>
      </c>
      <c r="G60" s="91"/>
    </row>
    <row r="61" spans="1:7" x14ac:dyDescent="0.2">
      <c r="A61" s="636" t="s">
        <v>321</v>
      </c>
      <c r="B61" s="91">
        <v>-21.679390351711298</v>
      </c>
      <c r="C61" s="550">
        <v>33.831164837599943</v>
      </c>
      <c r="D61" s="91">
        <v>4.3512730768680168</v>
      </c>
      <c r="E61" s="91">
        <v>6.6378110009995703</v>
      </c>
      <c r="F61" s="91">
        <v>23.141362868232829</v>
      </c>
      <c r="G61" s="91"/>
    </row>
    <row r="62" spans="1:7" x14ac:dyDescent="0.2">
      <c r="A62" s="636" t="s">
        <v>295</v>
      </c>
      <c r="B62" s="91">
        <v>-61.194979342944798</v>
      </c>
      <c r="C62" s="550">
        <v>17.868499043460233</v>
      </c>
      <c r="D62" s="91">
        <v>0.99297315279520171</v>
      </c>
      <c r="E62" s="91">
        <v>1.8556994627135561</v>
      </c>
      <c r="F62" s="91">
        <v>-40.477749485338393</v>
      </c>
      <c r="G62" s="91"/>
    </row>
    <row r="63" spans="1:7" x14ac:dyDescent="0.2">
      <c r="A63" s="636" t="s">
        <v>1582</v>
      </c>
      <c r="B63" s="91">
        <v>0</v>
      </c>
      <c r="C63" s="550">
        <v>0</v>
      </c>
      <c r="D63" s="91">
        <v>-1.0518708000000002E-3</v>
      </c>
      <c r="E63" s="91">
        <v>0</v>
      </c>
      <c r="F63" s="91">
        <v>-1.0518708000000002E-3</v>
      </c>
      <c r="G63" s="91"/>
    </row>
    <row r="64" spans="1:7" x14ac:dyDescent="0.2">
      <c r="A64" s="636" t="s">
        <v>1583</v>
      </c>
      <c r="B64" s="91">
        <v>-80.174982618333601</v>
      </c>
      <c r="C64" s="550">
        <v>47.32936482556471</v>
      </c>
      <c r="D64" s="91">
        <v>54.346574699882296</v>
      </c>
      <c r="E64" s="91">
        <v>-3.2905854300000001</v>
      </c>
      <c r="F64" s="91">
        <v>18.210371477113409</v>
      </c>
      <c r="G64" s="91"/>
    </row>
    <row r="65" spans="1:7" x14ac:dyDescent="0.2">
      <c r="A65" s="636" t="s">
        <v>1584</v>
      </c>
      <c r="B65" s="91">
        <v>0</v>
      </c>
      <c r="C65" s="550">
        <v>2.9517399999999999E-2</v>
      </c>
      <c r="D65" s="91">
        <v>6.5247779999999991E-2</v>
      </c>
      <c r="E65" s="91">
        <v>-4.9017190000000002E-2</v>
      </c>
      <c r="F65" s="91">
        <v>4.5747989999999988E-2</v>
      </c>
      <c r="G65" s="91"/>
    </row>
    <row r="66" spans="1:7" x14ac:dyDescent="0.2">
      <c r="A66" s="636" t="s">
        <v>1585</v>
      </c>
      <c r="B66" s="91">
        <v>-3.6629599999999998E-3</v>
      </c>
      <c r="C66" s="550">
        <v>14.979101638802682</v>
      </c>
      <c r="D66" s="91">
        <v>1.0317467292632729</v>
      </c>
      <c r="E66" s="91">
        <v>-1.1547524491000001E-2</v>
      </c>
      <c r="F66" s="91">
        <v>15.995637883574956</v>
      </c>
      <c r="G66" s="91"/>
    </row>
    <row r="67" spans="1:7" x14ac:dyDescent="0.2">
      <c r="A67" s="636" t="s">
        <v>1586</v>
      </c>
      <c r="B67" s="91">
        <v>-3.0863618917387003</v>
      </c>
      <c r="C67" s="550">
        <v>3.0216107900171094</v>
      </c>
      <c r="D67" s="91">
        <v>-4.3056853942066491</v>
      </c>
      <c r="E67" s="91">
        <v>-1.1278911074584297</v>
      </c>
      <c r="F67" s="91">
        <v>-5.4983276033866701</v>
      </c>
      <c r="G67" s="91"/>
    </row>
    <row r="68" spans="1:7" x14ac:dyDescent="0.2">
      <c r="A68" s="636" t="s">
        <v>1587</v>
      </c>
      <c r="B68" s="91">
        <v>-0.96462550426740001</v>
      </c>
      <c r="C68" s="550">
        <v>22.850852431401311</v>
      </c>
      <c r="D68" s="91">
        <v>0.17088284906847068</v>
      </c>
      <c r="E68" s="91">
        <v>0.16112555951399998</v>
      </c>
      <c r="F68" s="91">
        <v>22.218235335716379</v>
      </c>
      <c r="G68" s="91"/>
    </row>
    <row r="69" spans="1:7" x14ac:dyDescent="0.2">
      <c r="A69" s="1632" t="s">
        <v>1571</v>
      </c>
      <c r="B69" s="554">
        <v>-44.542595593794999</v>
      </c>
      <c r="C69" s="555">
        <v>45.393029659820996</v>
      </c>
      <c r="D69" s="554">
        <v>4.3664186943880168</v>
      </c>
      <c r="E69" s="554">
        <v>-34.501548889229007</v>
      </c>
      <c r="F69" s="554">
        <v>-29.284696128814993</v>
      </c>
      <c r="G69" s="91"/>
    </row>
    <row r="70" spans="1:7" x14ac:dyDescent="0.2">
      <c r="A70" s="636" t="s">
        <v>1572</v>
      </c>
      <c r="B70" s="91">
        <v>-1.8025437727729998</v>
      </c>
      <c r="C70" s="550">
        <v>1.424575858641</v>
      </c>
      <c r="D70" s="91">
        <v>-10.216054556207984</v>
      </c>
      <c r="E70" s="91">
        <v>-22.735908078307006</v>
      </c>
      <c r="F70" s="91">
        <v>-33.329930548646992</v>
      </c>
      <c r="G70" s="91"/>
    </row>
    <row r="71" spans="1:7" x14ac:dyDescent="0.2">
      <c r="A71" s="636" t="s">
        <v>1573</v>
      </c>
      <c r="B71" s="91">
        <v>-42.740051821022</v>
      </c>
      <c r="C71" s="550">
        <v>43.968453801179997</v>
      </c>
      <c r="D71" s="91">
        <v>14.582473250595999</v>
      </c>
      <c r="E71" s="91">
        <v>-11.765640810922001</v>
      </c>
      <c r="F71" s="91">
        <v>4.0452344198320018</v>
      </c>
      <c r="G71" s="91"/>
    </row>
    <row r="72" spans="1:7" x14ac:dyDescent="0.2">
      <c r="A72" s="636" t="s">
        <v>1574</v>
      </c>
      <c r="B72" s="91">
        <v>-8.7500000000000009E-6</v>
      </c>
      <c r="C72" s="550">
        <v>7.8654000000000007E-4</v>
      </c>
      <c r="D72" s="91">
        <v>2.2578691559079997</v>
      </c>
      <c r="E72" s="91">
        <v>5.321E-5</v>
      </c>
      <c r="F72" s="91">
        <v>2.2587001559079996</v>
      </c>
      <c r="G72" s="91"/>
    </row>
    <row r="73" spans="1:7" s="154" customFormat="1" x14ac:dyDescent="0.2">
      <c r="A73" s="1637" t="s">
        <v>1575</v>
      </c>
      <c r="B73" s="568">
        <v>-498.35957148999995</v>
      </c>
      <c r="C73" s="569">
        <v>465.9804772509919</v>
      </c>
      <c r="D73" s="568">
        <v>52.618048660000014</v>
      </c>
      <c r="E73" s="568">
        <v>-45.220460400000007</v>
      </c>
      <c r="F73" s="568">
        <v>-24.981505979008045</v>
      </c>
      <c r="G73" s="516"/>
    </row>
    <row r="74" spans="1:7" ht="3.75" customHeight="1" x14ac:dyDescent="0.2">
      <c r="B74" s="91"/>
      <c r="C74" s="91"/>
      <c r="D74" s="91"/>
      <c r="E74" s="91"/>
      <c r="F74" s="91"/>
      <c r="G74" s="91"/>
    </row>
    <row r="75" spans="1:7" s="2983" customFormat="1" ht="3.75" customHeight="1" x14ac:dyDescent="0.2">
      <c r="A75" s="2983" t="s">
        <v>2210</v>
      </c>
    </row>
    <row r="76" spans="1:7" s="2983" customFormat="1" ht="12" customHeight="1" x14ac:dyDescent="0.2"/>
    <row r="77" spans="1:7" s="2983" customFormat="1" ht="12" customHeight="1" x14ac:dyDescent="0.2"/>
    <row r="78" spans="1:7" x14ac:dyDescent="0.2">
      <c r="G78" s="74"/>
    </row>
    <row r="108" spans="7:7" ht="15" x14ac:dyDescent="0.25">
      <c r="G108" s="102"/>
    </row>
  </sheetData>
  <mergeCells count="9">
    <mergeCell ref="B39:C39"/>
    <mergeCell ref="D39:E39"/>
    <mergeCell ref="A75:XFD77"/>
    <mergeCell ref="A1:F1"/>
    <mergeCell ref="B2:F2"/>
    <mergeCell ref="B3:C3"/>
    <mergeCell ref="D3:E3"/>
    <mergeCell ref="A36:F37"/>
    <mergeCell ref="B38:F38"/>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37" max="16383" man="1"/>
  </rowBreaks>
  <customProperties>
    <customPr name="_pios_id" r:id="rId2"/>
  </customPropertie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0923D-7395-4FA8-ABC0-287B98DB2742}">
  <sheetPr>
    <tabColor theme="2"/>
  </sheetPr>
  <dimension ref="A1:J114"/>
  <sheetViews>
    <sheetView showGridLines="0" showWhiteSpace="0" view="pageLayout" zoomScaleNormal="100" zoomScaleSheetLayoutView="100" workbookViewId="0">
      <selection activeCell="B1" sqref="B1:I1"/>
    </sheetView>
  </sheetViews>
  <sheetFormatPr defaultColWidth="2.625" defaultRowHeight="12" x14ac:dyDescent="0.2"/>
  <cols>
    <col min="1" max="1" width="0.125" style="636" customWidth="1"/>
    <col min="2" max="2" width="28.25" style="149" customWidth="1"/>
    <col min="3" max="3" width="15.875" style="149" hidden="1" customWidth="1"/>
    <col min="4" max="4" width="10.875" style="149" customWidth="1"/>
    <col min="5" max="6" width="11.75" style="149" customWidth="1"/>
    <col min="7" max="7" width="13.5" style="149" customWidth="1"/>
    <col min="8" max="8" width="14" style="149" customWidth="1"/>
    <col min="9" max="9" width="13.875" style="149" customWidth="1"/>
    <col min="10" max="10" width="2.625" style="149" customWidth="1"/>
    <col min="11" max="16384" width="2.625" style="149"/>
  </cols>
  <sheetData>
    <row r="1" spans="1:10" s="157" customFormat="1" ht="32.25" customHeight="1" x14ac:dyDescent="0.15">
      <c r="A1" s="1631"/>
      <c r="B1" s="2985" t="s">
        <v>2131</v>
      </c>
      <c r="C1" s="2985"/>
      <c r="D1" s="2985"/>
      <c r="E1" s="2985"/>
      <c r="F1" s="2984"/>
      <c r="G1" s="2984"/>
      <c r="H1" s="2984"/>
      <c r="I1" s="2984"/>
      <c r="J1" s="85"/>
    </row>
    <row r="2" spans="1:10" ht="88.5" customHeight="1" x14ac:dyDescent="0.2">
      <c r="B2" s="2281" t="s">
        <v>1008</v>
      </c>
      <c r="C2" s="2282" t="s">
        <v>1588</v>
      </c>
      <c r="D2" s="2206" t="s">
        <v>2119</v>
      </c>
      <c r="E2" s="2206" t="s">
        <v>1589</v>
      </c>
      <c r="F2" s="2206" t="s">
        <v>1590</v>
      </c>
      <c r="G2" s="2206" t="s">
        <v>1591</v>
      </c>
      <c r="H2" s="2206" t="s">
        <v>1592</v>
      </c>
      <c r="I2" s="105" t="s">
        <v>1593</v>
      </c>
    </row>
    <row r="3" spans="1:10" x14ac:dyDescent="0.2">
      <c r="B3" s="2283" t="s">
        <v>1565</v>
      </c>
      <c r="C3" s="2284"/>
      <c r="D3" s="2284">
        <v>11613.234</v>
      </c>
      <c r="E3" s="2284">
        <v>0</v>
      </c>
      <c r="F3" s="2285">
        <v>0</v>
      </c>
      <c r="G3" s="2286">
        <v>4.351</v>
      </c>
      <c r="H3" s="2286">
        <v>9.7360000000000007</v>
      </c>
      <c r="I3" s="159">
        <v>0</v>
      </c>
    </row>
    <row r="4" spans="1:10" x14ac:dyDescent="0.2">
      <c r="B4" s="924" t="s">
        <v>1566</v>
      </c>
      <c r="C4" s="1505"/>
      <c r="D4" s="1505">
        <v>5889.4549999999999</v>
      </c>
      <c r="E4" s="1505"/>
      <c r="F4" s="2287">
        <v>0</v>
      </c>
      <c r="G4" s="1505">
        <v>0</v>
      </c>
      <c r="H4" s="1505">
        <v>0</v>
      </c>
      <c r="I4" s="162">
        <v>0</v>
      </c>
    </row>
    <row r="5" spans="1:10" x14ac:dyDescent="0.2">
      <c r="B5" s="636" t="s">
        <v>1567</v>
      </c>
      <c r="C5" s="161"/>
      <c r="D5" s="161">
        <v>5723.7790000000005</v>
      </c>
      <c r="E5" s="161"/>
      <c r="F5" s="521">
        <v>0</v>
      </c>
      <c r="G5" s="161">
        <v>4.351</v>
      </c>
      <c r="H5" s="161">
        <v>9.7360000000000007</v>
      </c>
      <c r="I5" s="521">
        <v>0</v>
      </c>
    </row>
    <row r="6" spans="1:10" x14ac:dyDescent="0.2">
      <c r="B6" s="160"/>
      <c r="C6" s="161"/>
      <c r="D6" s="161"/>
      <c r="E6" s="161"/>
      <c r="F6" s="161">
        <v>0</v>
      </c>
      <c r="G6" s="161"/>
      <c r="H6" s="161"/>
      <c r="I6" s="161"/>
    </row>
    <row r="7" spans="1:10" x14ac:dyDescent="0.2">
      <c r="B7" s="522" t="s">
        <v>1568</v>
      </c>
      <c r="C7" s="523"/>
      <c r="D7" s="523">
        <v>245225.90164753998</v>
      </c>
      <c r="E7" s="523">
        <v>4609.7538672499995</v>
      </c>
      <c r="F7" s="524">
        <v>1.8797989267363525E-2</v>
      </c>
      <c r="G7" s="523">
        <v>492.08251498999994</v>
      </c>
      <c r="H7" s="523">
        <v>1676.7098513599999</v>
      </c>
      <c r="I7" s="524">
        <v>0.36373088447784307</v>
      </c>
    </row>
    <row r="8" spans="1:10" x14ac:dyDescent="0.2">
      <c r="B8" s="525" t="s">
        <v>1569</v>
      </c>
      <c r="C8" s="526"/>
      <c r="D8" s="526">
        <v>107638.88824586998</v>
      </c>
      <c r="E8" s="526">
        <v>3182.8906513499996</v>
      </c>
      <c r="F8" s="527">
        <v>2.9570081066608606E-2</v>
      </c>
      <c r="G8" s="526">
        <v>285.27946724999998</v>
      </c>
      <c r="H8" s="526">
        <v>1326.96278186</v>
      </c>
      <c r="I8" s="527">
        <v>0.41690492298162313</v>
      </c>
    </row>
    <row r="9" spans="1:10" x14ac:dyDescent="0.2">
      <c r="B9" s="528" t="s">
        <v>286</v>
      </c>
      <c r="C9" s="161"/>
      <c r="D9" s="161">
        <v>13010.38295915</v>
      </c>
      <c r="E9" s="161">
        <v>126.56067989</v>
      </c>
      <c r="F9" s="162">
        <v>9.7276675319531505E-3</v>
      </c>
      <c r="G9" s="161">
        <v>28.675121410000003</v>
      </c>
      <c r="H9" s="161">
        <v>58.122871290000006</v>
      </c>
      <c r="I9" s="162">
        <v>0.45924904433602443</v>
      </c>
      <c r="J9" s="636"/>
    </row>
    <row r="10" spans="1:10" x14ac:dyDescent="0.2">
      <c r="B10" s="528" t="s">
        <v>287</v>
      </c>
      <c r="C10" s="161"/>
      <c r="D10" s="161">
        <v>960.18478224</v>
      </c>
      <c r="E10" s="161">
        <v>54.48937248</v>
      </c>
      <c r="F10" s="162">
        <v>5.6748839898173142E-2</v>
      </c>
      <c r="G10" s="161">
        <v>11.434920649999999</v>
      </c>
      <c r="H10" s="161">
        <v>29.599564820000001</v>
      </c>
      <c r="I10" s="162">
        <v>0.54321720865595113</v>
      </c>
    </row>
    <row r="11" spans="1:10" x14ac:dyDescent="0.2">
      <c r="B11" s="528" t="s">
        <v>288</v>
      </c>
      <c r="C11" s="161"/>
      <c r="D11" s="161">
        <v>641.71221459000003</v>
      </c>
      <c r="E11" s="161">
        <v>192.81852236</v>
      </c>
      <c r="F11" s="162">
        <v>0.3004750696278935</v>
      </c>
      <c r="G11" s="161">
        <v>11.122767019999998</v>
      </c>
      <c r="H11" s="161">
        <v>107.609122</v>
      </c>
      <c r="I11" s="162">
        <v>0.55808498417537611</v>
      </c>
    </row>
    <row r="12" spans="1:10" x14ac:dyDescent="0.2">
      <c r="B12" s="528" t="s">
        <v>289</v>
      </c>
      <c r="C12" s="161"/>
      <c r="D12" s="161">
        <v>1261.2240766100001</v>
      </c>
      <c r="E12" s="161">
        <v>37.20701159</v>
      </c>
      <c r="F12" s="162">
        <v>2.9500714647001838E-2</v>
      </c>
      <c r="G12" s="161">
        <v>0.88173840999999997</v>
      </c>
      <c r="H12" s="161">
        <v>0.42946406000000004</v>
      </c>
      <c r="I12" s="162">
        <v>1.1542557212937402E-2</v>
      </c>
    </row>
    <row r="13" spans="1:10" x14ac:dyDescent="0.2">
      <c r="B13" s="528" t="s">
        <v>290</v>
      </c>
      <c r="C13" s="161"/>
      <c r="D13" s="161">
        <v>2003.1516916099999</v>
      </c>
      <c r="E13" s="161">
        <v>44.347215659999961</v>
      </c>
      <c r="F13" s="162">
        <v>2.2138720619982913E-2</v>
      </c>
      <c r="G13" s="161">
        <v>3.8099300200000243</v>
      </c>
      <c r="H13" s="161">
        <v>19.655206440000029</v>
      </c>
      <c r="I13" s="162">
        <v>0.44321173601274172</v>
      </c>
    </row>
    <row r="14" spans="1:10" x14ac:dyDescent="0.2">
      <c r="B14" s="528" t="s">
        <v>291</v>
      </c>
      <c r="C14" s="161"/>
      <c r="D14" s="161">
        <v>1938.7975439100001</v>
      </c>
      <c r="E14" s="161">
        <v>747.02484239</v>
      </c>
      <c r="F14" s="162">
        <v>0.38530317140977216</v>
      </c>
      <c r="G14" s="161">
        <v>1.2481140299999538</v>
      </c>
      <c r="H14" s="161">
        <v>297.78919106000001</v>
      </c>
      <c r="I14" s="162">
        <v>0.39863358507230595</v>
      </c>
    </row>
    <row r="15" spans="1:10" ht="13.5" customHeight="1" x14ac:dyDescent="0.2">
      <c r="B15" s="528" t="s">
        <v>292</v>
      </c>
      <c r="C15" s="161"/>
      <c r="D15" s="161">
        <v>3073.4429836299996</v>
      </c>
      <c r="E15" s="161">
        <v>33.131744519999998</v>
      </c>
      <c r="F15" s="162">
        <v>1.0780009486581907E-2</v>
      </c>
      <c r="G15" s="161">
        <v>6.7557355999999942</v>
      </c>
      <c r="H15" s="161">
        <v>13.359216140000001</v>
      </c>
      <c r="I15" s="162">
        <v>0.40321499315967807</v>
      </c>
    </row>
    <row r="16" spans="1:10" x14ac:dyDescent="0.2">
      <c r="B16" s="528" t="s">
        <v>293</v>
      </c>
      <c r="C16" s="161"/>
      <c r="D16" s="161">
        <v>3107.2842776299999</v>
      </c>
      <c r="E16" s="161">
        <v>54.033626920000003</v>
      </c>
      <c r="F16" s="162">
        <v>1.7389341332236505E-2</v>
      </c>
      <c r="G16" s="161">
        <v>8.4224698999999994</v>
      </c>
      <c r="H16" s="161">
        <v>33.223738729999994</v>
      </c>
      <c r="I16" s="162">
        <v>0.61487152767275299</v>
      </c>
    </row>
    <row r="17" spans="2:9" x14ac:dyDescent="0.2">
      <c r="B17" s="528" t="s">
        <v>294</v>
      </c>
      <c r="C17" s="161"/>
      <c r="D17" s="161">
        <v>1429.0910237799999</v>
      </c>
      <c r="E17" s="161">
        <v>46.681995799999996</v>
      </c>
      <c r="F17" s="162">
        <v>3.2665516068055865E-2</v>
      </c>
      <c r="G17" s="161">
        <v>6.8524203499999992</v>
      </c>
      <c r="H17" s="161">
        <v>22.400253980000002</v>
      </c>
      <c r="I17" s="162">
        <v>0.4798478213307239</v>
      </c>
    </row>
    <row r="18" spans="2:9" x14ac:dyDescent="0.2">
      <c r="B18" s="528" t="s">
        <v>295</v>
      </c>
      <c r="C18" s="161"/>
      <c r="D18" s="161">
        <v>2916.5192295499996</v>
      </c>
      <c r="E18" s="161">
        <v>87.959481709999991</v>
      </c>
      <c r="F18" s="162">
        <v>3.0159061122861715E-2</v>
      </c>
      <c r="G18" s="161">
        <v>20.214476840000003</v>
      </c>
      <c r="H18" s="161">
        <v>48.53445533</v>
      </c>
      <c r="I18" s="162">
        <v>0.55178196126731138</v>
      </c>
    </row>
    <row r="19" spans="2:9" x14ac:dyDescent="0.2">
      <c r="B19" s="528" t="s">
        <v>296</v>
      </c>
      <c r="C19" s="161"/>
      <c r="D19" s="161">
        <v>3503.6122262700028</v>
      </c>
      <c r="E19" s="161">
        <v>73.65182403999988</v>
      </c>
      <c r="F19" s="162">
        <v>2.1021682561717367E-2</v>
      </c>
      <c r="G19" s="161">
        <v>11.325222249999975</v>
      </c>
      <c r="H19" s="161">
        <v>28.770863480000003</v>
      </c>
      <c r="I19" s="162">
        <v>0.39063341410763586</v>
      </c>
    </row>
    <row r="20" spans="2:9" x14ac:dyDescent="0.2">
      <c r="B20" s="528" t="s">
        <v>297</v>
      </c>
      <c r="C20" s="161"/>
      <c r="D20" s="161">
        <v>1819.0849865600001</v>
      </c>
      <c r="E20" s="161">
        <v>116.87206063000001</v>
      </c>
      <c r="F20" s="162">
        <v>6.424771876712157E-2</v>
      </c>
      <c r="G20" s="161">
        <v>8.5186838399999942</v>
      </c>
      <c r="H20" s="161">
        <v>71.421402610000001</v>
      </c>
      <c r="I20" s="162">
        <v>0.6111075840111162</v>
      </c>
    </row>
    <row r="21" spans="2:9" x14ac:dyDescent="0.2">
      <c r="B21" s="528" t="s">
        <v>298</v>
      </c>
      <c r="C21" s="161"/>
      <c r="D21" s="161">
        <v>3172.5297778899999</v>
      </c>
      <c r="E21" s="161">
        <v>109.7944952</v>
      </c>
      <c r="F21" s="521">
        <v>3.4607869078228985E-2</v>
      </c>
      <c r="G21" s="161">
        <v>10.465978310000011</v>
      </c>
      <c r="H21" s="161">
        <v>73.442663369999991</v>
      </c>
      <c r="I21" s="521">
        <v>0.66891025124909897</v>
      </c>
    </row>
    <row r="22" spans="2:9" x14ac:dyDescent="0.2">
      <c r="B22" s="528" t="s">
        <v>299</v>
      </c>
      <c r="C22" s="161"/>
      <c r="D22" s="161">
        <v>10164.05036392</v>
      </c>
      <c r="E22" s="161">
        <v>273.01688895000001</v>
      </c>
      <c r="F22" s="162">
        <v>2.6861032676416687E-2</v>
      </c>
      <c r="G22" s="161">
        <v>23.14735386000001</v>
      </c>
      <c r="H22" s="161">
        <v>86.341188259999996</v>
      </c>
      <c r="I22" s="162">
        <v>0.31624852437540013</v>
      </c>
    </row>
    <row r="23" spans="2:9" x14ac:dyDescent="0.2">
      <c r="B23" s="528" t="s">
        <v>300</v>
      </c>
      <c r="C23" s="161"/>
      <c r="D23" s="161">
        <v>5721.04695421</v>
      </c>
      <c r="E23" s="161">
        <v>119.25589114</v>
      </c>
      <c r="F23" s="162">
        <v>2.084511665338493E-2</v>
      </c>
      <c r="G23" s="161">
        <v>16.539500799999999</v>
      </c>
      <c r="H23" s="161">
        <v>74.083681909999996</v>
      </c>
      <c r="I23" s="162">
        <v>0.62121611940352484</v>
      </c>
    </row>
    <row r="24" spans="2:9" x14ac:dyDescent="0.2">
      <c r="B24" s="528" t="s">
        <v>301</v>
      </c>
      <c r="C24" s="161"/>
      <c r="D24" s="161">
        <v>4724.9351384300007</v>
      </c>
      <c r="E24" s="161">
        <v>94.282100260000007</v>
      </c>
      <c r="F24" s="162">
        <v>1.995415756994455E-2</v>
      </c>
      <c r="G24" s="161">
        <v>23.279036979999994</v>
      </c>
      <c r="H24" s="161">
        <v>35.693990200000002</v>
      </c>
      <c r="I24" s="162">
        <v>0.3785871347961845</v>
      </c>
    </row>
    <row r="25" spans="2:9" x14ac:dyDescent="0.2">
      <c r="B25" s="528" t="s">
        <v>302</v>
      </c>
      <c r="C25" s="161"/>
      <c r="D25" s="161">
        <v>7605.0689760500009</v>
      </c>
      <c r="E25" s="161">
        <v>705.98717453999996</v>
      </c>
      <c r="F25" s="162">
        <v>9.2831133650898567E-2</v>
      </c>
      <c r="G25" s="161">
        <v>46.116699039999986</v>
      </c>
      <c r="H25" s="161">
        <v>229.69801332</v>
      </c>
      <c r="I25" s="162">
        <v>0.32535720421502606</v>
      </c>
    </row>
    <row r="26" spans="2:9" x14ac:dyDescent="0.2">
      <c r="B26" s="528" t="s">
        <v>303</v>
      </c>
      <c r="C26" s="161"/>
      <c r="D26" s="161">
        <v>4775.4900370400001</v>
      </c>
      <c r="E26" s="161">
        <v>34.160953999999997</v>
      </c>
      <c r="F26" s="162">
        <v>7.1533923712620781E-3</v>
      </c>
      <c r="G26" s="161">
        <v>3.2236786000000031</v>
      </c>
      <c r="H26" s="161">
        <v>16.017681079999999</v>
      </c>
      <c r="I26" s="162">
        <v>0.46888857612114698</v>
      </c>
    </row>
    <row r="27" spans="2:9" x14ac:dyDescent="0.2">
      <c r="B27" s="528" t="s">
        <v>1570</v>
      </c>
      <c r="C27" s="161"/>
      <c r="D27" s="161">
        <v>35503.60058346</v>
      </c>
      <c r="E27" s="161">
        <v>224.19048863</v>
      </c>
      <c r="F27" s="162">
        <v>6.3145845758090019E-3</v>
      </c>
      <c r="G27" s="161">
        <v>29.25198365</v>
      </c>
      <c r="H27" s="161">
        <v>80.756389630000001</v>
      </c>
      <c r="I27" s="162">
        <v>0.3602132727552011</v>
      </c>
    </row>
    <row r="28" spans="2:9" x14ac:dyDescent="0.2">
      <c r="B28" s="528" t="s">
        <v>5</v>
      </c>
      <c r="C28" s="161"/>
      <c r="D28" s="161">
        <v>307.67841934</v>
      </c>
      <c r="E28" s="161">
        <v>7.4242806400000001</v>
      </c>
      <c r="F28" s="162">
        <v>2.413000123936479E-2</v>
      </c>
      <c r="G28" s="161">
        <v>13.993635690000003</v>
      </c>
      <c r="H28" s="161">
        <v>1.3824149999997815E-2</v>
      </c>
      <c r="I28" s="162">
        <v>1.8620187827379617E-3</v>
      </c>
    </row>
    <row r="29" spans="2:9" x14ac:dyDescent="0.2">
      <c r="B29" s="525" t="s">
        <v>1571</v>
      </c>
      <c r="C29" s="526"/>
      <c r="D29" s="526">
        <v>133524.95489535001</v>
      </c>
      <c r="E29" s="526">
        <v>1426.86003465</v>
      </c>
      <c r="F29" s="527">
        <v>1.0686092616682024E-2</v>
      </c>
      <c r="G29" s="526">
        <v>204.35979871999996</v>
      </c>
      <c r="H29" s="526">
        <v>349.74587393000002</v>
      </c>
      <c r="I29" s="527">
        <v>0.24511575447958392</v>
      </c>
    </row>
    <row r="30" spans="2:9" x14ac:dyDescent="0.2">
      <c r="B30" s="152" t="s">
        <v>1572</v>
      </c>
      <c r="C30" s="161"/>
      <c r="D30" s="161">
        <v>108393.43366658001</v>
      </c>
      <c r="E30" s="161">
        <v>629.78980254999999</v>
      </c>
      <c r="F30" s="162">
        <v>5.8102209815332892E-3</v>
      </c>
      <c r="G30" s="161">
        <v>22.634777189999998</v>
      </c>
      <c r="H30" s="161">
        <v>29.493968120000002</v>
      </c>
      <c r="I30" s="162">
        <v>4.6831447572793033E-2</v>
      </c>
    </row>
    <row r="31" spans="2:9" x14ac:dyDescent="0.2">
      <c r="B31" s="152" t="s">
        <v>1573</v>
      </c>
      <c r="C31" s="161"/>
      <c r="D31" s="161">
        <v>25131.521228769998</v>
      </c>
      <c r="E31" s="161">
        <v>797.0702321</v>
      </c>
      <c r="F31" s="162">
        <v>3.171595642159266E-2</v>
      </c>
      <c r="G31" s="161">
        <v>181.72502152999994</v>
      </c>
      <c r="H31" s="161">
        <v>320.25190581000004</v>
      </c>
      <c r="I31" s="162">
        <v>0.40178630804747129</v>
      </c>
    </row>
    <row r="32" spans="2:9" x14ac:dyDescent="0.2">
      <c r="B32" s="525" t="s">
        <v>1574</v>
      </c>
      <c r="C32" s="526"/>
      <c r="D32" s="526">
        <v>4062.0585063200001</v>
      </c>
      <c r="E32" s="529">
        <v>3.18125E-3</v>
      </c>
      <c r="F32" s="527">
        <v>7.8316203349863516E-7</v>
      </c>
      <c r="G32" s="526">
        <v>2.4432490200000001</v>
      </c>
      <c r="H32" s="526">
        <v>1.19557E-3</v>
      </c>
      <c r="I32" s="527">
        <v>0.37581768172888014</v>
      </c>
    </row>
    <row r="33" spans="2:9" x14ac:dyDescent="0.2">
      <c r="B33" s="530" t="s">
        <v>1575</v>
      </c>
      <c r="C33" s="531"/>
      <c r="D33" s="531">
        <v>256839.13564753998</v>
      </c>
      <c r="E33" s="531">
        <v>4609.7538672499995</v>
      </c>
      <c r="F33" s="532">
        <v>1.794801970357025E-2</v>
      </c>
      <c r="G33" s="531">
        <v>496.43351498999994</v>
      </c>
      <c r="H33" s="531">
        <v>1686.44585136</v>
      </c>
      <c r="I33" s="532">
        <v>0.36584292782774286</v>
      </c>
    </row>
    <row r="34" spans="2:9" ht="4.5" customHeight="1" x14ac:dyDescent="0.2">
      <c r="C34" s="91"/>
      <c r="D34" s="91"/>
      <c r="E34" s="91"/>
      <c r="F34" s="91"/>
      <c r="G34" s="91"/>
      <c r="H34" s="91"/>
      <c r="I34" s="91"/>
    </row>
    <row r="35" spans="2:9" ht="13.5" customHeight="1" x14ac:dyDescent="0.2">
      <c r="B35" s="520" t="s">
        <v>1594</v>
      </c>
      <c r="C35" s="91"/>
      <c r="E35" s="91"/>
      <c r="F35" s="91"/>
      <c r="G35" s="91"/>
      <c r="H35" s="91"/>
      <c r="I35" s="91"/>
    </row>
    <row r="36" spans="2:9" x14ac:dyDescent="0.2">
      <c r="B36" s="520"/>
    </row>
    <row r="38" spans="2:9" x14ac:dyDescent="0.2">
      <c r="B38" s="232"/>
      <c r="C38" s="155"/>
      <c r="D38" s="533"/>
      <c r="E38" s="155"/>
      <c r="F38" s="155"/>
      <c r="G38" s="207"/>
      <c r="H38" s="518"/>
    </row>
    <row r="39" spans="2:9" x14ac:dyDescent="0.2">
      <c r="B39" s="534"/>
      <c r="D39" s="207"/>
      <c r="E39" s="155"/>
      <c r="F39" s="155"/>
      <c r="G39" s="535"/>
      <c r="H39" s="535"/>
    </row>
    <row r="50" spans="2:9" ht="109.15" customHeight="1" x14ac:dyDescent="0.2"/>
    <row r="51" spans="2:9" ht="97.9" customHeight="1" x14ac:dyDescent="0.2"/>
    <row r="57" spans="2:9" ht="48" x14ac:dyDescent="0.2">
      <c r="B57" s="536" t="s">
        <v>386</v>
      </c>
      <c r="C57" s="537" t="s">
        <v>1595</v>
      </c>
      <c r="D57" s="537" t="s">
        <v>2119</v>
      </c>
      <c r="E57" s="537" t="s">
        <v>1589</v>
      </c>
      <c r="F57" s="537" t="s">
        <v>1590</v>
      </c>
      <c r="G57" s="537" t="s">
        <v>1591</v>
      </c>
      <c r="H57" s="537" t="s">
        <v>1592</v>
      </c>
      <c r="I57" s="537" t="s">
        <v>1593</v>
      </c>
    </row>
    <row r="58" spans="2:9" x14ac:dyDescent="0.2">
      <c r="B58" s="525" t="s">
        <v>1565</v>
      </c>
      <c r="C58" s="526">
        <v>13574.184962461501</v>
      </c>
      <c r="D58" s="526">
        <v>19033.861573295198</v>
      </c>
      <c r="E58" s="526">
        <v>5.6310000000000006E-3</v>
      </c>
      <c r="F58" s="527">
        <v>0</v>
      </c>
      <c r="G58" s="526">
        <v>12.172723499999998</v>
      </c>
      <c r="H58" s="526">
        <v>3.1160000000000001</v>
      </c>
      <c r="I58" s="527"/>
    </row>
    <row r="59" spans="2:9" x14ac:dyDescent="0.2">
      <c r="B59" s="538" t="s">
        <v>1566</v>
      </c>
      <c r="C59" s="539">
        <v>4806.9562551415202</v>
      </c>
      <c r="D59" s="539">
        <v>7660.3290910952001</v>
      </c>
      <c r="E59" s="539">
        <v>0</v>
      </c>
      <c r="F59" s="540">
        <v>0</v>
      </c>
      <c r="G59" s="539">
        <v>0.56799999999999995</v>
      </c>
      <c r="H59" s="539">
        <v>0</v>
      </c>
      <c r="I59" s="541"/>
    </row>
    <row r="60" spans="2:9" x14ac:dyDescent="0.2">
      <c r="B60" s="538" t="s">
        <v>1567</v>
      </c>
      <c r="C60" s="539">
        <v>8767.2287073199805</v>
      </c>
      <c r="D60" s="539">
        <v>11373.5324822</v>
      </c>
      <c r="E60" s="539">
        <v>5.6310000000000006E-3</v>
      </c>
      <c r="F60" s="540">
        <v>0</v>
      </c>
      <c r="G60" s="539">
        <v>11.604723499999999</v>
      </c>
      <c r="H60" s="539">
        <v>3.1160000000000001</v>
      </c>
      <c r="I60" s="540"/>
    </row>
    <row r="61" spans="2:9" x14ac:dyDescent="0.2">
      <c r="B61" s="538"/>
      <c r="C61" s="539"/>
      <c r="D61" s="539"/>
      <c r="E61" s="539"/>
      <c r="F61" s="541"/>
      <c r="G61" s="539"/>
      <c r="H61" s="539"/>
      <c r="I61" s="539"/>
    </row>
    <row r="62" spans="2:9" x14ac:dyDescent="0.2">
      <c r="B62" s="525" t="s">
        <v>1568</v>
      </c>
      <c r="C62" s="526">
        <v>316077.98051999399</v>
      </c>
      <c r="D62" s="526">
        <v>261837.17511040808</v>
      </c>
      <c r="E62" s="526">
        <v>5051.9961022282296</v>
      </c>
      <c r="F62" s="527">
        <v>1.9294418755083077E-2</v>
      </c>
      <c r="G62" s="526">
        <v>453.63561671999997</v>
      </c>
      <c r="H62" s="526">
        <v>1693.4218389773998</v>
      </c>
      <c r="I62" s="527">
        <v>0.33519856403501586</v>
      </c>
    </row>
    <row r="63" spans="2:9" x14ac:dyDescent="0.2">
      <c r="B63" s="525" t="s">
        <v>1569</v>
      </c>
      <c r="C63" s="526">
        <v>150210.44236005674</v>
      </c>
      <c r="D63" s="526">
        <v>128919.07938285825</v>
      </c>
      <c r="E63" s="526">
        <v>3633.7874911048998</v>
      </c>
      <c r="F63" s="527">
        <v>2.8186576482705374E-2</v>
      </c>
      <c r="G63" s="526">
        <v>264.14281659</v>
      </c>
      <c r="H63" s="526">
        <v>1404.5584534474001</v>
      </c>
      <c r="I63" s="527">
        <v>0.38652740615283643</v>
      </c>
    </row>
    <row r="64" spans="2:9" x14ac:dyDescent="0.2">
      <c r="B64" s="542" t="s">
        <v>1576</v>
      </c>
      <c r="C64" s="539">
        <v>4893.3623594461396</v>
      </c>
      <c r="D64" s="539">
        <v>4213.0052512372004</v>
      </c>
      <c r="E64" s="539">
        <v>128.07037479740001</v>
      </c>
      <c r="F64" s="540">
        <v>3.0398816797057297E-2</v>
      </c>
      <c r="G64" s="539">
        <v>12.956154509999999</v>
      </c>
      <c r="H64" s="539">
        <v>75.057768920000001</v>
      </c>
      <c r="I64" s="541">
        <v>0.58606659845211739</v>
      </c>
    </row>
    <row r="65" spans="1:9" ht="24" x14ac:dyDescent="0.2">
      <c r="B65" s="542" t="s">
        <v>308</v>
      </c>
      <c r="C65" s="539">
        <v>2227.6522557949602</v>
      </c>
      <c r="D65" s="539">
        <v>1655.6254590545</v>
      </c>
      <c r="E65" s="539">
        <v>137.60137446530001</v>
      </c>
      <c r="F65" s="540">
        <v>8.3111414911366407E-2</v>
      </c>
      <c r="G65" s="539">
        <v>2.9745282099999999</v>
      </c>
      <c r="H65" s="539">
        <v>43.765614589999998</v>
      </c>
      <c r="I65" s="541">
        <v>0.31806088245896635</v>
      </c>
    </row>
    <row r="66" spans="1:9" ht="24" x14ac:dyDescent="0.2">
      <c r="B66" s="542" t="s">
        <v>1577</v>
      </c>
      <c r="C66" s="539">
        <v>10077.786892021402</v>
      </c>
      <c r="D66" s="539">
        <v>5152.5755448729005</v>
      </c>
      <c r="E66" s="539">
        <v>411.87877521799999</v>
      </c>
      <c r="F66" s="540">
        <v>7.9936484507799652E-2</v>
      </c>
      <c r="G66" s="539">
        <v>20.70240518</v>
      </c>
      <c r="H66" s="539">
        <v>212.89374897000002</v>
      </c>
      <c r="I66" s="541">
        <v>0.51688448587164804</v>
      </c>
    </row>
    <row r="67" spans="1:9" x14ac:dyDescent="0.2">
      <c r="B67" s="542" t="s">
        <v>310</v>
      </c>
      <c r="C67" s="539">
        <v>1965.2722235205401</v>
      </c>
      <c r="D67" s="539">
        <v>1841.8975283448001</v>
      </c>
      <c r="E67" s="539">
        <v>666.20701234370006</v>
      </c>
      <c r="F67" s="540">
        <v>0.36169602385121785</v>
      </c>
      <c r="G67" s="539">
        <v>8.6405168700000008</v>
      </c>
      <c r="H67" s="539">
        <v>159.08325298</v>
      </c>
      <c r="I67" s="541">
        <v>0.23878952042301232</v>
      </c>
    </row>
    <row r="68" spans="1:9" x14ac:dyDescent="0.2">
      <c r="B68" s="542" t="s">
        <v>286</v>
      </c>
      <c r="C68" s="539">
        <v>15408.564341752557</v>
      </c>
      <c r="D68" s="539">
        <v>14165.391492917199</v>
      </c>
      <c r="E68" s="539">
        <v>287.07464476889999</v>
      </c>
      <c r="F68" s="540">
        <v>2.0265916752984867E-2</v>
      </c>
      <c r="G68" s="539">
        <v>31.582788319999999</v>
      </c>
      <c r="H68" s="539">
        <v>54.6453469</v>
      </c>
      <c r="I68" s="541">
        <v>0.19035239752361424</v>
      </c>
    </row>
    <row r="69" spans="1:9" x14ac:dyDescent="0.2">
      <c r="B69" s="542" t="s">
        <v>311</v>
      </c>
      <c r="C69" s="539">
        <v>1423.0148464953402</v>
      </c>
      <c r="D69" s="539">
        <v>982.59044310159993</v>
      </c>
      <c r="E69" s="539">
        <v>4.8083832324000007</v>
      </c>
      <c r="F69" s="540">
        <v>4.8935782615817823E-3</v>
      </c>
      <c r="G69" s="539">
        <v>2.2012882899999999</v>
      </c>
      <c r="H69" s="539">
        <v>1.7664027300000003</v>
      </c>
      <c r="I69" s="541">
        <v>0.36735897382254584</v>
      </c>
    </row>
    <row r="70" spans="1:9" x14ac:dyDescent="0.2">
      <c r="B70" s="542" t="s">
        <v>312</v>
      </c>
      <c r="C70" s="539">
        <v>1660.7210227586199</v>
      </c>
      <c r="D70" s="539">
        <v>1350.6718807324</v>
      </c>
      <c r="E70" s="539">
        <v>59.144649858499996</v>
      </c>
      <c r="F70" s="540">
        <v>4.3789058395462328E-2</v>
      </c>
      <c r="G70" s="539">
        <v>2.8455603899999997</v>
      </c>
      <c r="H70" s="539">
        <v>39.29634626</v>
      </c>
      <c r="I70" s="541">
        <v>0.66441083604373574</v>
      </c>
    </row>
    <row r="71" spans="1:9" ht="12.75" customHeight="1" x14ac:dyDescent="0.2">
      <c r="B71" s="542" t="s">
        <v>1578</v>
      </c>
      <c r="C71" s="539">
        <v>11329.841738968062</v>
      </c>
      <c r="D71" s="539">
        <v>10680.0776433681</v>
      </c>
      <c r="E71" s="539">
        <v>350.58277797369999</v>
      </c>
      <c r="F71" s="540">
        <v>3.2825864163206514E-2</v>
      </c>
      <c r="G71" s="539">
        <v>22.941156289999999</v>
      </c>
      <c r="H71" s="539">
        <v>81.26773974999999</v>
      </c>
      <c r="I71" s="541">
        <v>0.23180756402157476</v>
      </c>
    </row>
    <row r="72" spans="1:9" s="101" customFormat="1" ht="14.25" customHeight="1" x14ac:dyDescent="0.2">
      <c r="A72" s="1361"/>
      <c r="B72" s="542" t="s">
        <v>314</v>
      </c>
      <c r="C72" s="543">
        <v>1956.23516752316</v>
      </c>
      <c r="D72" s="543">
        <v>1613.9039220266</v>
      </c>
      <c r="E72" s="543">
        <v>14.000130937600002</v>
      </c>
      <c r="F72" s="544">
        <v>8.6746991233653224E-3</v>
      </c>
      <c r="G72" s="543">
        <v>7.5341428300000004</v>
      </c>
      <c r="H72" s="543">
        <v>11.184386759999999</v>
      </c>
      <c r="I72" s="545">
        <v>0.79887729692314602</v>
      </c>
    </row>
    <row r="73" spans="1:9" x14ac:dyDescent="0.2">
      <c r="B73" s="542" t="s">
        <v>1579</v>
      </c>
      <c r="C73" s="539">
        <v>2379.4486765111201</v>
      </c>
      <c r="D73" s="539">
        <v>1687.2837587315998</v>
      </c>
      <c r="E73" s="539">
        <v>34.266610336500001</v>
      </c>
      <c r="F73" s="540">
        <v>2.0308741881246824E-2</v>
      </c>
      <c r="G73" s="539">
        <v>4.4820785999999995</v>
      </c>
      <c r="H73" s="539">
        <v>12.50415057</v>
      </c>
      <c r="I73" s="541">
        <v>0.36490771766476326</v>
      </c>
    </row>
    <row r="74" spans="1:9" x14ac:dyDescent="0.2">
      <c r="B74" s="542" t="s">
        <v>1580</v>
      </c>
      <c r="C74" s="539">
        <v>713.02903489998005</v>
      </c>
      <c r="D74" s="539">
        <v>671.38176468220013</v>
      </c>
      <c r="E74" s="539">
        <v>34.096693496600004</v>
      </c>
      <c r="F74" s="540">
        <v>5.0785849855096585E-2</v>
      </c>
      <c r="G74" s="539">
        <v>6.7604535100000005</v>
      </c>
      <c r="H74" s="539">
        <v>13.029809080000001</v>
      </c>
      <c r="I74" s="541">
        <v>0.38214289257400536</v>
      </c>
    </row>
    <row r="75" spans="1:9" ht="24" x14ac:dyDescent="0.2">
      <c r="B75" s="542" t="s">
        <v>318</v>
      </c>
      <c r="C75" s="539">
        <v>4119.2826060563602</v>
      </c>
      <c r="D75" s="539">
        <v>4064.4386780969999</v>
      </c>
      <c r="E75" s="539">
        <v>172.88525648259997</v>
      </c>
      <c r="F75" s="540">
        <v>4.2536072056952798E-2</v>
      </c>
      <c r="G75" s="539">
        <v>29.595331000000002</v>
      </c>
      <c r="H75" s="539">
        <v>87.740049417400002</v>
      </c>
      <c r="I75" s="541">
        <v>0.50750452179958216</v>
      </c>
    </row>
    <row r="76" spans="1:9" x14ac:dyDescent="0.2">
      <c r="B76" s="542" t="s">
        <v>1581</v>
      </c>
      <c r="C76" s="539">
        <v>5033.8344418822535</v>
      </c>
      <c r="D76" s="539">
        <v>3084.2267565441002</v>
      </c>
      <c r="E76" s="539">
        <v>5.7952501358999999</v>
      </c>
      <c r="F76" s="540">
        <v>1.8789961288039735E-3</v>
      </c>
      <c r="G76" s="539">
        <v>10.803201660000001</v>
      </c>
      <c r="H76" s="539">
        <v>160.25135997999999</v>
      </c>
      <c r="I76" s="540">
        <v>27.652190366604948</v>
      </c>
    </row>
    <row r="77" spans="1:9" x14ac:dyDescent="0.2">
      <c r="B77" s="542" t="s">
        <v>320</v>
      </c>
      <c r="C77" s="539">
        <v>1330.5047405355599</v>
      </c>
      <c r="D77" s="539">
        <v>1268.1674010584002</v>
      </c>
      <c r="E77" s="539">
        <v>21.477259780899999</v>
      </c>
      <c r="F77" s="540">
        <v>1.6935666192787552E-2</v>
      </c>
      <c r="G77" s="539">
        <v>3.0891283899999995</v>
      </c>
      <c r="H77" s="539">
        <v>5.5274764900000006</v>
      </c>
      <c r="I77" s="541">
        <v>0.25736413985715517</v>
      </c>
    </row>
    <row r="78" spans="1:9" ht="24" x14ac:dyDescent="0.2">
      <c r="B78" s="542" t="s">
        <v>321</v>
      </c>
      <c r="C78" s="539">
        <v>42501.199465415521</v>
      </c>
      <c r="D78" s="539">
        <v>36032.030852227086</v>
      </c>
      <c r="E78" s="539">
        <v>321.79730694550005</v>
      </c>
      <c r="F78" s="540">
        <v>8.9308678787837527E-3</v>
      </c>
      <c r="G78" s="539">
        <v>22.297186159999995</v>
      </c>
      <c r="H78" s="539">
        <v>113.72202404999999</v>
      </c>
      <c r="I78" s="541">
        <v>0.35339644426937383</v>
      </c>
    </row>
    <row r="79" spans="1:9" x14ac:dyDescent="0.2">
      <c r="B79" s="542" t="s">
        <v>295</v>
      </c>
      <c r="C79" s="539">
        <v>9141.1431569749384</v>
      </c>
      <c r="D79" s="539">
        <v>8381.1620944622991</v>
      </c>
      <c r="E79" s="539">
        <v>310.74922369130002</v>
      </c>
      <c r="F79" s="540">
        <v>3.7077104605412886E-2</v>
      </c>
      <c r="G79" s="539">
        <v>26.826674170000004</v>
      </c>
      <c r="H79" s="539">
        <v>163.10495433</v>
      </c>
      <c r="I79" s="541">
        <v>0.52487646595709392</v>
      </c>
    </row>
    <row r="80" spans="1:9" x14ac:dyDescent="0.2">
      <c r="B80" s="542" t="s">
        <v>1582</v>
      </c>
      <c r="C80" s="539">
        <v>16291.809660000001</v>
      </c>
      <c r="D80" s="539">
        <v>16710.681941909999</v>
      </c>
      <c r="E80" s="539">
        <v>0</v>
      </c>
      <c r="F80" s="540">
        <v>0</v>
      </c>
      <c r="G80" s="539">
        <v>0</v>
      </c>
      <c r="H80" s="539">
        <v>0</v>
      </c>
      <c r="I80" s="541"/>
    </row>
    <row r="81" spans="2:9" x14ac:dyDescent="0.2">
      <c r="B81" s="542" t="s">
        <v>1583</v>
      </c>
      <c r="C81" s="539">
        <v>8380.368460076781</v>
      </c>
      <c r="D81" s="539">
        <v>7635.2471144441997</v>
      </c>
      <c r="E81" s="539">
        <v>588.03898964000007</v>
      </c>
      <c r="F81" s="540">
        <v>7.7016366441835293E-2</v>
      </c>
      <c r="G81" s="539">
        <v>33.725503410000002</v>
      </c>
      <c r="H81" s="539">
        <v>135.06245216000002</v>
      </c>
      <c r="I81" s="541">
        <v>0.22968281787349817</v>
      </c>
    </row>
    <row r="82" spans="2:9" x14ac:dyDescent="0.2">
      <c r="B82" s="542" t="s">
        <v>1584</v>
      </c>
      <c r="C82" s="539">
        <v>29.275880000000001</v>
      </c>
      <c r="D82" s="539">
        <v>17.957149619999999</v>
      </c>
      <c r="E82" s="539">
        <v>1.3449511799999998</v>
      </c>
      <c r="F82" s="540">
        <v>7.4897809978820007E-2</v>
      </c>
      <c r="G82" s="539">
        <v>0.14595971999999999</v>
      </c>
      <c r="H82" s="539">
        <v>0.61832568999999993</v>
      </c>
      <c r="I82" s="541">
        <v>0.45973838990943894</v>
      </c>
    </row>
    <row r="83" spans="2:9" x14ac:dyDescent="0.2">
      <c r="B83" s="542" t="s">
        <v>1585</v>
      </c>
      <c r="C83" s="539">
        <v>892.84540942766</v>
      </c>
      <c r="D83" s="539">
        <v>859.06206662030002</v>
      </c>
      <c r="E83" s="539">
        <v>5.8741336300000002</v>
      </c>
      <c r="F83" s="541">
        <v>6.8378454342767877E-3</v>
      </c>
      <c r="G83" s="539">
        <v>0.5783296</v>
      </c>
      <c r="H83" s="539">
        <v>5.2011873299999998</v>
      </c>
      <c r="I83" s="540">
        <v>0.88543905495047437</v>
      </c>
    </row>
    <row r="84" spans="2:9" x14ac:dyDescent="0.2">
      <c r="B84" s="542" t="s">
        <v>1586</v>
      </c>
      <c r="C84" s="539">
        <v>3473.0032642050596</v>
      </c>
      <c r="D84" s="539">
        <v>3299.1391740042995</v>
      </c>
      <c r="E84" s="539">
        <v>72.653797109300001</v>
      </c>
      <c r="F84" s="541">
        <v>2.2022046745338461E-2</v>
      </c>
      <c r="G84" s="539">
        <v>11.226050649999999</v>
      </c>
      <c r="H84" s="539">
        <v>27.382441879999998</v>
      </c>
      <c r="I84" s="541">
        <v>0.37688934328932583</v>
      </c>
    </row>
    <row r="85" spans="2:9" x14ac:dyDescent="0.2">
      <c r="B85" s="542" t="s">
        <v>1587</v>
      </c>
      <c r="C85" s="539">
        <v>4982.2467157907404</v>
      </c>
      <c r="D85" s="539">
        <v>3552.5614659277003</v>
      </c>
      <c r="E85" s="539">
        <v>5.4398950807999995</v>
      </c>
      <c r="F85" s="541">
        <v>1.5312599466535759E-3</v>
      </c>
      <c r="G85" s="539">
        <v>2.2343788300000003</v>
      </c>
      <c r="H85" s="539">
        <v>1.4536146099999998</v>
      </c>
      <c r="I85" s="541">
        <v>0.26721372166358565</v>
      </c>
    </row>
    <row r="86" spans="2:9" x14ac:dyDescent="0.2">
      <c r="B86" s="525" t="s">
        <v>1571</v>
      </c>
      <c r="C86" s="526">
        <v>161155.76432844764</v>
      </c>
      <c r="D86" s="526">
        <v>128994.98190788584</v>
      </c>
      <c r="E86" s="526">
        <v>1418.2086111233298</v>
      </c>
      <c r="F86" s="527">
        <v>1.099429287982737E-2</v>
      </c>
      <c r="G86" s="526">
        <v>188.48787231999998</v>
      </c>
      <c r="H86" s="526">
        <v>288.86131005999994</v>
      </c>
      <c r="I86" s="527">
        <v>0.20368040906986151</v>
      </c>
    </row>
    <row r="87" spans="2:9" x14ac:dyDescent="0.2">
      <c r="B87" s="542" t="s">
        <v>1572</v>
      </c>
      <c r="C87" s="539">
        <v>133378.41186728282</v>
      </c>
      <c r="D87" s="539">
        <v>103868.84518111782</v>
      </c>
      <c r="E87" s="539">
        <v>775.86312354649988</v>
      </c>
      <c r="F87" s="540">
        <v>7.4696423378310837E-3</v>
      </c>
      <c r="G87" s="539">
        <v>66.35641652000001</v>
      </c>
      <c r="H87" s="539">
        <v>84.814248059999997</v>
      </c>
      <c r="I87" s="541">
        <v>0.10931599335757941</v>
      </c>
    </row>
    <row r="88" spans="2:9" x14ac:dyDescent="0.2">
      <c r="B88" s="542" t="s">
        <v>1573</v>
      </c>
      <c r="C88" s="539">
        <v>27777.352461164806</v>
      </c>
      <c r="D88" s="539">
        <v>25126.136726768</v>
      </c>
      <c r="E88" s="539">
        <v>642.34544179679995</v>
      </c>
      <c r="F88" s="540">
        <v>2.5564831107222328E-2</v>
      </c>
      <c r="G88" s="539">
        <v>122.1314558</v>
      </c>
      <c r="H88" s="539">
        <v>204.04706199999995</v>
      </c>
      <c r="I88" s="541">
        <v>0.31765939122916415</v>
      </c>
    </row>
    <row r="89" spans="2:9" x14ac:dyDescent="0.2">
      <c r="B89" s="525" t="s">
        <v>1574</v>
      </c>
      <c r="C89" s="526">
        <v>4711.7738314895996</v>
      </c>
      <c r="D89" s="526">
        <v>3923.1138196639999</v>
      </c>
      <c r="E89" s="526">
        <v>0</v>
      </c>
      <c r="F89" s="527">
        <v>0</v>
      </c>
      <c r="G89" s="526">
        <v>1.0049278099999999</v>
      </c>
      <c r="H89" s="526">
        <v>2.0754700000000792E-3</v>
      </c>
      <c r="I89" s="527"/>
    </row>
    <row r="90" spans="2:9" x14ac:dyDescent="0.2">
      <c r="B90" s="546" t="s">
        <v>1575</v>
      </c>
      <c r="C90" s="547">
        <v>329652.16548245552</v>
      </c>
      <c r="D90" s="547">
        <v>280871.03668370325</v>
      </c>
      <c r="E90" s="547">
        <v>5052.0017332282296</v>
      </c>
      <c r="F90" s="548">
        <v>1.7986908842143913E-2</v>
      </c>
      <c r="G90" s="547">
        <v>465.42261671999995</v>
      </c>
      <c r="H90" s="547">
        <v>1696.5378389773998</v>
      </c>
      <c r="I90" s="548">
        <v>0.33581497564002455</v>
      </c>
    </row>
    <row r="91" spans="2:9" ht="5.25" customHeight="1" x14ac:dyDescent="0.2">
      <c r="C91" s="91"/>
      <c r="D91" s="91"/>
      <c r="E91" s="91"/>
      <c r="F91" s="91"/>
      <c r="G91" s="91"/>
      <c r="H91" s="91"/>
      <c r="I91" s="91"/>
    </row>
    <row r="92" spans="2:9" ht="5.25" customHeight="1" x14ac:dyDescent="0.2">
      <c r="C92" s="91"/>
      <c r="E92" s="91"/>
      <c r="F92" s="91"/>
      <c r="G92" s="91"/>
      <c r="H92" s="91"/>
      <c r="I92" s="91"/>
    </row>
    <row r="93" spans="2:9" x14ac:dyDescent="0.2">
      <c r="B93" s="520" t="s">
        <v>1596</v>
      </c>
    </row>
    <row r="114" spans="8:8" ht="15" x14ac:dyDescent="0.25">
      <c r="H114" s="83"/>
    </row>
  </sheetData>
  <mergeCells count="1">
    <mergeCell ref="B1:I1"/>
  </mergeCells>
  <pageMargins left="0.43307086614173229" right="0.23622047244094491" top="0.74803149606299213" bottom="0.74803149606299213" header="0.31496062992125984" footer="0.31496062992125984"/>
  <pageSetup paperSize="9" scale="83" orientation="portrait" r:id="rId1"/>
  <headerFooter>
    <oddFooter>&amp;C&amp;1#&amp;"Calibri"&amp;10&amp;K000000Confidential</oddFooter>
  </headerFooter>
  <customProperties>
    <customPr name="_pios_id" r:id="rId2"/>
  </customProperties>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958F-278E-48E7-B3FC-ECC07ECFA843}">
  <sheetPr>
    <tabColor theme="2"/>
  </sheetPr>
  <dimension ref="A1:AF84"/>
  <sheetViews>
    <sheetView showGridLines="0" showWhiteSpace="0" view="pageLayout" zoomScale="110" zoomScaleNormal="100" zoomScaleSheetLayoutView="100" zoomScalePageLayoutView="110" workbookViewId="0">
      <selection activeCell="B1" sqref="B1:N1"/>
    </sheetView>
  </sheetViews>
  <sheetFormatPr defaultColWidth="6.75" defaultRowHeight="15" x14ac:dyDescent="0.25"/>
  <cols>
    <col min="1" max="1" width="1.25" style="813" customWidth="1"/>
    <col min="2" max="2" width="26.125" style="813" customWidth="1"/>
    <col min="3" max="3" width="14.5" style="813" hidden="1" customWidth="1"/>
    <col min="4" max="4" width="6.875" style="813" customWidth="1"/>
    <col min="5" max="5" width="5" style="813" customWidth="1"/>
    <col min="6" max="6" width="7.375" style="813" customWidth="1"/>
    <col min="7" max="7" width="5.375" style="813" customWidth="1"/>
    <col min="8" max="8" width="4.875" style="813" customWidth="1"/>
    <col min="9" max="9" width="4.75" style="813" customWidth="1"/>
    <col min="10" max="10" width="5.375" style="813" customWidth="1"/>
    <col min="11" max="11" width="5" style="813" customWidth="1"/>
    <col min="12" max="12" width="6" style="813" customWidth="1"/>
    <col min="13" max="13" width="7.625" style="813" customWidth="1"/>
    <col min="14" max="14" width="7" style="813" customWidth="1"/>
    <col min="15" max="15" width="3.875" style="813" customWidth="1"/>
    <col min="16" max="16" width="48.125" style="813" customWidth="1"/>
    <col min="17" max="23" width="6.75" style="813"/>
    <col min="24" max="24" width="8.875" style="813" customWidth="1"/>
    <col min="25" max="16384" width="6.75" style="813"/>
  </cols>
  <sheetData>
    <row r="1" spans="1:32" ht="76.5" customHeight="1" x14ac:dyDescent="0.25">
      <c r="B1" s="2985" t="s">
        <v>2297</v>
      </c>
      <c r="C1" s="2985"/>
      <c r="D1" s="2985"/>
      <c r="E1" s="2985"/>
      <c r="F1" s="2985"/>
      <c r="G1" s="2985"/>
      <c r="H1" s="2985"/>
      <c r="I1" s="2985"/>
      <c r="J1" s="2985"/>
      <c r="K1" s="2985"/>
      <c r="L1" s="2985"/>
      <c r="M1" s="2985"/>
      <c r="N1" s="2985"/>
      <c r="P1" s="2136"/>
    </row>
    <row r="2" spans="1:32" ht="72.75" customHeight="1" x14ac:dyDescent="0.25">
      <c r="B2" s="1386" t="s">
        <v>9</v>
      </c>
      <c r="C2" s="2137" t="s">
        <v>1597</v>
      </c>
      <c r="D2" s="2138" t="s">
        <v>1598</v>
      </c>
      <c r="E2" s="2138" t="s">
        <v>2161</v>
      </c>
      <c r="F2" s="2138" t="s">
        <v>1599</v>
      </c>
      <c r="G2" s="2138" t="s">
        <v>450</v>
      </c>
      <c r="H2" s="2138" t="s">
        <v>451</v>
      </c>
      <c r="I2" s="2139" t="s">
        <v>452</v>
      </c>
      <c r="J2" s="2138" t="s">
        <v>453</v>
      </c>
      <c r="K2" s="2138" t="s">
        <v>279</v>
      </c>
      <c r="L2" s="2138" t="s">
        <v>1600</v>
      </c>
      <c r="M2" s="2138" t="s">
        <v>1601</v>
      </c>
      <c r="N2" s="2138" t="s">
        <v>1602</v>
      </c>
      <c r="Y2" s="2140"/>
      <c r="Z2" s="2140"/>
      <c r="AA2" s="2140"/>
      <c r="AB2" s="2140"/>
      <c r="AC2" s="2140"/>
      <c r="AD2" s="2140"/>
      <c r="AE2" s="2140"/>
      <c r="AF2" s="2140"/>
    </row>
    <row r="3" spans="1:32" x14ac:dyDescent="0.25">
      <c r="A3" s="636"/>
      <c r="B3" s="2141" t="s">
        <v>1568</v>
      </c>
      <c r="C3" s="2141"/>
      <c r="D3" s="2141">
        <v>5332.1392643499994</v>
      </c>
      <c r="E3" s="2141">
        <v>722.38539709999998</v>
      </c>
      <c r="F3" s="2141">
        <v>4609.7538672499995</v>
      </c>
      <c r="G3" s="2141">
        <v>898.70217185999991</v>
      </c>
      <c r="H3" s="2141">
        <v>1331.4390283600001</v>
      </c>
      <c r="I3" s="2141">
        <v>1281.65440616</v>
      </c>
      <c r="J3" s="2141">
        <v>410.32970452000006</v>
      </c>
      <c r="K3" s="2141">
        <v>0</v>
      </c>
      <c r="L3" s="2141">
        <v>687.62855635000005</v>
      </c>
      <c r="M3" s="2141">
        <v>-2168.7923663499996</v>
      </c>
      <c r="N3" s="2141">
        <v>3207.4655304468174</v>
      </c>
      <c r="P3" s="923"/>
      <c r="X3" s="923"/>
      <c r="Y3" s="923"/>
      <c r="Z3" s="923"/>
      <c r="AA3" s="923"/>
      <c r="AB3" s="923"/>
      <c r="AC3" s="923"/>
      <c r="AD3" s="923"/>
      <c r="AE3" s="923"/>
      <c r="AF3" s="923"/>
    </row>
    <row r="4" spans="1:32" x14ac:dyDescent="0.25">
      <c r="B4" s="2142" t="s">
        <v>1569</v>
      </c>
      <c r="C4" s="2142"/>
      <c r="D4" s="2142">
        <v>3600.8997620399996</v>
      </c>
      <c r="E4" s="2142">
        <v>418.00911069</v>
      </c>
      <c r="F4" s="2142">
        <v>3182.8906513499996</v>
      </c>
      <c r="G4" s="2142">
        <v>661.70086539999988</v>
      </c>
      <c r="H4" s="2142">
        <v>532.49367971000004</v>
      </c>
      <c r="I4" s="2142">
        <v>1009.75610921</v>
      </c>
      <c r="J4" s="2142">
        <v>291.31144068000003</v>
      </c>
      <c r="K4" s="2142">
        <v>0</v>
      </c>
      <c r="L4" s="2142">
        <v>687.62855635000005</v>
      </c>
      <c r="M4" s="2142">
        <v>-1612.2422491099999</v>
      </c>
      <c r="N4" s="2142">
        <v>969.48570567379704</v>
      </c>
      <c r="O4" s="923"/>
      <c r="P4" s="923"/>
      <c r="X4" s="923"/>
      <c r="Y4" s="923"/>
      <c r="Z4" s="923"/>
      <c r="AA4" s="923"/>
      <c r="AB4" s="923"/>
      <c r="AC4" s="923"/>
      <c r="AD4" s="923"/>
      <c r="AE4" s="923"/>
      <c r="AF4" s="923"/>
    </row>
    <row r="5" spans="1:32" x14ac:dyDescent="0.25">
      <c r="B5" s="764" t="s">
        <v>286</v>
      </c>
      <c r="C5" s="2130"/>
      <c r="D5" s="2130">
        <v>136.05737679000001</v>
      </c>
      <c r="E5" s="2130">
        <v>9.4966968999999981</v>
      </c>
      <c r="F5" s="2130">
        <v>126.56067989</v>
      </c>
      <c r="G5" s="2130">
        <v>91.625617779999999</v>
      </c>
      <c r="H5" s="2130">
        <v>16.271537670000001</v>
      </c>
      <c r="I5" s="2130">
        <v>5.1189805900000005</v>
      </c>
      <c r="J5" s="2130">
        <v>13.54454385</v>
      </c>
      <c r="K5" s="2130">
        <v>0</v>
      </c>
      <c r="L5" s="2130">
        <v>0</v>
      </c>
      <c r="M5" s="2130">
        <v>-86.797992700000009</v>
      </c>
      <c r="N5" s="2130">
        <v>130.30981693820937</v>
      </c>
      <c r="O5" s="923"/>
      <c r="P5" s="923"/>
      <c r="X5" s="923"/>
      <c r="Y5" s="923"/>
      <c r="Z5" s="923"/>
      <c r="AA5" s="923"/>
      <c r="AB5" s="923"/>
      <c r="AC5" s="923"/>
      <c r="AD5" s="923"/>
      <c r="AE5" s="923"/>
      <c r="AF5" s="923"/>
    </row>
    <row r="6" spans="1:32" x14ac:dyDescent="0.25">
      <c r="B6" s="2143" t="s">
        <v>287</v>
      </c>
      <c r="C6" s="2130"/>
      <c r="D6" s="2130">
        <v>133.31867511999999</v>
      </c>
      <c r="E6" s="2130">
        <v>78.829302639999995</v>
      </c>
      <c r="F6" s="2130">
        <v>54.48937248</v>
      </c>
      <c r="G6" s="2130">
        <v>52.207412349999998</v>
      </c>
      <c r="H6" s="2130">
        <v>2.0360059599999998</v>
      </c>
      <c r="I6" s="2130">
        <v>0.11576039</v>
      </c>
      <c r="J6" s="2130">
        <v>0.13019378000000001</v>
      </c>
      <c r="K6" s="2130">
        <v>0</v>
      </c>
      <c r="L6" s="2130">
        <v>0</v>
      </c>
      <c r="M6" s="2130">
        <v>-41.03448547</v>
      </c>
      <c r="N6" s="2130">
        <v>25.014871483986642</v>
      </c>
      <c r="O6" s="923"/>
      <c r="P6" s="923"/>
      <c r="X6" s="923"/>
      <c r="Y6" s="923"/>
      <c r="Z6" s="923"/>
      <c r="AA6" s="923"/>
      <c r="AB6" s="923"/>
      <c r="AC6" s="923"/>
      <c r="AD6" s="923"/>
      <c r="AE6" s="923"/>
      <c r="AF6" s="923"/>
    </row>
    <row r="7" spans="1:32" x14ac:dyDescent="0.25">
      <c r="B7" s="2143" t="s">
        <v>288</v>
      </c>
      <c r="C7" s="2130"/>
      <c r="D7" s="2130">
        <v>407.16893084000003</v>
      </c>
      <c r="E7" s="2130">
        <v>214.35040848</v>
      </c>
      <c r="F7" s="2130">
        <v>192.81852236</v>
      </c>
      <c r="G7" s="2130">
        <v>178.43620497000001</v>
      </c>
      <c r="H7" s="2130">
        <v>12.51982263</v>
      </c>
      <c r="I7" s="2130">
        <v>1.01007702</v>
      </c>
      <c r="J7" s="2130">
        <v>0.85241774000000003</v>
      </c>
      <c r="K7" s="2130">
        <v>0</v>
      </c>
      <c r="L7" s="2130">
        <v>0</v>
      </c>
      <c r="M7" s="2130">
        <v>-118.73188902</v>
      </c>
      <c r="N7" s="2130">
        <v>24.833959853887471</v>
      </c>
      <c r="O7" s="923"/>
      <c r="P7" s="923"/>
      <c r="X7" s="923"/>
      <c r="Y7" s="923"/>
      <c r="Z7" s="923"/>
      <c r="AA7" s="923"/>
      <c r="AB7" s="923"/>
      <c r="AC7" s="923"/>
      <c r="AD7" s="923"/>
      <c r="AE7" s="923"/>
      <c r="AF7" s="923"/>
    </row>
    <row r="8" spans="1:32" x14ac:dyDescent="0.25">
      <c r="B8" s="2143" t="s">
        <v>289</v>
      </c>
      <c r="C8" s="2130"/>
      <c r="D8" s="2130">
        <v>37.20701159</v>
      </c>
      <c r="E8" s="2130">
        <v>0</v>
      </c>
      <c r="F8" s="2130">
        <v>37.20701159</v>
      </c>
      <c r="G8" s="2130">
        <v>0.16014411999999997</v>
      </c>
      <c r="H8" s="2130">
        <v>9.0568369999999995E-2</v>
      </c>
      <c r="I8" s="2130">
        <v>36.956299099999995</v>
      </c>
      <c r="J8" s="2130">
        <v>0</v>
      </c>
      <c r="K8" s="2130">
        <v>0</v>
      </c>
      <c r="L8" s="2130">
        <v>0</v>
      </c>
      <c r="M8" s="2130">
        <v>-1.31120247</v>
      </c>
      <c r="N8" s="2130">
        <v>4.2697747008644615</v>
      </c>
      <c r="O8" s="923"/>
      <c r="P8" s="923"/>
      <c r="X8" s="923"/>
      <c r="Y8" s="923"/>
      <c r="Z8" s="923"/>
      <c r="AA8" s="923"/>
      <c r="AB8" s="923"/>
      <c r="AC8" s="923"/>
      <c r="AD8" s="923"/>
      <c r="AE8" s="923"/>
      <c r="AF8" s="923"/>
    </row>
    <row r="9" spans="1:32" ht="14.25" customHeight="1" x14ac:dyDescent="0.25">
      <c r="B9" s="2143" t="s">
        <v>290</v>
      </c>
      <c r="C9" s="2130"/>
      <c r="D9" s="2130">
        <v>50.057942869999962</v>
      </c>
      <c r="E9" s="2130">
        <v>5.7107272099999999</v>
      </c>
      <c r="F9" s="2130">
        <v>44.347215659999961</v>
      </c>
      <c r="G9" s="2130">
        <v>17.365068200000003</v>
      </c>
      <c r="H9" s="2130">
        <v>20.804255229999999</v>
      </c>
      <c r="I9" s="2130">
        <v>5.8366024399999787</v>
      </c>
      <c r="J9" s="618">
        <v>0.34128978999999049</v>
      </c>
      <c r="K9" s="2130">
        <v>0</v>
      </c>
      <c r="L9" s="2130">
        <v>0</v>
      </c>
      <c r="M9" s="2130">
        <v>-23.465136460000053</v>
      </c>
      <c r="N9" s="2130">
        <v>42.637073058684095</v>
      </c>
      <c r="O9" s="923"/>
      <c r="P9" s="923"/>
      <c r="X9" s="923"/>
      <c r="Y9" s="923"/>
      <c r="Z9" s="923"/>
      <c r="AA9" s="923"/>
      <c r="AB9" s="923"/>
      <c r="AC9" s="923"/>
      <c r="AD9" s="923"/>
      <c r="AE9" s="923"/>
      <c r="AF9" s="923"/>
    </row>
    <row r="10" spans="1:32" x14ac:dyDescent="0.25">
      <c r="B10" s="2143" t="s">
        <v>291</v>
      </c>
      <c r="C10" s="2130"/>
      <c r="D10" s="2130">
        <v>747.02484239</v>
      </c>
      <c r="E10" s="2130">
        <v>0</v>
      </c>
      <c r="F10" s="2130">
        <v>747.02484239</v>
      </c>
      <c r="G10" s="2130">
        <v>0</v>
      </c>
      <c r="H10" s="2130">
        <v>0</v>
      </c>
      <c r="I10" s="2130">
        <v>307.31831113999999</v>
      </c>
      <c r="J10" s="2130">
        <v>79.411695430000009</v>
      </c>
      <c r="K10" s="2130">
        <v>0</v>
      </c>
      <c r="L10" s="2130">
        <v>360.29483582</v>
      </c>
      <c r="M10" s="2130">
        <v>-299.03730508999996</v>
      </c>
      <c r="N10" s="2130">
        <v>0.97688642375590551</v>
      </c>
      <c r="O10" s="923"/>
      <c r="P10" s="923"/>
      <c r="X10" s="923"/>
      <c r="Y10" s="923"/>
      <c r="Z10" s="923"/>
      <c r="AA10" s="923"/>
      <c r="AB10" s="923"/>
      <c r="AC10" s="923"/>
      <c r="AD10" s="923"/>
      <c r="AE10" s="923"/>
      <c r="AF10" s="923"/>
    </row>
    <row r="11" spans="1:32" x14ac:dyDescent="0.25">
      <c r="B11" s="2143" t="s">
        <v>292</v>
      </c>
      <c r="C11" s="2130"/>
      <c r="D11" s="2130">
        <v>34.705854209999998</v>
      </c>
      <c r="E11" s="2130">
        <v>1.57410969</v>
      </c>
      <c r="F11" s="2130">
        <v>33.131744519999998</v>
      </c>
      <c r="G11" s="2130">
        <v>3.7915921699999999</v>
      </c>
      <c r="H11" s="2130">
        <v>19.964084360000001</v>
      </c>
      <c r="I11" s="2130">
        <v>5.1506560200000004</v>
      </c>
      <c r="J11" s="2130">
        <v>4.2254119699999997</v>
      </c>
      <c r="K11" s="2130">
        <v>0</v>
      </c>
      <c r="L11" s="2130">
        <v>0</v>
      </c>
      <c r="M11" s="2130">
        <v>-20.114951739999995</v>
      </c>
      <c r="N11" s="2130">
        <v>31.191341012157608</v>
      </c>
      <c r="O11" s="923"/>
      <c r="P11" s="923"/>
      <c r="X11" s="923"/>
      <c r="Y11" s="923"/>
      <c r="Z11" s="923"/>
      <c r="AA11" s="923"/>
      <c r="AB11" s="923"/>
      <c r="AC11" s="923"/>
      <c r="AD11" s="923"/>
      <c r="AE11" s="923"/>
      <c r="AF11" s="923"/>
    </row>
    <row r="12" spans="1:32" x14ac:dyDescent="0.25">
      <c r="B12" s="2143" t="s">
        <v>293</v>
      </c>
      <c r="C12" s="2130"/>
      <c r="D12" s="2130">
        <v>54.289737890000005</v>
      </c>
      <c r="E12" s="2130">
        <v>0.25611096999999994</v>
      </c>
      <c r="F12" s="2130">
        <v>54.033626920000003</v>
      </c>
      <c r="G12" s="2130">
        <v>4.3868627799999871</v>
      </c>
      <c r="H12" s="2130">
        <v>35.443036170000006</v>
      </c>
      <c r="I12" s="2130">
        <v>3.1924157199999996</v>
      </c>
      <c r="J12" s="2130">
        <v>11.011312250000007</v>
      </c>
      <c r="K12" s="2130">
        <v>0</v>
      </c>
      <c r="L12" s="2130">
        <v>0</v>
      </c>
      <c r="M12" s="2130">
        <v>-41.64620862999999</v>
      </c>
      <c r="N12" s="2130">
        <v>44.340368865151291</v>
      </c>
      <c r="O12" s="923"/>
      <c r="P12" s="923"/>
      <c r="X12" s="923"/>
      <c r="Y12" s="923"/>
      <c r="Z12" s="923"/>
      <c r="AA12" s="923"/>
      <c r="AB12" s="923"/>
      <c r="AC12" s="923"/>
      <c r="AD12" s="923"/>
      <c r="AE12" s="923"/>
      <c r="AF12" s="923"/>
    </row>
    <row r="13" spans="1:32" x14ac:dyDescent="0.25">
      <c r="B13" s="2143" t="s">
        <v>294</v>
      </c>
      <c r="C13" s="2130"/>
      <c r="D13" s="2130">
        <v>46.681995799999996</v>
      </c>
      <c r="E13" s="2130">
        <v>0</v>
      </c>
      <c r="F13" s="2130">
        <v>46.681995799999996</v>
      </c>
      <c r="G13" s="2130">
        <v>36.758599320000002</v>
      </c>
      <c r="H13" s="2130">
        <v>5.8729869500000005</v>
      </c>
      <c r="I13" s="2130">
        <v>0.23371106</v>
      </c>
      <c r="J13" s="2130">
        <v>3.81669847</v>
      </c>
      <c r="K13" s="2130">
        <v>0</v>
      </c>
      <c r="L13" s="2130">
        <v>0</v>
      </c>
      <c r="M13" s="2130">
        <v>-29.252674330000001</v>
      </c>
      <c r="N13" s="2130">
        <v>8.1640776330845721</v>
      </c>
      <c r="O13" s="923"/>
      <c r="P13" s="923"/>
      <c r="X13" s="923"/>
      <c r="Y13" s="923"/>
      <c r="Z13" s="923"/>
      <c r="AA13" s="923"/>
      <c r="AB13" s="923"/>
      <c r="AC13" s="923"/>
      <c r="AD13" s="923"/>
      <c r="AE13" s="923"/>
      <c r="AF13" s="923"/>
    </row>
    <row r="14" spans="1:32" x14ac:dyDescent="0.25">
      <c r="B14" s="2143" t="s">
        <v>295</v>
      </c>
      <c r="C14" s="2130"/>
      <c r="D14" s="2130">
        <v>93.515951149999992</v>
      </c>
      <c r="E14" s="2130">
        <v>5.5564694399999999</v>
      </c>
      <c r="F14" s="2130">
        <v>87.959481709999991</v>
      </c>
      <c r="G14" s="2130">
        <v>38.36468223</v>
      </c>
      <c r="H14" s="2130">
        <v>25.327644970000001</v>
      </c>
      <c r="I14" s="2130">
        <v>5.6959976500000007</v>
      </c>
      <c r="J14" s="2130">
        <v>18.571156859999999</v>
      </c>
      <c r="K14" s="2130">
        <v>0</v>
      </c>
      <c r="L14" s="2130">
        <v>0</v>
      </c>
      <c r="M14" s="2130">
        <v>-68.748932170000003</v>
      </c>
      <c r="N14" s="2130">
        <v>72.447091792856781</v>
      </c>
      <c r="O14" s="923"/>
      <c r="P14" s="923"/>
      <c r="X14" s="923"/>
      <c r="Y14" s="923"/>
      <c r="Z14" s="923"/>
      <c r="AA14" s="923"/>
      <c r="AB14" s="923"/>
      <c r="AC14" s="923"/>
      <c r="AD14" s="923"/>
      <c r="AE14" s="923"/>
      <c r="AF14" s="923"/>
    </row>
    <row r="15" spans="1:32" ht="14.25" customHeight="1" x14ac:dyDescent="0.25">
      <c r="B15" s="2143" t="s">
        <v>296</v>
      </c>
      <c r="C15" s="2130"/>
      <c r="D15" s="2130">
        <v>74.569400949999874</v>
      </c>
      <c r="E15" s="2130">
        <v>0.91757690999999952</v>
      </c>
      <c r="F15" s="2130">
        <v>73.65182403999988</v>
      </c>
      <c r="G15" s="2130">
        <v>8.2897408599999736</v>
      </c>
      <c r="H15" s="2130">
        <v>25.064626080000025</v>
      </c>
      <c r="I15" s="2130">
        <v>33.484388790000011</v>
      </c>
      <c r="J15" s="2130">
        <v>4.2265683100000198</v>
      </c>
      <c r="K15" s="2130">
        <v>0</v>
      </c>
      <c r="L15" s="2130">
        <v>2.5865000000000009</v>
      </c>
      <c r="M15" s="2130">
        <v>-40.096085729999963</v>
      </c>
      <c r="N15" s="2130">
        <v>42.414125116888954</v>
      </c>
      <c r="O15" s="923"/>
      <c r="P15" s="923"/>
      <c r="X15" s="923"/>
      <c r="Y15" s="923"/>
      <c r="Z15" s="923"/>
      <c r="AA15" s="923"/>
      <c r="AB15" s="923"/>
      <c r="AC15" s="923"/>
      <c r="AD15" s="923"/>
      <c r="AE15" s="923"/>
      <c r="AF15" s="923"/>
    </row>
    <row r="16" spans="1:32" ht="15.75" customHeight="1" x14ac:dyDescent="0.25">
      <c r="B16" s="2143" t="s">
        <v>297</v>
      </c>
      <c r="C16" s="2130"/>
      <c r="D16" s="2130">
        <v>123.16581122000001</v>
      </c>
      <c r="E16" s="2130">
        <v>6.2937505899999993</v>
      </c>
      <c r="F16" s="2130">
        <v>116.87206063000001</v>
      </c>
      <c r="G16" s="2130">
        <v>2.4973529800000001</v>
      </c>
      <c r="H16" s="2130">
        <v>66.803226179999996</v>
      </c>
      <c r="I16" s="2130">
        <v>5.8242189199999999</v>
      </c>
      <c r="J16" s="2130">
        <v>41.71897903</v>
      </c>
      <c r="K16" s="2130">
        <v>0</v>
      </c>
      <c r="L16" s="2130">
        <v>2.8283519999999999E-2</v>
      </c>
      <c r="M16" s="2130">
        <v>-79.940086449999995</v>
      </c>
      <c r="N16" s="2130">
        <v>8.6967946771590121</v>
      </c>
      <c r="O16" s="923"/>
      <c r="P16" s="923"/>
      <c r="X16" s="923"/>
      <c r="Y16" s="923"/>
      <c r="Z16" s="923"/>
      <c r="AA16" s="923"/>
      <c r="AB16" s="923"/>
      <c r="AC16" s="923"/>
      <c r="AD16" s="923"/>
      <c r="AE16" s="923"/>
      <c r="AF16" s="923"/>
    </row>
    <row r="17" spans="2:32" ht="13.5" customHeight="1" x14ac:dyDescent="0.25">
      <c r="B17" s="2143" t="s">
        <v>298</v>
      </c>
      <c r="C17" s="2130"/>
      <c r="D17" s="2130">
        <v>111.88702404</v>
      </c>
      <c r="E17" s="2130">
        <v>2.0925288399999999</v>
      </c>
      <c r="F17" s="2130">
        <v>109.7944952</v>
      </c>
      <c r="G17" s="2130">
        <v>20.000959009999999</v>
      </c>
      <c r="H17" s="2130">
        <v>73.574929749999995</v>
      </c>
      <c r="I17" s="2130">
        <v>0.99450280999999996</v>
      </c>
      <c r="J17" s="2130">
        <v>15.22410363</v>
      </c>
      <c r="K17" s="2130">
        <v>0</v>
      </c>
      <c r="L17" s="2130">
        <v>0</v>
      </c>
      <c r="M17" s="2130">
        <v>-83.908641680000002</v>
      </c>
      <c r="N17" s="2130">
        <v>32.435968809296142</v>
      </c>
      <c r="O17" s="923"/>
      <c r="P17" s="923"/>
      <c r="X17" s="923"/>
      <c r="Y17" s="923"/>
      <c r="Z17" s="923"/>
      <c r="AA17" s="923"/>
      <c r="AB17" s="923"/>
      <c r="AC17" s="923"/>
      <c r="AD17" s="923"/>
      <c r="AE17" s="923"/>
      <c r="AF17" s="923"/>
    </row>
    <row r="18" spans="2:32" x14ac:dyDescent="0.25">
      <c r="B18" s="2143" t="s">
        <v>299</v>
      </c>
      <c r="C18" s="2130"/>
      <c r="D18" s="2130">
        <v>275.20321365000001</v>
      </c>
      <c r="E18" s="2130">
        <v>2.1863247000000001</v>
      </c>
      <c r="F18" s="2130">
        <v>273.01688895000001</v>
      </c>
      <c r="G18" s="2130">
        <v>29.032246690000001</v>
      </c>
      <c r="H18" s="2130">
        <v>23.410268629999997</v>
      </c>
      <c r="I18" s="2130">
        <v>61.908542990000001</v>
      </c>
      <c r="J18" s="2130">
        <v>78.802265390000002</v>
      </c>
      <c r="K18" s="2130">
        <v>0</v>
      </c>
      <c r="L18" s="2130">
        <v>79.863565249999994</v>
      </c>
      <c r="M18" s="2130">
        <v>-109.48854212000001</v>
      </c>
      <c r="N18" s="2130">
        <v>73.973341213034359</v>
      </c>
      <c r="O18" s="923"/>
      <c r="P18" s="923"/>
      <c r="X18" s="923"/>
      <c r="Y18" s="923"/>
      <c r="Z18" s="923"/>
      <c r="AA18" s="923"/>
      <c r="AB18" s="923"/>
      <c r="AC18" s="923"/>
      <c r="AD18" s="923"/>
      <c r="AE18" s="923"/>
      <c r="AF18" s="923"/>
    </row>
    <row r="19" spans="2:32" x14ac:dyDescent="0.25">
      <c r="B19" s="2143" t="s">
        <v>300</v>
      </c>
      <c r="C19" s="2130"/>
      <c r="D19" s="2130">
        <v>122.60251541000001</v>
      </c>
      <c r="E19" s="2130">
        <v>3.34662427</v>
      </c>
      <c r="F19" s="2130">
        <v>119.25589114</v>
      </c>
      <c r="G19" s="2130">
        <v>20.942067050000002</v>
      </c>
      <c r="H19" s="2130">
        <v>65.723150029999999</v>
      </c>
      <c r="I19" s="2130">
        <v>22.799111719999999</v>
      </c>
      <c r="J19" s="2130">
        <v>9.7915623400000005</v>
      </c>
      <c r="K19" s="2130">
        <v>0</v>
      </c>
      <c r="L19" s="2130">
        <v>0</v>
      </c>
      <c r="M19" s="2130">
        <v>-90.623182709999995</v>
      </c>
      <c r="N19" s="2130">
        <v>124.23897162160821</v>
      </c>
      <c r="O19" s="923"/>
      <c r="P19" s="923"/>
      <c r="X19" s="923"/>
      <c r="Y19" s="923"/>
      <c r="Z19" s="923"/>
      <c r="AA19" s="923"/>
      <c r="AB19" s="923"/>
      <c r="AC19" s="923"/>
      <c r="AD19" s="923"/>
      <c r="AE19" s="923"/>
      <c r="AF19" s="923"/>
    </row>
    <row r="20" spans="2:32" ht="14.25" customHeight="1" x14ac:dyDescent="0.25">
      <c r="B20" s="2143" t="s">
        <v>301</v>
      </c>
      <c r="C20" s="2130"/>
      <c r="D20" s="2130">
        <v>95.41032915000001</v>
      </c>
      <c r="E20" s="2130">
        <v>1.1282288900000002</v>
      </c>
      <c r="F20" s="2130">
        <v>94.282100260000007</v>
      </c>
      <c r="G20" s="2130">
        <v>44.05191688</v>
      </c>
      <c r="H20" s="2130">
        <v>27.915941979999999</v>
      </c>
      <c r="I20" s="2130">
        <v>17.516882200000001</v>
      </c>
      <c r="J20" s="2130">
        <v>4.7973591999999998</v>
      </c>
      <c r="K20" s="2130">
        <v>0</v>
      </c>
      <c r="L20" s="2130">
        <v>0</v>
      </c>
      <c r="M20" s="2130">
        <v>-58.973027179999995</v>
      </c>
      <c r="N20" s="2130">
        <v>17.194724714255788</v>
      </c>
      <c r="O20" s="923"/>
      <c r="P20" s="923"/>
      <c r="X20" s="923"/>
      <c r="Y20" s="923"/>
      <c r="Z20" s="923"/>
      <c r="AA20" s="923"/>
      <c r="AB20" s="923"/>
      <c r="AC20" s="923"/>
      <c r="AD20" s="923"/>
      <c r="AE20" s="923"/>
      <c r="AF20" s="923"/>
    </row>
    <row r="21" spans="2:32" ht="12" customHeight="1" x14ac:dyDescent="0.25">
      <c r="B21" s="2143" t="s">
        <v>302</v>
      </c>
      <c r="C21" s="2130"/>
      <c r="D21" s="2130">
        <v>705.98717453999996</v>
      </c>
      <c r="E21" s="2130">
        <v>0</v>
      </c>
      <c r="F21" s="2130">
        <v>705.98717453999996</v>
      </c>
      <c r="G21" s="2130">
        <v>49.102553880000002</v>
      </c>
      <c r="H21" s="2130">
        <v>6.0595298199999998</v>
      </c>
      <c r="I21" s="2130">
        <v>405.71767997000001</v>
      </c>
      <c r="J21" s="2130">
        <v>0.25203911000000001</v>
      </c>
      <c r="K21" s="2130">
        <v>0</v>
      </c>
      <c r="L21" s="2130">
        <v>244.85537176</v>
      </c>
      <c r="M21" s="2130">
        <v>-275.81471235999999</v>
      </c>
      <c r="N21" s="2130">
        <v>38.515703225107004</v>
      </c>
      <c r="O21" s="923"/>
      <c r="P21" s="923"/>
      <c r="X21" s="923"/>
      <c r="Y21" s="923"/>
      <c r="Z21" s="923"/>
      <c r="AA21" s="923"/>
      <c r="AB21" s="923"/>
      <c r="AC21" s="923"/>
      <c r="AD21" s="923"/>
      <c r="AE21" s="923"/>
      <c r="AF21" s="923"/>
    </row>
    <row r="22" spans="2:32" x14ac:dyDescent="0.25">
      <c r="B22" s="2143" t="s">
        <v>303</v>
      </c>
      <c r="C22" s="2130"/>
      <c r="D22" s="2130">
        <v>34.611901949999996</v>
      </c>
      <c r="E22" s="2130">
        <v>0.45094794999999999</v>
      </c>
      <c r="F22" s="2130">
        <v>34.160953999999997</v>
      </c>
      <c r="G22" s="2130">
        <v>1.4714724699999999</v>
      </c>
      <c r="H22" s="2130">
        <v>2.0762911100000001</v>
      </c>
      <c r="I22" s="2130">
        <v>28.42891586</v>
      </c>
      <c r="J22" s="2130">
        <v>2.18427456</v>
      </c>
      <c r="K22" s="2130">
        <v>0</v>
      </c>
      <c r="L22" s="2130">
        <v>0</v>
      </c>
      <c r="M22" s="2130">
        <v>-19.241359680000002</v>
      </c>
      <c r="N22" s="2130">
        <v>25.369368079473613</v>
      </c>
      <c r="O22" s="923"/>
      <c r="P22" s="923"/>
      <c r="X22" s="923"/>
      <c r="Y22" s="923"/>
      <c r="Z22" s="923"/>
      <c r="AA22" s="923"/>
      <c r="AB22" s="923"/>
      <c r="AC22" s="923"/>
      <c r="AD22" s="923"/>
      <c r="AE22" s="923"/>
      <c r="AF22" s="923"/>
    </row>
    <row r="23" spans="2:32" x14ac:dyDescent="0.25">
      <c r="B23" s="2143" t="s">
        <v>1570</v>
      </c>
      <c r="C23" s="2130"/>
      <c r="D23" s="2130">
        <v>310.00979183999999</v>
      </c>
      <c r="E23" s="2130">
        <v>85.819303210000001</v>
      </c>
      <c r="F23" s="2130">
        <v>224.19048863</v>
      </c>
      <c r="G23" s="2130">
        <v>59.912006980000001</v>
      </c>
      <c r="H23" s="2130">
        <v>103.47235166</v>
      </c>
      <c r="I23" s="2130">
        <v>58.39656102</v>
      </c>
      <c r="J23" s="2130">
        <v>2.4095689699999996</v>
      </c>
      <c r="K23" s="2130">
        <v>0</v>
      </c>
      <c r="L23" s="2130">
        <v>0</v>
      </c>
      <c r="M23" s="2130">
        <v>-110.00837328</v>
      </c>
      <c r="N23" s="2130">
        <v>195.66969352333658</v>
      </c>
      <c r="O23" s="923"/>
      <c r="P23" s="923"/>
      <c r="X23" s="923"/>
      <c r="Y23" s="923"/>
      <c r="Z23" s="923"/>
      <c r="AA23" s="923"/>
      <c r="AB23" s="923"/>
      <c r="AC23" s="923"/>
      <c r="AD23" s="923"/>
      <c r="AE23" s="923"/>
      <c r="AF23" s="923"/>
    </row>
    <row r="24" spans="2:32" ht="12.75" customHeight="1" x14ac:dyDescent="0.25">
      <c r="B24" s="2143" t="s">
        <v>5</v>
      </c>
      <c r="C24" s="2130"/>
      <c r="D24" s="2130">
        <v>7.4242806400000001</v>
      </c>
      <c r="E24" s="2130">
        <v>0</v>
      </c>
      <c r="F24" s="2130">
        <v>7.4242806400000001</v>
      </c>
      <c r="G24" s="2130">
        <v>3.3043646799999999</v>
      </c>
      <c r="H24" s="2130">
        <v>6.3422159999999991E-2</v>
      </c>
      <c r="I24" s="2130">
        <v>4.0564938000000001</v>
      </c>
      <c r="J24" s="2130">
        <v>0</v>
      </c>
      <c r="K24" s="2130">
        <v>0</v>
      </c>
      <c r="L24" s="2130">
        <v>0</v>
      </c>
      <c r="M24" s="2130">
        <v>-14.007459840000005</v>
      </c>
      <c r="N24" s="2130">
        <v>26.791752930999241</v>
      </c>
      <c r="O24" s="923"/>
      <c r="P24" s="923"/>
      <c r="X24" s="923"/>
      <c r="Y24" s="923"/>
      <c r="Z24" s="923"/>
      <c r="AA24" s="923"/>
      <c r="AB24" s="923"/>
      <c r="AC24" s="923"/>
      <c r="AD24" s="923"/>
      <c r="AE24" s="923"/>
      <c r="AF24" s="923"/>
    </row>
    <row r="25" spans="2:32" x14ac:dyDescent="0.25">
      <c r="B25" s="2142" t="s">
        <v>1571</v>
      </c>
      <c r="C25" s="2142"/>
      <c r="D25" s="2142">
        <v>1731.2363210599999</v>
      </c>
      <c r="E25" s="2142">
        <v>304.37628640999998</v>
      </c>
      <c r="F25" s="2142">
        <v>1426.86003465</v>
      </c>
      <c r="G25" s="2142">
        <v>236.99812521000001</v>
      </c>
      <c r="H25" s="2142">
        <v>798.94534865000003</v>
      </c>
      <c r="I25" s="2142">
        <v>271.89829694999997</v>
      </c>
      <c r="J25" s="2142">
        <v>119.01826384</v>
      </c>
      <c r="K25" s="2142">
        <v>0</v>
      </c>
      <c r="L25" s="2142">
        <v>0</v>
      </c>
      <c r="M25" s="2142">
        <v>-554.10567264999997</v>
      </c>
      <c r="N25" s="2142">
        <v>2229.3199046830205</v>
      </c>
      <c r="O25" s="923"/>
      <c r="P25" s="923"/>
      <c r="X25" s="923"/>
      <c r="Y25" s="923"/>
      <c r="Z25" s="923"/>
      <c r="AA25" s="923"/>
      <c r="AB25" s="923"/>
      <c r="AC25" s="923"/>
      <c r="AD25" s="923"/>
      <c r="AE25" s="923"/>
      <c r="AF25" s="923"/>
    </row>
    <row r="26" spans="2:32" x14ac:dyDescent="0.25">
      <c r="B26" s="2130" t="s">
        <v>1572</v>
      </c>
      <c r="C26" s="2130"/>
      <c r="D26" s="2130">
        <v>934.16608896000002</v>
      </c>
      <c r="E26" s="2130">
        <v>304.37628640999998</v>
      </c>
      <c r="F26" s="2130">
        <v>629.78980254999999</v>
      </c>
      <c r="G26" s="2130">
        <v>0</v>
      </c>
      <c r="H26" s="2130">
        <v>439.55156985000002</v>
      </c>
      <c r="I26" s="2130">
        <v>134.20737027999999</v>
      </c>
      <c r="J26" s="2130">
        <v>56.030862419999998</v>
      </c>
      <c r="K26" s="2130">
        <v>0</v>
      </c>
      <c r="L26" s="2130">
        <v>0</v>
      </c>
      <c r="M26" s="2130">
        <v>-52.128745309999999</v>
      </c>
      <c r="N26" s="2130">
        <v>1556.4945110430206</v>
      </c>
      <c r="O26" s="923"/>
      <c r="P26" s="923"/>
      <c r="X26" s="923"/>
      <c r="Y26" s="923"/>
      <c r="Z26" s="923"/>
      <c r="AA26" s="923"/>
      <c r="AB26" s="923"/>
      <c r="AC26" s="923"/>
      <c r="AD26" s="923"/>
      <c r="AE26" s="923"/>
      <c r="AF26" s="923"/>
    </row>
    <row r="27" spans="2:32" x14ac:dyDescent="0.25">
      <c r="B27" s="2130" t="s">
        <v>1573</v>
      </c>
      <c r="C27" s="2130"/>
      <c r="D27" s="2130">
        <v>797.0702321</v>
      </c>
      <c r="E27" s="2130">
        <v>0</v>
      </c>
      <c r="F27" s="2130">
        <v>797.0702321</v>
      </c>
      <c r="G27" s="2130">
        <v>236.99812521000001</v>
      </c>
      <c r="H27" s="2130">
        <v>359.39377880000001</v>
      </c>
      <c r="I27" s="2130">
        <v>137.69092666999998</v>
      </c>
      <c r="J27" s="2130">
        <v>62.987401420000005</v>
      </c>
      <c r="K27" s="2130">
        <v>0</v>
      </c>
      <c r="L27" s="2130">
        <v>0</v>
      </c>
      <c r="M27" s="2130">
        <v>-501.97692733999997</v>
      </c>
      <c r="N27" s="2130">
        <v>672.82539364000002</v>
      </c>
      <c r="O27" s="923"/>
      <c r="P27" s="923"/>
      <c r="X27" s="923"/>
      <c r="Y27" s="923"/>
      <c r="Z27" s="923"/>
      <c r="AA27" s="923"/>
      <c r="AB27" s="923"/>
      <c r="AC27" s="923"/>
      <c r="AD27" s="923"/>
      <c r="AE27" s="923"/>
      <c r="AF27" s="923"/>
    </row>
    <row r="28" spans="2:32" x14ac:dyDescent="0.25">
      <c r="B28" s="2142" t="s">
        <v>1574</v>
      </c>
      <c r="C28" s="2142"/>
      <c r="D28" s="2142">
        <v>3.18125E-3</v>
      </c>
      <c r="E28" s="2142">
        <v>0</v>
      </c>
      <c r="F28" s="2142">
        <v>3.18125E-3</v>
      </c>
      <c r="G28" s="2142">
        <v>3.18125E-3</v>
      </c>
      <c r="H28" s="2142">
        <v>0</v>
      </c>
      <c r="I28" s="2142">
        <v>0</v>
      </c>
      <c r="J28" s="2142">
        <v>0</v>
      </c>
      <c r="K28" s="2142">
        <v>0</v>
      </c>
      <c r="L28" s="2142">
        <v>0</v>
      </c>
      <c r="M28" s="2142">
        <v>-2.4444445900000003</v>
      </c>
      <c r="N28" s="2142">
        <v>8.65992009</v>
      </c>
      <c r="O28" s="923"/>
      <c r="P28" s="923"/>
      <c r="X28" s="923"/>
      <c r="Y28" s="923"/>
      <c r="Z28" s="923"/>
      <c r="AA28" s="923"/>
      <c r="AB28" s="923"/>
      <c r="AC28" s="923"/>
      <c r="AD28" s="923"/>
      <c r="AE28" s="923"/>
      <c r="AF28" s="923"/>
    </row>
    <row r="29" spans="2:32" x14ac:dyDescent="0.25">
      <c r="B29" s="2142" t="s">
        <v>1603</v>
      </c>
      <c r="C29" s="2142"/>
      <c r="D29" s="2142">
        <v>5332.1392643499994</v>
      </c>
      <c r="E29" s="2142">
        <v>722.38539709999998</v>
      </c>
      <c r="F29" s="2142">
        <v>4609.7538672499995</v>
      </c>
      <c r="G29" s="2142">
        <v>898.70217185999991</v>
      </c>
      <c r="H29" s="2142">
        <v>1331.4390283600001</v>
      </c>
      <c r="I29" s="2142">
        <v>1281.65440616</v>
      </c>
      <c r="J29" s="2142">
        <v>410.32970452000006</v>
      </c>
      <c r="K29" s="2142">
        <v>0</v>
      </c>
      <c r="L29" s="2142">
        <v>687.62855635000005</v>
      </c>
      <c r="M29" s="2142">
        <v>-2168.7923663499996</v>
      </c>
      <c r="N29" s="2142"/>
      <c r="O29" s="923"/>
      <c r="P29" s="923"/>
      <c r="X29" s="923"/>
      <c r="Y29" s="923"/>
      <c r="Z29" s="923"/>
      <c r="AA29" s="923"/>
      <c r="AB29" s="923"/>
      <c r="AC29" s="923"/>
      <c r="AD29" s="923"/>
      <c r="AE29" s="923"/>
      <c r="AF29" s="923"/>
    </row>
    <row r="30" spans="2:32" x14ac:dyDescent="0.25">
      <c r="B30" s="2130" t="s">
        <v>1604</v>
      </c>
      <c r="C30" s="2130"/>
      <c r="D30" s="2130">
        <v>3207.4651344700001</v>
      </c>
      <c r="E30" s="2130">
        <v>79</v>
      </c>
      <c r="F30" s="2129">
        <v>3128.4651344700001</v>
      </c>
      <c r="G30" s="2129">
        <v>194.88175982000001</v>
      </c>
      <c r="H30" s="2129">
        <v>1365.95144392</v>
      </c>
      <c r="I30" s="2129">
        <v>1313.05044114</v>
      </c>
      <c r="J30" s="2129">
        <v>254.58148959000002</v>
      </c>
      <c r="K30" s="2129">
        <v>0</v>
      </c>
      <c r="L30" s="2129">
        <v>0</v>
      </c>
      <c r="M30" s="2130"/>
      <c r="N30" s="2130">
        <v>3207.4655304468174</v>
      </c>
      <c r="P30" s="923"/>
      <c r="X30" s="923"/>
    </row>
    <row r="31" spans="2:32" x14ac:dyDescent="0.25">
      <c r="B31" s="2130" t="s">
        <v>1605</v>
      </c>
      <c r="C31" s="2130"/>
      <c r="D31" s="2130">
        <v>-2168.7923663499996</v>
      </c>
      <c r="E31" s="2130"/>
      <c r="F31" s="2130">
        <v>-2168.7923663499996</v>
      </c>
      <c r="G31" s="2130">
        <v>-729.73929687999998</v>
      </c>
      <c r="H31" s="2130">
        <v>-446.11625945000003</v>
      </c>
      <c r="I31" s="2130">
        <v>-494.70191455999998</v>
      </c>
      <c r="J31" s="2130">
        <v>-254.35337455999999</v>
      </c>
      <c r="K31" s="2130">
        <v>-0.30409305999999997</v>
      </c>
      <c r="L31" s="2130">
        <v>-243.52729894000001</v>
      </c>
      <c r="M31" s="2130">
        <v>-2168.7890000000002</v>
      </c>
      <c r="N31" s="2130">
        <v>0</v>
      </c>
      <c r="X31" s="923"/>
    </row>
    <row r="32" spans="2:32" ht="13.5" customHeight="1" x14ac:dyDescent="0.25">
      <c r="B32" s="2144"/>
      <c r="C32" s="2145"/>
      <c r="D32" s="2145"/>
      <c r="E32" s="2145"/>
      <c r="F32" s="2145"/>
      <c r="G32" s="2145"/>
      <c r="H32" s="2145"/>
      <c r="I32" s="2145"/>
      <c r="J32" s="2145"/>
      <c r="K32" s="2145"/>
      <c r="L32" s="2145"/>
      <c r="M32" s="2145"/>
      <c r="N32" s="2145"/>
    </row>
    <row r="33" spans="2:16" ht="13.5" customHeight="1" x14ac:dyDescent="0.25"/>
    <row r="34" spans="2:16" ht="18.75" customHeight="1" x14ac:dyDescent="0.25">
      <c r="B34" s="2146"/>
      <c r="C34" s="923"/>
    </row>
    <row r="35" spans="2:16" ht="13.5" customHeight="1" x14ac:dyDescent="0.25">
      <c r="B35" s="1421"/>
    </row>
    <row r="36" spans="2:16" ht="13.5" customHeight="1" x14ac:dyDescent="0.25"/>
    <row r="37" spans="2:16" ht="13.5" customHeight="1" x14ac:dyDescent="0.25"/>
    <row r="39" spans="2:16" ht="112.9" customHeight="1" x14ac:dyDescent="0.25"/>
    <row r="44" spans="2:16" ht="45" customHeight="1" x14ac:dyDescent="0.25">
      <c r="B44" s="1471" t="s">
        <v>9</v>
      </c>
      <c r="C44" s="2147" t="s">
        <v>1606</v>
      </c>
      <c r="D44" s="2148" t="s">
        <v>1607</v>
      </c>
      <c r="E44" s="2148" t="s">
        <v>2162</v>
      </c>
      <c r="F44" s="2148" t="s">
        <v>1608</v>
      </c>
      <c r="G44" s="2148" t="s">
        <v>450</v>
      </c>
      <c r="H44" s="2148" t="s">
        <v>451</v>
      </c>
      <c r="I44" s="2149" t="s">
        <v>452</v>
      </c>
      <c r="J44" s="2148" t="s">
        <v>453</v>
      </c>
      <c r="K44" s="2148" t="s">
        <v>279</v>
      </c>
      <c r="L44" s="2148" t="s">
        <v>1600</v>
      </c>
      <c r="M44" s="2148" t="s">
        <v>1601</v>
      </c>
      <c r="N44" s="2148" t="s">
        <v>1602</v>
      </c>
    </row>
    <row r="45" spans="2:16" x14ac:dyDescent="0.25">
      <c r="B45" s="617" t="s">
        <v>1568</v>
      </c>
      <c r="C45" s="617">
        <v>6390.3427658778801</v>
      </c>
      <c r="D45" s="2129">
        <v>6026.9148082799993</v>
      </c>
      <c r="E45" s="2129">
        <v>974.92045351999991</v>
      </c>
      <c r="F45" s="2129">
        <v>5051.996076604928</v>
      </c>
      <c r="G45" s="2129">
        <v>1230.2400730613999</v>
      </c>
      <c r="H45" s="2129">
        <v>1288.9457859948968</v>
      </c>
      <c r="I45" s="2129">
        <v>1087.9313131421961</v>
      </c>
      <c r="J45" s="2129">
        <v>294.855334608764</v>
      </c>
      <c r="K45" s="2129">
        <v>9.4886097275729995</v>
      </c>
      <c r="L45" s="2129">
        <v>1140.5349600700977</v>
      </c>
      <c r="M45" s="2129">
        <v>2147.3075227963</v>
      </c>
      <c r="N45" s="2129">
        <v>3093.1966769906758</v>
      </c>
    </row>
    <row r="46" spans="2:16" x14ac:dyDescent="0.25">
      <c r="B46" s="2150" t="s">
        <v>1569</v>
      </c>
      <c r="C46" s="2150">
        <v>4495.2148965021597</v>
      </c>
      <c r="D46" s="2151">
        <v>4278.3104044399997</v>
      </c>
      <c r="E46" s="2151">
        <v>644.52442187999998</v>
      </c>
      <c r="F46" s="2151">
        <v>3633.78767186</v>
      </c>
      <c r="G46" s="2151">
        <v>1048.0904977299999</v>
      </c>
      <c r="H46" s="2151">
        <v>510.58677573999995</v>
      </c>
      <c r="I46" s="2151">
        <v>921.0036554200002</v>
      </c>
      <c r="J46" s="2151">
        <v>183.79297800000001</v>
      </c>
      <c r="K46" s="2151">
        <v>9.4885856099999994</v>
      </c>
      <c r="L46" s="2151">
        <v>960.82517935999999</v>
      </c>
      <c r="M46" s="2151">
        <v>1668.9339177699999</v>
      </c>
      <c r="N46" s="2151">
        <v>1014.9865590643701</v>
      </c>
      <c r="P46" s="2152"/>
    </row>
    <row r="47" spans="2:16" ht="14.25" customHeight="1" x14ac:dyDescent="0.25">
      <c r="B47" s="619" t="s">
        <v>307</v>
      </c>
      <c r="C47" s="618">
        <v>167.99843574363999</v>
      </c>
      <c r="D47" s="2130">
        <v>135.98663539999998</v>
      </c>
      <c r="E47" s="2130">
        <v>7.9160657700000003</v>
      </c>
      <c r="F47" s="2130">
        <v>128.07056962999999</v>
      </c>
      <c r="G47" s="2130">
        <v>37.015783430000006</v>
      </c>
      <c r="H47" s="2130">
        <v>33.082853900000003</v>
      </c>
      <c r="I47" s="2130">
        <v>21.548903539999998</v>
      </c>
      <c r="J47" s="2130">
        <v>13.47726686</v>
      </c>
      <c r="K47" s="2130">
        <v>0</v>
      </c>
      <c r="L47" s="2130">
        <v>22.945761900000004</v>
      </c>
      <c r="M47" s="2130">
        <v>87.989147029999998</v>
      </c>
      <c r="N47" s="2130">
        <v>97.101085401563623</v>
      </c>
      <c r="P47" s="2152"/>
    </row>
    <row r="48" spans="2:16" ht="14.25" customHeight="1" x14ac:dyDescent="0.25">
      <c r="B48" s="619" t="s">
        <v>308</v>
      </c>
      <c r="C48" s="618">
        <v>213.38831984799998</v>
      </c>
      <c r="D48" s="2130">
        <v>138.23307738</v>
      </c>
      <c r="E48" s="2130">
        <v>0.63151314999999997</v>
      </c>
      <c r="F48" s="2130">
        <v>137.60156423000001</v>
      </c>
      <c r="G48" s="2130">
        <v>23.435489329999999</v>
      </c>
      <c r="H48" s="2130">
        <v>25.055251680000001</v>
      </c>
      <c r="I48" s="2130">
        <v>81.937495370000008</v>
      </c>
      <c r="J48" s="2130">
        <v>4.4275154199999998</v>
      </c>
      <c r="K48" s="2130">
        <v>0</v>
      </c>
      <c r="L48" s="2130">
        <v>2.7458124300000004</v>
      </c>
      <c r="M48" s="2130">
        <v>46.704104400000006</v>
      </c>
      <c r="N48" s="2130">
        <v>84.898588794666566</v>
      </c>
      <c r="P48" s="2152"/>
    </row>
    <row r="49" spans="2:16" ht="14.25" customHeight="1" x14ac:dyDescent="0.25">
      <c r="B49" s="619" t="s">
        <v>1577</v>
      </c>
      <c r="C49" s="618">
        <v>749.42803703408015</v>
      </c>
      <c r="D49" s="2130">
        <v>755.78124402000003</v>
      </c>
      <c r="E49" s="2130">
        <v>343.82728368999994</v>
      </c>
      <c r="F49" s="2130">
        <v>411.95396033000009</v>
      </c>
      <c r="G49" s="2130">
        <v>334.60900494000009</v>
      </c>
      <c r="H49" s="2130">
        <v>48.576752229999997</v>
      </c>
      <c r="I49" s="2130">
        <v>4.63861466</v>
      </c>
      <c r="J49" s="2130">
        <v>3.8123774000000004</v>
      </c>
      <c r="K49" s="2130">
        <v>0</v>
      </c>
      <c r="L49" s="2130">
        <v>20.317211100000005</v>
      </c>
      <c r="M49" s="2130">
        <v>233.71384204999998</v>
      </c>
      <c r="N49" s="2130">
        <v>86.874287594510321</v>
      </c>
      <c r="P49" s="2152"/>
    </row>
    <row r="50" spans="2:16" ht="14.25" customHeight="1" x14ac:dyDescent="0.25">
      <c r="B50" s="619" t="s">
        <v>310</v>
      </c>
      <c r="C50" s="618">
        <v>860.054804956</v>
      </c>
      <c r="D50" s="2130">
        <v>765.2068845199999</v>
      </c>
      <c r="E50" s="2130">
        <v>99</v>
      </c>
      <c r="F50" s="2130">
        <v>666.2068845199999</v>
      </c>
      <c r="G50" s="2130">
        <v>7.1952100000000005E-2</v>
      </c>
      <c r="H50" s="2130">
        <v>0</v>
      </c>
      <c r="I50" s="2130">
        <v>281.47249815999999</v>
      </c>
      <c r="J50" s="2130">
        <v>0</v>
      </c>
      <c r="K50" s="2130">
        <v>7.2927921199999997</v>
      </c>
      <c r="L50" s="2130">
        <v>377.36964213999994</v>
      </c>
      <c r="M50" s="2130">
        <v>167.72376985</v>
      </c>
      <c r="N50" s="2130">
        <v>7.6140466900000003</v>
      </c>
      <c r="P50" s="2152"/>
    </row>
    <row r="51" spans="2:16" ht="14.25" customHeight="1" x14ac:dyDescent="0.25">
      <c r="B51" s="619" t="s">
        <v>286</v>
      </c>
      <c r="C51" s="618">
        <v>353.01589863950005</v>
      </c>
      <c r="D51" s="2130">
        <v>287.47846526999996</v>
      </c>
      <c r="E51" s="2130">
        <v>0.35613663000000001</v>
      </c>
      <c r="F51" s="2130">
        <v>287.12232863999998</v>
      </c>
      <c r="G51" s="2130">
        <v>194.59511506999999</v>
      </c>
      <c r="H51" s="2130">
        <v>8.1127778800000012</v>
      </c>
      <c r="I51" s="2130">
        <v>63.683605889999995</v>
      </c>
      <c r="J51" s="2130">
        <v>18.694660199999998</v>
      </c>
      <c r="K51" s="2130">
        <v>0</v>
      </c>
      <c r="L51" s="2130">
        <v>2.0361696</v>
      </c>
      <c r="M51" s="2130">
        <v>86.355048210000007</v>
      </c>
      <c r="N51" s="2130">
        <v>29.277071008716565</v>
      </c>
      <c r="P51" s="2152"/>
    </row>
    <row r="52" spans="2:16" ht="14.25" customHeight="1" x14ac:dyDescent="0.25">
      <c r="B52" s="619" t="s">
        <v>311</v>
      </c>
      <c r="C52" s="618">
        <v>14.82409729714</v>
      </c>
      <c r="D52" s="2130">
        <v>7.6478840300000002</v>
      </c>
      <c r="E52" s="2130">
        <v>2.7859522399999999</v>
      </c>
      <c r="F52" s="2130">
        <v>4.8619317900000008</v>
      </c>
      <c r="G52" s="2130">
        <v>1.8099641900000001</v>
      </c>
      <c r="H52" s="2130">
        <v>2.5194791900000002</v>
      </c>
      <c r="I52" s="2130">
        <v>0.29126229999999997</v>
      </c>
      <c r="J52" s="2130">
        <v>4.3014910000000003E-2</v>
      </c>
      <c r="K52" s="2130">
        <v>0</v>
      </c>
      <c r="L52" s="2130">
        <v>0.1982112</v>
      </c>
      <c r="M52" s="2130">
        <v>3.8989928200000001</v>
      </c>
      <c r="N52" s="2130">
        <v>7.530171754155865</v>
      </c>
      <c r="P52" s="2152"/>
    </row>
    <row r="53" spans="2:16" ht="14.25" customHeight="1" x14ac:dyDescent="0.25">
      <c r="B53" s="619" t="s">
        <v>312</v>
      </c>
      <c r="C53" s="618">
        <v>59.664896866719999</v>
      </c>
      <c r="D53" s="2130">
        <v>59.147896130000007</v>
      </c>
      <c r="E53" s="2130">
        <v>0</v>
      </c>
      <c r="F53" s="2130">
        <v>59.147896130000007</v>
      </c>
      <c r="G53" s="2130">
        <v>8.9536744199999987</v>
      </c>
      <c r="H53" s="2130">
        <v>45.50972359</v>
      </c>
      <c r="I53" s="2130">
        <v>0.44967564999999998</v>
      </c>
      <c r="J53" s="2130">
        <v>3.0466814699999993</v>
      </c>
      <c r="K53" s="2130">
        <v>0</v>
      </c>
      <c r="L53" s="2130">
        <v>1.1881410000000001</v>
      </c>
      <c r="M53" s="2130">
        <v>42.114314749999998</v>
      </c>
      <c r="N53" s="2130">
        <v>21.048954482784445</v>
      </c>
      <c r="P53" s="2152"/>
    </row>
    <row r="54" spans="2:16" ht="14.25" customHeight="1" x14ac:dyDescent="0.25">
      <c r="B54" s="619" t="s">
        <v>1578</v>
      </c>
      <c r="C54" s="618">
        <v>358.18992183943999</v>
      </c>
      <c r="D54" s="2130">
        <v>356.60222354000001</v>
      </c>
      <c r="E54" s="2130">
        <v>6.0193481499999999</v>
      </c>
      <c r="F54" s="2130">
        <v>350.58287539000003</v>
      </c>
      <c r="G54" s="2130">
        <v>89.016401169999995</v>
      </c>
      <c r="H54" s="2130">
        <v>35.342874100000003</v>
      </c>
      <c r="I54" s="2130">
        <v>54.192181170000005</v>
      </c>
      <c r="J54" s="2130">
        <v>53.869900610000002</v>
      </c>
      <c r="K54" s="2130">
        <v>2.1957934900000002</v>
      </c>
      <c r="L54" s="2130">
        <v>115.96572484999999</v>
      </c>
      <c r="M54" s="2130">
        <v>104.22595413999998</v>
      </c>
      <c r="N54" s="2130">
        <v>80.71118639156137</v>
      </c>
      <c r="P54" s="2152"/>
    </row>
    <row r="55" spans="2:16" ht="14.25" customHeight="1" x14ac:dyDescent="0.25">
      <c r="B55" s="619" t="s">
        <v>314</v>
      </c>
      <c r="C55" s="618">
        <v>51.79097896742001</v>
      </c>
      <c r="D55" s="2130">
        <v>14.574462050000001</v>
      </c>
      <c r="E55" s="2130">
        <v>0.57449779000000001</v>
      </c>
      <c r="F55" s="2130">
        <v>13.99996426</v>
      </c>
      <c r="G55" s="2130">
        <v>8.4746979100000015</v>
      </c>
      <c r="H55" s="2130">
        <v>5.1447358999999988</v>
      </c>
      <c r="I55" s="2130">
        <v>2.6154940000000002E-2</v>
      </c>
      <c r="J55" s="2130">
        <v>9.7038810000000003E-2</v>
      </c>
      <c r="K55" s="2130">
        <v>0</v>
      </c>
      <c r="L55" s="2130">
        <v>0.25733670000000003</v>
      </c>
      <c r="M55" s="2130">
        <v>18.715714089999999</v>
      </c>
      <c r="N55" s="2130">
        <v>31.804759732597653</v>
      </c>
      <c r="P55" s="2152"/>
    </row>
    <row r="56" spans="2:16" ht="14.25" customHeight="1" x14ac:dyDescent="0.25">
      <c r="B56" s="619" t="s">
        <v>1579</v>
      </c>
      <c r="C56" s="618">
        <v>36.012797825699998</v>
      </c>
      <c r="D56" s="2130">
        <v>34.657758399999999</v>
      </c>
      <c r="E56" s="2130">
        <v>0.39098758</v>
      </c>
      <c r="F56" s="2130">
        <v>34.266770819999998</v>
      </c>
      <c r="G56" s="2130">
        <v>8.392938749999999</v>
      </c>
      <c r="H56" s="2130">
        <v>14.97296147</v>
      </c>
      <c r="I56" s="2130">
        <v>4.4978247099999997</v>
      </c>
      <c r="J56" s="2130">
        <v>0.8559477900000001</v>
      </c>
      <c r="K56" s="2130">
        <v>0</v>
      </c>
      <c r="L56" s="2130">
        <v>5.5470981000000013</v>
      </c>
      <c r="M56" s="2130">
        <v>16.986229170000001</v>
      </c>
      <c r="N56" s="2130">
        <v>37.497611320231847</v>
      </c>
      <c r="P56" s="2152"/>
    </row>
    <row r="57" spans="2:16" ht="14.25" customHeight="1" x14ac:dyDescent="0.25">
      <c r="B57" s="619" t="s">
        <v>1580</v>
      </c>
      <c r="C57" s="618">
        <v>41.121027015419997</v>
      </c>
      <c r="D57" s="2130">
        <v>34.095518869999999</v>
      </c>
      <c r="E57" s="2130">
        <v>0</v>
      </c>
      <c r="F57" s="2130">
        <v>34.095518869999999</v>
      </c>
      <c r="G57" s="2130">
        <v>7.1022360000000007E-2</v>
      </c>
      <c r="H57" s="2130">
        <v>5.5994236800000001</v>
      </c>
      <c r="I57" s="2130">
        <v>28.264026230000002</v>
      </c>
      <c r="J57" s="2130">
        <v>0</v>
      </c>
      <c r="K57" s="2130">
        <v>0</v>
      </c>
      <c r="L57" s="2130">
        <v>0.16104660000000001</v>
      </c>
      <c r="M57" s="2130">
        <v>19.789136390000003</v>
      </c>
      <c r="N57" s="2130">
        <v>27.7741029818886</v>
      </c>
      <c r="P57" s="2152"/>
    </row>
    <row r="58" spans="2:16" ht="14.25" customHeight="1" x14ac:dyDescent="0.25">
      <c r="B58" s="619" t="s">
        <v>1609</v>
      </c>
      <c r="C58" s="618">
        <v>280.00526174616004</v>
      </c>
      <c r="D58" s="2130">
        <v>175.07069997000002</v>
      </c>
      <c r="E58" s="2130">
        <v>2.23693673</v>
      </c>
      <c r="F58" s="2130">
        <v>172.83376324000002</v>
      </c>
      <c r="G58" s="2130">
        <v>13.67629178</v>
      </c>
      <c r="H58" s="2130">
        <v>128.07614663000001</v>
      </c>
      <c r="I58" s="2130">
        <v>5.87867272</v>
      </c>
      <c r="J58" s="2130">
        <v>8.6939348800000005</v>
      </c>
      <c r="K58" s="2130">
        <v>0</v>
      </c>
      <c r="L58" s="2130">
        <v>16.38258283</v>
      </c>
      <c r="M58" s="2130">
        <v>117.29413108999999</v>
      </c>
      <c r="N58" s="2130">
        <v>38.375944963049648</v>
      </c>
      <c r="P58" s="2152"/>
    </row>
    <row r="59" spans="2:16" ht="14.25" customHeight="1" x14ac:dyDescent="0.25">
      <c r="B59" s="619" t="s">
        <v>1610</v>
      </c>
      <c r="C59" s="618"/>
      <c r="D59" s="2130">
        <v>0</v>
      </c>
      <c r="E59" s="2130"/>
      <c r="F59" s="2130">
        <v>0</v>
      </c>
      <c r="G59" s="2130">
        <v>0</v>
      </c>
      <c r="H59" s="2130">
        <v>0</v>
      </c>
      <c r="I59" s="2130">
        <v>0</v>
      </c>
      <c r="J59" s="2130">
        <v>0</v>
      </c>
      <c r="K59" s="2130">
        <v>0</v>
      </c>
      <c r="L59" s="2130">
        <v>0</v>
      </c>
      <c r="M59" s="2130">
        <v>0</v>
      </c>
      <c r="N59" s="2130">
        <v>0</v>
      </c>
      <c r="P59" s="2152"/>
    </row>
    <row r="60" spans="2:16" ht="14.25" customHeight="1" x14ac:dyDescent="0.25">
      <c r="B60" s="619" t="s">
        <v>1581</v>
      </c>
      <c r="C60" s="618">
        <v>29.154662570560003</v>
      </c>
      <c r="D60" s="2130">
        <v>7.2026102499999993</v>
      </c>
      <c r="E60" s="2130">
        <v>1.1852672799999999</v>
      </c>
      <c r="F60" s="2130">
        <v>6.0173429699999996</v>
      </c>
      <c r="G60" s="2130">
        <v>3.1823762899999997</v>
      </c>
      <c r="H60" s="2130">
        <v>0.11229694999999999</v>
      </c>
      <c r="I60" s="2130">
        <v>2.3650200000000003E-2</v>
      </c>
      <c r="J60" s="2130">
        <v>6.4432999999999992E-4</v>
      </c>
      <c r="K60" s="2130">
        <v>0</v>
      </c>
      <c r="L60" s="2130">
        <v>2.6983752000000001</v>
      </c>
      <c r="M60" s="2130">
        <v>171.00591821</v>
      </c>
      <c r="N60" s="2130">
        <v>138.67770668612559</v>
      </c>
      <c r="P60" s="2152"/>
    </row>
    <row r="61" spans="2:16" ht="14.25" customHeight="1" x14ac:dyDescent="0.25">
      <c r="B61" s="619" t="s">
        <v>320</v>
      </c>
      <c r="C61" s="618">
        <v>7.04295638436</v>
      </c>
      <c r="D61" s="2130">
        <v>61.249296800000003</v>
      </c>
      <c r="E61" s="2130">
        <v>6.6961280800000003</v>
      </c>
      <c r="F61" s="2130">
        <v>54.553168720000002</v>
      </c>
      <c r="G61" s="2130">
        <v>16.662886880000002</v>
      </c>
      <c r="H61" s="2130">
        <v>1.3003813799999997</v>
      </c>
      <c r="I61" s="2130">
        <v>8.0360789999999988E-2</v>
      </c>
      <c r="J61" s="2130">
        <v>0.21661847000000001</v>
      </c>
      <c r="K61" s="2130">
        <v>0</v>
      </c>
      <c r="L61" s="2130">
        <v>36.292921200000002</v>
      </c>
      <c r="M61" s="2130">
        <v>8.5541007800000006</v>
      </c>
      <c r="N61" s="2130">
        <v>18.241108829702387</v>
      </c>
      <c r="P61" s="2152"/>
    </row>
    <row r="62" spans="2:16" ht="14.25" customHeight="1" x14ac:dyDescent="0.25">
      <c r="B62" s="619" t="s">
        <v>321</v>
      </c>
      <c r="C62" s="618">
        <v>539.5365898284</v>
      </c>
      <c r="D62" s="2130">
        <v>457.23746022</v>
      </c>
      <c r="E62" s="2130">
        <v>158.86652383999999</v>
      </c>
      <c r="F62" s="2130">
        <v>298.37093637999999</v>
      </c>
      <c r="G62" s="2130">
        <v>82.283096970000003</v>
      </c>
      <c r="H62" s="2130">
        <v>83.892512879999998</v>
      </c>
      <c r="I62" s="2130">
        <v>65.504060690000003</v>
      </c>
      <c r="J62" s="2130">
        <v>1.7680882399999998</v>
      </c>
      <c r="K62" s="2130">
        <v>0</v>
      </c>
      <c r="L62" s="2130">
        <v>64.923177600000002</v>
      </c>
      <c r="M62" s="2130">
        <v>135.90152230999999</v>
      </c>
      <c r="N62" s="2130">
        <v>170.01529302571691</v>
      </c>
      <c r="P62" s="2152"/>
    </row>
    <row r="63" spans="2:16" ht="14.25" customHeight="1" x14ac:dyDescent="0.25">
      <c r="B63" s="619" t="s">
        <v>295</v>
      </c>
      <c r="C63" s="618">
        <v>326.59488809556001</v>
      </c>
      <c r="D63" s="2130">
        <v>307.44783405999999</v>
      </c>
      <c r="E63" s="2130">
        <v>6.6969143000000004</v>
      </c>
      <c r="F63" s="2130">
        <v>300.75091975999999</v>
      </c>
      <c r="G63" s="2130">
        <v>164.25121773000001</v>
      </c>
      <c r="H63" s="2130">
        <v>48.131317500000002</v>
      </c>
      <c r="I63" s="2130">
        <v>14.24110022</v>
      </c>
      <c r="J63" s="2130">
        <v>66.757131950000002</v>
      </c>
      <c r="K63" s="2130">
        <v>0</v>
      </c>
      <c r="L63" s="2130">
        <v>7.3701523600000005</v>
      </c>
      <c r="M63" s="2130">
        <v>189.89790920000002</v>
      </c>
      <c r="N63" s="2130">
        <v>65.000968030370061</v>
      </c>
      <c r="P63" s="2152"/>
    </row>
    <row r="64" spans="2:16" ht="14.25" customHeight="1" x14ac:dyDescent="0.25">
      <c r="B64" s="619" t="s">
        <v>1582</v>
      </c>
      <c r="C64" s="618"/>
      <c r="D64" s="2130">
        <v>0</v>
      </c>
      <c r="E64" s="2130"/>
      <c r="F64" s="2130">
        <v>0</v>
      </c>
      <c r="G64" s="2130">
        <v>0</v>
      </c>
      <c r="H64" s="2130">
        <v>0</v>
      </c>
      <c r="I64" s="2130">
        <v>0</v>
      </c>
      <c r="J64" s="2130">
        <v>0</v>
      </c>
      <c r="K64" s="2130">
        <v>0</v>
      </c>
      <c r="L64" s="2130">
        <v>0</v>
      </c>
      <c r="M64" s="2130">
        <v>0</v>
      </c>
      <c r="N64" s="2130">
        <v>0</v>
      </c>
      <c r="P64" s="2152"/>
    </row>
    <row r="65" spans="2:16" ht="14.25" customHeight="1" x14ac:dyDescent="0.25">
      <c r="B65" s="619" t="s">
        <v>1583</v>
      </c>
      <c r="C65" s="618">
        <v>275.04195999999996</v>
      </c>
      <c r="D65" s="2130">
        <v>588.03898964000007</v>
      </c>
      <c r="E65" s="2130">
        <v>0</v>
      </c>
      <c r="F65" s="2130">
        <v>588.03898964000007</v>
      </c>
      <c r="G65" s="2130">
        <v>51.099989970000003</v>
      </c>
      <c r="H65" s="2130">
        <v>0.30451825000000005</v>
      </c>
      <c r="I65" s="2130">
        <v>266.19774802000001</v>
      </c>
      <c r="J65" s="2130">
        <v>0.94714635000000003</v>
      </c>
      <c r="K65" s="2130">
        <v>0</v>
      </c>
      <c r="L65" s="2130">
        <v>269.48958705000001</v>
      </c>
      <c r="M65" s="2130">
        <v>168.78739247000001</v>
      </c>
      <c r="N65" s="2130">
        <v>0.69129956247779301</v>
      </c>
      <c r="P65" s="2152"/>
    </row>
    <row r="66" spans="2:16" ht="14.25" customHeight="1" x14ac:dyDescent="0.25">
      <c r="B66" s="619" t="s">
        <v>1584</v>
      </c>
      <c r="C66" s="618">
        <v>1.3147599999999999</v>
      </c>
      <c r="D66" s="2130">
        <v>1.3449511799999998</v>
      </c>
      <c r="E66" s="2130">
        <v>0</v>
      </c>
      <c r="F66" s="2130">
        <v>1.3449511799999998</v>
      </c>
      <c r="G66" s="2130">
        <v>0.12297593999999999</v>
      </c>
      <c r="H66" s="2130">
        <v>0.96209195000000003</v>
      </c>
      <c r="I66" s="2130">
        <v>0</v>
      </c>
      <c r="J66" s="2130">
        <v>0.25988328999999999</v>
      </c>
      <c r="K66" s="2130">
        <v>0</v>
      </c>
      <c r="L66" s="2130">
        <v>0</v>
      </c>
      <c r="M66" s="2130">
        <v>0.76428540999999994</v>
      </c>
      <c r="N66" s="2130">
        <v>0.32959038000000002</v>
      </c>
      <c r="P66" s="2152"/>
    </row>
    <row r="67" spans="2:16" ht="14.25" customHeight="1" x14ac:dyDescent="0.25">
      <c r="B67" s="619" t="s">
        <v>1585</v>
      </c>
      <c r="C67" s="618">
        <v>14.957551418000003</v>
      </c>
      <c r="D67" s="2130">
        <v>10.714344430000001</v>
      </c>
      <c r="E67" s="2130">
        <v>3</v>
      </c>
      <c r="F67" s="2130">
        <v>7.7143444299999997</v>
      </c>
      <c r="G67" s="2130">
        <v>3.9661259999999997E-2</v>
      </c>
      <c r="H67" s="2130">
        <v>3.4656965899999999</v>
      </c>
      <c r="I67" s="2130">
        <v>0</v>
      </c>
      <c r="J67" s="2130">
        <v>2.3400576799999997</v>
      </c>
      <c r="K67" s="2130">
        <v>0</v>
      </c>
      <c r="L67" s="2130">
        <v>1.8689289000000002</v>
      </c>
      <c r="M67" s="2130">
        <v>5.7795169299999998</v>
      </c>
      <c r="N67" s="2130">
        <v>3.1871416666455299</v>
      </c>
      <c r="P67" s="2152"/>
    </row>
    <row r="68" spans="2:16" ht="14.25" customHeight="1" x14ac:dyDescent="0.25">
      <c r="B68" s="619" t="s">
        <v>1586</v>
      </c>
      <c r="C68" s="618">
        <v>85.420945376180015</v>
      </c>
      <c r="D68" s="2130">
        <v>75.108926319999995</v>
      </c>
      <c r="E68" s="2130">
        <v>4.2642022700000002</v>
      </c>
      <c r="F68" s="2130">
        <v>70.844724049999996</v>
      </c>
      <c r="G68" s="2130">
        <v>9.6630661</v>
      </c>
      <c r="H68" s="2130">
        <v>20.084454619999999</v>
      </c>
      <c r="I68" s="2130">
        <v>27.176714100000002</v>
      </c>
      <c r="J68" s="2130">
        <v>4.4851856300000001</v>
      </c>
      <c r="K68" s="2130">
        <v>0</v>
      </c>
      <c r="L68" s="2130">
        <v>9.435303600000001</v>
      </c>
      <c r="M68" s="2130">
        <v>39.049399829999999</v>
      </c>
      <c r="N68" s="2130">
        <v>63.459708242159792</v>
      </c>
      <c r="P68" s="2152"/>
    </row>
    <row r="69" spans="2:16" ht="14.25" customHeight="1" x14ac:dyDescent="0.25">
      <c r="B69" s="2153" t="s">
        <v>1587</v>
      </c>
      <c r="C69" s="2154">
        <v>30.656105049880001</v>
      </c>
      <c r="D69" s="2155">
        <v>5.4832419600000009</v>
      </c>
      <c r="E69" s="2155">
        <v>7.666437999999999E-2</v>
      </c>
      <c r="F69" s="2155">
        <v>5.4065775800000004</v>
      </c>
      <c r="G69" s="2155">
        <v>0.66289113999999993</v>
      </c>
      <c r="H69" s="2155">
        <v>0.34052536999999999</v>
      </c>
      <c r="I69" s="2155">
        <v>0.89910605999999993</v>
      </c>
      <c r="J69" s="2155">
        <v>-1.1629E-4</v>
      </c>
      <c r="K69" s="2155">
        <v>0</v>
      </c>
      <c r="L69" s="2155">
        <v>3.5041713000000003</v>
      </c>
      <c r="M69" s="2155">
        <v>3.6829255400000003</v>
      </c>
      <c r="N69" s="2155">
        <v>4.8759315254457203</v>
      </c>
      <c r="P69" s="2152"/>
    </row>
    <row r="70" spans="2:16" x14ac:dyDescent="0.25">
      <c r="B70" s="2156" t="s">
        <v>1571</v>
      </c>
      <c r="C70" s="2156">
        <v>1895.1270893757201</v>
      </c>
      <c r="D70" s="2157">
        <v>1748.6044038399998</v>
      </c>
      <c r="E70" s="2157">
        <v>330.39603163999999</v>
      </c>
      <c r="F70" s="2157">
        <v>1418.2084047449275</v>
      </c>
      <c r="G70" s="2157">
        <v>182.14957533140003</v>
      </c>
      <c r="H70" s="2157">
        <v>778.35901025489693</v>
      </c>
      <c r="I70" s="2157">
        <v>166.92765772219599</v>
      </c>
      <c r="J70" s="2157">
        <v>111.06235660876399</v>
      </c>
      <c r="K70" s="2157">
        <v>2.4117573000000004E-5</v>
      </c>
      <c r="L70" s="2157">
        <v>179.70978071009762</v>
      </c>
      <c r="M70" s="2157">
        <v>477.36660174629998</v>
      </c>
      <c r="N70" s="2157">
        <v>1801.388806596306</v>
      </c>
    </row>
    <row r="71" spans="2:16" x14ac:dyDescent="0.25">
      <c r="B71" s="2154" t="s">
        <v>1572</v>
      </c>
      <c r="C71" s="2154">
        <v>1052.9679893407601</v>
      </c>
      <c r="D71" s="2155">
        <v>1106.2586399499999</v>
      </c>
      <c r="E71" s="2155">
        <v>330.39603163999999</v>
      </c>
      <c r="F71" s="2155">
        <v>775.86260830999993</v>
      </c>
      <c r="G71" s="2155">
        <v>2.5339500000000001E-2</v>
      </c>
      <c r="H71" s="2155">
        <v>437.76814985999994</v>
      </c>
      <c r="I71" s="2155">
        <v>127.02544979999999</v>
      </c>
      <c r="J71" s="2155">
        <v>52.765045669999999</v>
      </c>
      <c r="K71" s="2155">
        <v>0</v>
      </c>
      <c r="L71" s="2155">
        <v>158.27862347999999</v>
      </c>
      <c r="M71" s="2155">
        <v>151.12051241</v>
      </c>
      <c r="N71" s="2155">
        <v>1393.7890732163062</v>
      </c>
    </row>
    <row r="72" spans="2:16" x14ac:dyDescent="0.25">
      <c r="B72" s="2154" t="s">
        <v>1573</v>
      </c>
      <c r="C72" s="2154">
        <v>842.15910003495992</v>
      </c>
      <c r="D72" s="2155">
        <v>642.34576388999994</v>
      </c>
      <c r="E72" s="2155"/>
      <c r="F72" s="2155">
        <v>642.34576388999994</v>
      </c>
      <c r="G72" s="2155">
        <v>182.12401397000002</v>
      </c>
      <c r="H72" s="2155">
        <v>340.59094436999999</v>
      </c>
      <c r="I72" s="2155">
        <v>39.902438140000001</v>
      </c>
      <c r="J72" s="2155">
        <v>58.297305059999999</v>
      </c>
      <c r="K72" s="2155">
        <v>0</v>
      </c>
      <c r="L72" s="2155">
        <v>21.431062349999998</v>
      </c>
      <c r="M72" s="2155">
        <v>326.24587930000001</v>
      </c>
      <c r="N72" s="2155">
        <v>407.59973337999998</v>
      </c>
    </row>
    <row r="73" spans="2:16" x14ac:dyDescent="0.25">
      <c r="B73" s="2156" t="s">
        <v>1574</v>
      </c>
      <c r="C73" s="2156">
        <v>7.7999999999999999E-4</v>
      </c>
      <c r="D73" s="2157">
        <v>0</v>
      </c>
      <c r="E73" s="2157">
        <v>0</v>
      </c>
      <c r="F73" s="2157">
        <v>0</v>
      </c>
      <c r="G73" s="2157">
        <v>0</v>
      </c>
      <c r="H73" s="2157">
        <v>0</v>
      </c>
      <c r="I73" s="2157">
        <v>0</v>
      </c>
      <c r="J73" s="2157">
        <v>0</v>
      </c>
      <c r="K73" s="2157">
        <v>0</v>
      </c>
      <c r="L73" s="2157">
        <v>0</v>
      </c>
      <c r="M73" s="2157">
        <v>1.0070032799999999</v>
      </c>
      <c r="N73" s="2157">
        <v>276.82131133000001</v>
      </c>
    </row>
    <row r="74" spans="2:16" x14ac:dyDescent="0.25">
      <c r="B74" s="1462" t="s">
        <v>1603</v>
      </c>
      <c r="C74" s="1462">
        <v>6390.3427658778801</v>
      </c>
      <c r="D74" s="2158">
        <v>6026.9164975799995</v>
      </c>
      <c r="E74" s="2158">
        <v>974.92045351999991</v>
      </c>
      <c r="F74" s="2158">
        <v>5051.9960440599998</v>
      </c>
      <c r="G74" s="2158">
        <v>1230.2398511999997</v>
      </c>
      <c r="H74" s="2158">
        <v>1288.9458699700001</v>
      </c>
      <c r="I74" s="2158">
        <v>1087.9315433600002</v>
      </c>
      <c r="J74" s="2158">
        <v>294.85532873</v>
      </c>
      <c r="K74" s="2158">
        <v>9.4885856099999994</v>
      </c>
      <c r="L74" s="2158">
        <v>1140.5348651899999</v>
      </c>
      <c r="M74" s="2158">
        <v>121.85484000000001</v>
      </c>
      <c r="N74" s="2158"/>
      <c r="P74" s="923"/>
    </row>
    <row r="75" spans="2:16" x14ac:dyDescent="0.25">
      <c r="B75" s="2154" t="s">
        <v>1604</v>
      </c>
      <c r="C75" s="2154">
        <v>2429.8306785340001</v>
      </c>
      <c r="D75" s="2155">
        <v>3092.9077155856053</v>
      </c>
      <c r="E75" s="2155">
        <v>70.037391525605315</v>
      </c>
      <c r="F75" s="2155">
        <v>3022.8703240599998</v>
      </c>
      <c r="G75" s="2155">
        <v>544.22171720999995</v>
      </c>
      <c r="H75" s="2155">
        <v>1232.87240189</v>
      </c>
      <c r="I75" s="2155">
        <v>714.70158336999998</v>
      </c>
      <c r="J75" s="2155">
        <v>247.33112776999999</v>
      </c>
      <c r="K75" s="2155">
        <v>9.8219408000000001</v>
      </c>
      <c r="L75" s="2155">
        <v>273.92155302000003</v>
      </c>
      <c r="M75" s="2155">
        <v>0</v>
      </c>
      <c r="N75" s="2155">
        <v>3093.1966769906758</v>
      </c>
    </row>
    <row r="76" spans="2:16" x14ac:dyDescent="0.25">
      <c r="B76" s="2154" t="s">
        <v>1605</v>
      </c>
      <c r="C76" s="2154">
        <v>2483.6879610131791</v>
      </c>
      <c r="D76" s="2155">
        <v>2147.30787586</v>
      </c>
      <c r="E76" s="2155">
        <v>0</v>
      </c>
      <c r="F76" s="2155">
        <v>2147.30787586</v>
      </c>
      <c r="G76" s="2155">
        <v>820.3021653400001</v>
      </c>
      <c r="H76" s="2155">
        <v>471.90343214000001</v>
      </c>
      <c r="I76" s="2155">
        <v>317.22252237999999</v>
      </c>
      <c r="J76" s="2155">
        <v>172.40963246000001</v>
      </c>
      <c r="K76" s="2155">
        <v>8.7586149999999989</v>
      </c>
      <c r="L76" s="2155">
        <v>356.71150854000001</v>
      </c>
      <c r="M76" s="2155">
        <v>2147.30787586</v>
      </c>
      <c r="N76" s="2155"/>
    </row>
    <row r="77" spans="2:16" x14ac:dyDescent="0.25">
      <c r="B77" s="2159"/>
      <c r="C77" s="2159"/>
      <c r="D77" s="2160"/>
      <c r="E77" s="2160"/>
      <c r="F77" s="2160"/>
      <c r="G77" s="2160"/>
      <c r="H77" s="2160"/>
      <c r="I77" s="2160"/>
      <c r="J77" s="2160"/>
      <c r="K77" s="2160"/>
      <c r="L77" s="2160"/>
      <c r="M77" s="2160"/>
      <c r="N77" s="2160"/>
    </row>
    <row r="80" spans="2:16" x14ac:dyDescent="0.25">
      <c r="N80" s="923"/>
    </row>
    <row r="84" spans="5:5" x14ac:dyDescent="0.25">
      <c r="E84" s="636"/>
    </row>
  </sheetData>
  <mergeCells count="1">
    <mergeCell ref="B1:N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2CF3F-E7D0-40C0-B99E-830EB614552E}">
  <sheetPr>
    <tabColor theme="2"/>
  </sheetPr>
  <dimension ref="B1:J31"/>
  <sheetViews>
    <sheetView showGridLines="0" showWhiteSpace="0" view="pageLayout" zoomScale="110" zoomScaleNormal="110" zoomScaleSheetLayoutView="100" zoomScalePageLayoutView="110" workbookViewId="0">
      <selection activeCell="B1" sqref="B1:E1"/>
    </sheetView>
  </sheetViews>
  <sheetFormatPr defaultColWidth="9.125" defaultRowHeight="12" x14ac:dyDescent="0.2"/>
  <cols>
    <col min="1" max="1" width="2.125" style="604" customWidth="1"/>
    <col min="2" max="2" width="43.875" style="606" customWidth="1"/>
    <col min="3" max="3" width="16.625" style="606" customWidth="1"/>
    <col min="4" max="4" width="16.5" style="1316" customWidth="1"/>
    <col min="5" max="5" width="13.5" style="1430" customWidth="1"/>
    <col min="6" max="11" width="8.625" style="604" customWidth="1"/>
    <col min="12" max="12" width="7.625" style="604" customWidth="1"/>
    <col min="13" max="13" width="8" style="604" customWidth="1"/>
    <col min="14" max="16384" width="9.125" style="604"/>
  </cols>
  <sheetData>
    <row r="1" spans="2:10" ht="93" customHeight="1" x14ac:dyDescent="0.25">
      <c r="B1" s="2985" t="s">
        <v>2289</v>
      </c>
      <c r="C1" s="2990"/>
      <c r="D1" s="2990"/>
      <c r="E1" s="2867"/>
      <c r="F1" s="2124"/>
      <c r="G1" s="806"/>
    </row>
    <row r="2" spans="2:10" ht="32.450000000000003" customHeight="1" x14ac:dyDescent="0.25">
      <c r="B2" s="1357"/>
      <c r="C2" s="2991" t="s">
        <v>1611</v>
      </c>
      <c r="D2" s="2992"/>
      <c r="E2" s="2125"/>
    </row>
    <row r="3" spans="2:10" ht="36" customHeight="1" x14ac:dyDescent="0.2">
      <c r="B3" s="758" t="s">
        <v>1008</v>
      </c>
      <c r="C3" s="2121" t="s">
        <v>1612</v>
      </c>
      <c r="D3" s="2121" t="s">
        <v>1613</v>
      </c>
      <c r="E3" s="2122" t="s">
        <v>7</v>
      </c>
    </row>
    <row r="4" spans="2:10" s="619" customFormat="1" ht="14.1" customHeight="1" x14ac:dyDescent="0.2">
      <c r="B4" s="1419" t="s">
        <v>1614</v>
      </c>
      <c r="C4" s="1419">
        <v>-1657.7368319699999</v>
      </c>
      <c r="D4" s="1419">
        <v>-504.57966350999999</v>
      </c>
      <c r="E4" s="1419">
        <v>-2162.31593238</v>
      </c>
      <c r="G4" s="2126"/>
      <c r="H4" s="2127"/>
      <c r="I4" s="2127"/>
      <c r="J4" s="2127"/>
    </row>
    <row r="5" spans="2:10" s="619" customFormat="1" ht="14.1" customHeight="1" x14ac:dyDescent="0.2">
      <c r="B5" s="618" t="s">
        <v>1615</v>
      </c>
      <c r="C5" s="1391">
        <v>-379.01921261999996</v>
      </c>
      <c r="D5" s="1391">
        <v>-44.015232039999987</v>
      </c>
      <c r="E5" s="1391">
        <v>-423.03444465999996</v>
      </c>
    </row>
    <row r="6" spans="2:10" s="619" customFormat="1" ht="13.5" customHeight="1" x14ac:dyDescent="0.2">
      <c r="B6" s="618" t="s">
        <v>1616</v>
      </c>
      <c r="C6" s="618">
        <v>-555.39663557999995</v>
      </c>
      <c r="D6" s="618">
        <v>0</v>
      </c>
      <c r="E6" s="618">
        <v>-555.39663557999995</v>
      </c>
    </row>
    <row r="7" spans="2:10" s="619" customFormat="1" ht="14.1" customHeight="1" x14ac:dyDescent="0.2">
      <c r="B7" s="617" t="s">
        <v>1617</v>
      </c>
      <c r="C7" s="618">
        <v>222.97195200999997</v>
      </c>
      <c r="D7" s="618">
        <v>0</v>
      </c>
      <c r="E7" s="618">
        <v>222.97195200999997</v>
      </c>
    </row>
    <row r="8" spans="2:10" s="619" customFormat="1" ht="14.1" customHeight="1" x14ac:dyDescent="0.2">
      <c r="B8" s="617" t="s">
        <v>1618</v>
      </c>
      <c r="C8" s="618">
        <v>-46.594529049999998</v>
      </c>
      <c r="D8" s="618">
        <v>-44.015232039999987</v>
      </c>
      <c r="E8" s="618">
        <v>-90.609761089999978</v>
      </c>
    </row>
    <row r="9" spans="2:10" s="619" customFormat="1" ht="14.1" customHeight="1" x14ac:dyDescent="0.2">
      <c r="B9" s="617" t="s">
        <v>1619</v>
      </c>
      <c r="C9" s="617">
        <v>312.11916603000003</v>
      </c>
      <c r="D9" s="617">
        <v>0</v>
      </c>
      <c r="E9" s="617">
        <v>312.11916603000003</v>
      </c>
    </row>
    <row r="10" spans="2:10" s="619" customFormat="1" ht="14.1" customHeight="1" x14ac:dyDescent="0.2">
      <c r="B10" s="617" t="s">
        <v>1620</v>
      </c>
      <c r="C10" s="617">
        <v>0</v>
      </c>
      <c r="D10" s="617">
        <v>0</v>
      </c>
      <c r="E10" s="617">
        <v>0</v>
      </c>
    </row>
    <row r="11" spans="2:10" s="619" customFormat="1" ht="14.1" customHeight="1" x14ac:dyDescent="0.2">
      <c r="B11" s="617" t="s">
        <v>1621</v>
      </c>
      <c r="C11" s="617">
        <v>38.191027199999837</v>
      </c>
      <c r="D11" s="617">
        <v>52.161380560000268</v>
      </c>
      <c r="E11" s="617">
        <v>90.352407760000105</v>
      </c>
    </row>
    <row r="12" spans="2:10" s="619" customFormat="1" ht="14.1" customHeight="1" x14ac:dyDescent="0.2">
      <c r="B12" s="1419" t="s">
        <v>1553</v>
      </c>
      <c r="C12" s="1419">
        <v>-1686.44585136</v>
      </c>
      <c r="D12" s="1419">
        <v>-496.43351498999971</v>
      </c>
      <c r="E12" s="1419">
        <v>-2182.8793663499996</v>
      </c>
    </row>
    <row r="13" spans="2:10" s="619" customFormat="1" ht="10.5" customHeight="1" x14ac:dyDescent="0.2">
      <c r="B13" s="2128"/>
      <c r="C13" s="2126"/>
      <c r="D13" s="2126"/>
      <c r="E13" s="2126"/>
    </row>
    <row r="14" spans="2:10" ht="7.5" customHeight="1" x14ac:dyDescent="0.2">
      <c r="B14" s="2993"/>
      <c r="C14" s="2994"/>
      <c r="D14" s="2994"/>
      <c r="E14" s="2994"/>
    </row>
    <row r="15" spans="2:10" ht="15" customHeight="1" x14ac:dyDescent="0.2">
      <c r="B15" s="2129"/>
      <c r="C15" s="2130"/>
      <c r="D15" s="2130"/>
      <c r="E15" s="2131"/>
    </row>
    <row r="16" spans="2:10" x14ac:dyDescent="0.2">
      <c r="C16" s="806"/>
      <c r="D16" s="806"/>
      <c r="E16" s="806"/>
    </row>
    <row r="17" spans="2:6" ht="15" x14ac:dyDescent="0.25">
      <c r="B17" s="2132"/>
      <c r="C17" s="2995" t="s">
        <v>1611</v>
      </c>
      <c r="D17" s="2996"/>
      <c r="E17" s="2133"/>
    </row>
    <row r="18" spans="2:6" ht="24" x14ac:dyDescent="0.2">
      <c r="B18" s="1488" t="s">
        <v>386</v>
      </c>
      <c r="C18" s="2134" t="s">
        <v>1612</v>
      </c>
      <c r="D18" s="2134" t="s">
        <v>1613</v>
      </c>
      <c r="E18" s="2135" t="s">
        <v>7</v>
      </c>
    </row>
    <row r="19" spans="2:6" x14ac:dyDescent="0.2">
      <c r="B19" s="1248" t="s">
        <v>1545</v>
      </c>
      <c r="C19" s="1036">
        <v>-1924.3093951764313</v>
      </c>
      <c r="D19" s="1248">
        <v>-552.81159633379605</v>
      </c>
      <c r="E19" s="1036">
        <v>-2477.1209915102272</v>
      </c>
    </row>
    <row r="20" spans="2:6" x14ac:dyDescent="0.2">
      <c r="B20" s="618" t="s">
        <v>1615</v>
      </c>
      <c r="C20" s="1391">
        <v>-77.728321739798758</v>
      </c>
      <c r="D20" s="1391">
        <v>52.746815760790689</v>
      </c>
      <c r="E20" s="1391">
        <v>-24.981505979008055</v>
      </c>
    </row>
    <row r="21" spans="2:6" x14ac:dyDescent="0.2">
      <c r="B21" s="618" t="s">
        <v>1616</v>
      </c>
      <c r="C21" s="618">
        <v>-497.5518037358932</v>
      </c>
      <c r="D21" s="618">
        <v>-0.80776775410680013</v>
      </c>
      <c r="E21" s="618">
        <v>-498.35957149000001</v>
      </c>
    </row>
    <row r="22" spans="2:6" x14ac:dyDescent="0.2">
      <c r="B22" s="617" t="s">
        <v>1617</v>
      </c>
      <c r="C22" s="618">
        <v>465.04394239609445</v>
      </c>
      <c r="D22" s="618">
        <v>0.93653485489749111</v>
      </c>
      <c r="E22" s="618">
        <v>465.98047725099195</v>
      </c>
    </row>
    <row r="23" spans="2:6" x14ac:dyDescent="0.2">
      <c r="B23" s="617" t="s">
        <v>1618</v>
      </c>
      <c r="C23" s="618">
        <v>-45.2204604</v>
      </c>
      <c r="D23" s="618">
        <v>52.618048659999999</v>
      </c>
      <c r="E23" s="618">
        <v>7.3975882600000009</v>
      </c>
    </row>
    <row r="24" spans="2:6" x14ac:dyDescent="0.2">
      <c r="B24" s="617" t="s">
        <v>1619</v>
      </c>
      <c r="C24" s="617">
        <v>320.65666851637002</v>
      </c>
      <c r="D24" s="617">
        <v>0</v>
      </c>
      <c r="E24" s="617">
        <v>320.65666851637002</v>
      </c>
    </row>
    <row r="25" spans="2:6" x14ac:dyDescent="0.2">
      <c r="B25" s="617" t="s">
        <v>1620</v>
      </c>
      <c r="C25" s="617">
        <v>7.1559935605152916</v>
      </c>
      <c r="D25" s="617">
        <v>-6.3518983248999925</v>
      </c>
      <c r="E25" s="617">
        <v>0.80413262286503706</v>
      </c>
    </row>
    <row r="26" spans="2:6" x14ac:dyDescent="0.2">
      <c r="B26" s="617" t="s">
        <v>1621</v>
      </c>
      <c r="C26" s="617">
        <v>16.488513900001205</v>
      </c>
      <c r="D26" s="617">
        <v>1.8370248300000618</v>
      </c>
      <c r="E26" s="617">
        <v>18.325763970001265</v>
      </c>
    </row>
    <row r="27" spans="2:6" x14ac:dyDescent="0.2">
      <c r="B27" s="1248" t="s">
        <v>1553</v>
      </c>
      <c r="C27" s="1036">
        <v>-1657.736831969999</v>
      </c>
      <c r="D27" s="1248">
        <v>-504.57966350999993</v>
      </c>
      <c r="E27" s="1036">
        <v>-2162.3159323799991</v>
      </c>
    </row>
    <row r="28" spans="2:6" x14ac:dyDescent="0.2">
      <c r="B28" s="604"/>
      <c r="C28" s="604"/>
      <c r="D28" s="604"/>
      <c r="E28" s="604"/>
    </row>
    <row r="29" spans="2:6" ht="29.65" customHeight="1" x14ac:dyDescent="0.2">
      <c r="B29" s="2993"/>
      <c r="C29" s="2997"/>
      <c r="D29" s="2997"/>
      <c r="E29" s="2997"/>
      <c r="F29" s="2129"/>
    </row>
    <row r="30" spans="2:6" x14ac:dyDescent="0.2">
      <c r="B30" s="604"/>
      <c r="C30" s="604"/>
      <c r="D30" s="604"/>
      <c r="E30" s="604"/>
    </row>
    <row r="31" spans="2:6" ht="14.45" customHeight="1" x14ac:dyDescent="0.2"/>
  </sheetData>
  <mergeCells count="5">
    <mergeCell ref="B1:E1"/>
    <mergeCell ref="C2:D2"/>
    <mergeCell ref="B14:E14"/>
    <mergeCell ref="C17:D17"/>
    <mergeCell ref="B29:E29"/>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71DD3-C5B5-4317-B1DB-81D5E9121BAF}">
  <sheetPr>
    <tabColor theme="2"/>
  </sheetPr>
  <dimension ref="A1:F92"/>
  <sheetViews>
    <sheetView showGridLines="0" showWhiteSpace="0" view="pageLayout" zoomScaleNormal="100" workbookViewId="0">
      <selection sqref="A1:E1"/>
    </sheetView>
  </sheetViews>
  <sheetFormatPr defaultColWidth="8.75" defaultRowHeight="11.25" x14ac:dyDescent="0.2"/>
  <cols>
    <col min="1" max="6" width="13.375" style="2361" customWidth="1"/>
    <col min="7" max="16384" width="8.75" style="2361"/>
  </cols>
  <sheetData>
    <row r="1" spans="1:6" x14ac:dyDescent="0.2">
      <c r="A1" s="2998" t="s">
        <v>2132</v>
      </c>
      <c r="B1" s="2998"/>
      <c r="C1" s="2998"/>
      <c r="D1" s="2998"/>
      <c r="E1" s="2998"/>
      <c r="F1" s="2369"/>
    </row>
    <row r="2" spans="1:6" ht="55.15" customHeight="1" x14ac:dyDescent="0.2">
      <c r="A2" s="2281" t="s">
        <v>1008</v>
      </c>
      <c r="B2" s="2206" t="s">
        <v>1622</v>
      </c>
      <c r="C2" s="2206" t="s">
        <v>1623</v>
      </c>
      <c r="D2" s="2206" t="s">
        <v>1624</v>
      </c>
      <c r="E2" s="2206" t="s">
        <v>1625</v>
      </c>
      <c r="F2" s="2170" t="s">
        <v>1626</v>
      </c>
    </row>
    <row r="3" spans="1:6" ht="22.5" x14ac:dyDescent="0.2">
      <c r="A3" s="1479" t="s">
        <v>1565</v>
      </c>
      <c r="B3" s="1479">
        <v>0</v>
      </c>
      <c r="C3" s="1479">
        <v>0.99323230000000007</v>
      </c>
      <c r="D3" s="2370">
        <v>2.5835915800000002</v>
      </c>
      <c r="E3" s="2370">
        <v>3.5768238800000001</v>
      </c>
      <c r="F3" s="2370">
        <v>3.0799550581689825</v>
      </c>
    </row>
    <row r="4" spans="1:6" ht="22.5" x14ac:dyDescent="0.2">
      <c r="A4" s="1458" t="s">
        <v>1566</v>
      </c>
      <c r="B4" s="1458">
        <v>0</v>
      </c>
      <c r="C4" s="1458">
        <v>0</v>
      </c>
      <c r="D4" s="1458">
        <v>0.62702768999999992</v>
      </c>
      <c r="E4" s="1458">
        <v>0.62702769000000003</v>
      </c>
      <c r="F4" s="2371">
        <v>1.0646616537523421</v>
      </c>
    </row>
    <row r="5" spans="1:6" ht="22.5" x14ac:dyDescent="0.2">
      <c r="A5" s="1458" t="s">
        <v>1567</v>
      </c>
      <c r="B5" s="1458">
        <v>0</v>
      </c>
      <c r="C5" s="1458">
        <v>0.99323230000000007</v>
      </c>
      <c r="D5" s="1458">
        <v>1.9565638900000002</v>
      </c>
      <c r="E5" s="1458">
        <v>2.9497961899999998</v>
      </c>
      <c r="F5" s="2371">
        <v>5.1535815586171303</v>
      </c>
    </row>
    <row r="6" spans="1:6" ht="1.1499999999999999" customHeight="1" x14ac:dyDescent="0.2">
      <c r="A6" s="1458"/>
      <c r="B6" s="1458"/>
      <c r="C6" s="1458"/>
      <c r="D6" s="1458"/>
      <c r="E6" s="1458"/>
      <c r="F6" s="2371"/>
    </row>
    <row r="7" spans="1:6" x14ac:dyDescent="0.2">
      <c r="A7" s="1479" t="s">
        <v>1568</v>
      </c>
      <c r="B7" s="1479">
        <v>-702.96236901999998</v>
      </c>
      <c r="C7" s="1479">
        <v>300.49001456999997</v>
      </c>
      <c r="D7" s="2372">
        <v>-137.10483876000001</v>
      </c>
      <c r="E7" s="2372">
        <v>-539.57719321000002</v>
      </c>
      <c r="F7" s="2372">
        <v>-22.003270844754702</v>
      </c>
    </row>
    <row r="8" spans="1:6" x14ac:dyDescent="0.2">
      <c r="A8" s="1479" t="s">
        <v>1569</v>
      </c>
      <c r="B8" s="1479">
        <v>-550.92613896</v>
      </c>
      <c r="C8" s="1479">
        <v>216.06079485999999</v>
      </c>
      <c r="D8" s="2372">
        <v>-46.195971130000004</v>
      </c>
      <c r="E8" s="2372">
        <v>-381.06131523000005</v>
      </c>
      <c r="F8" s="2372">
        <v>-35.40182562640144</v>
      </c>
    </row>
    <row r="9" spans="1:6" ht="22.5" x14ac:dyDescent="0.2">
      <c r="A9" s="2373" t="s">
        <v>286</v>
      </c>
      <c r="B9" s="1458">
        <v>-61.231809290000001</v>
      </c>
      <c r="C9" s="1458">
        <v>17.668788030000002</v>
      </c>
      <c r="D9" s="2123">
        <v>12.952597539999998</v>
      </c>
      <c r="E9" s="2123">
        <v>-30.610423720000004</v>
      </c>
      <c r="F9" s="2123">
        <v>-23.527688474744064</v>
      </c>
    </row>
    <row r="10" spans="1:6" x14ac:dyDescent="0.2">
      <c r="A10" s="2373" t="s">
        <v>287</v>
      </c>
      <c r="B10" s="1458">
        <v>-8.8858025199999986</v>
      </c>
      <c r="C10" s="1458">
        <v>-0.59612712000000001</v>
      </c>
      <c r="D10" s="2123">
        <v>-6.9533810700000007</v>
      </c>
      <c r="E10" s="2123">
        <v>-16.435310710000003</v>
      </c>
      <c r="F10" s="2123">
        <v>-171.16820651602421</v>
      </c>
    </row>
    <row r="11" spans="1:6" x14ac:dyDescent="0.2">
      <c r="A11" s="2373" t="s">
        <v>288</v>
      </c>
      <c r="B11" s="1458">
        <v>-37.382551890000002</v>
      </c>
      <c r="C11" s="1458">
        <v>20.201873070000001</v>
      </c>
      <c r="D11" s="2123">
        <v>-5.85318702</v>
      </c>
      <c r="E11" s="2123">
        <v>-23.033865839999997</v>
      </c>
      <c r="F11" s="2123">
        <v>-358.94385857555625</v>
      </c>
    </row>
    <row r="12" spans="1:6" ht="22.5" x14ac:dyDescent="0.2">
      <c r="A12" s="2373" t="s">
        <v>289</v>
      </c>
      <c r="B12" s="1458">
        <v>-1.91019E-3</v>
      </c>
      <c r="C12" s="1458">
        <v>3.3799010000000004E-2</v>
      </c>
      <c r="D12" s="2123">
        <v>-0.16316514999999998</v>
      </c>
      <c r="E12" s="2123">
        <v>-0.13127633</v>
      </c>
      <c r="F12" s="2123">
        <v>-1.0408644461724281</v>
      </c>
    </row>
    <row r="13" spans="1:6" ht="22.5" x14ac:dyDescent="0.2">
      <c r="A13" s="2373" t="s">
        <v>290</v>
      </c>
      <c r="B13" s="1458">
        <v>-7.4505330199999946</v>
      </c>
      <c r="C13" s="1458">
        <v>5.2338451399999997</v>
      </c>
      <c r="D13" s="2123">
        <v>5.1314201199999996</v>
      </c>
      <c r="E13" s="2123">
        <v>2.9147322400000064</v>
      </c>
      <c r="F13" s="2123">
        <v>14.550731490820541</v>
      </c>
    </row>
    <row r="14" spans="1:6" x14ac:dyDescent="0.2">
      <c r="A14" s="2373" t="s">
        <v>291</v>
      </c>
      <c r="B14" s="1458">
        <v>-150.14652121999998</v>
      </c>
      <c r="C14" s="1458">
        <v>31.066692969999998</v>
      </c>
      <c r="D14" s="2123">
        <v>-9.7074920599999999</v>
      </c>
      <c r="E14" s="2123">
        <v>-128.78732030999998</v>
      </c>
      <c r="F14" s="2123">
        <v>-664.26389240349874</v>
      </c>
    </row>
    <row r="15" spans="1:6" ht="33.75" x14ac:dyDescent="0.2">
      <c r="A15" s="2373" t="s">
        <v>292</v>
      </c>
      <c r="B15" s="1458">
        <v>-4.9038985099999994</v>
      </c>
      <c r="C15" s="1458">
        <v>11.57678651</v>
      </c>
      <c r="D15" s="2123">
        <v>-3.4831075899999999</v>
      </c>
      <c r="E15" s="2123">
        <v>3.18978041</v>
      </c>
      <c r="F15" s="2123">
        <v>10.378524758681536</v>
      </c>
    </row>
    <row r="16" spans="1:6" ht="22.5" x14ac:dyDescent="0.2">
      <c r="A16" s="2373" t="s">
        <v>293</v>
      </c>
      <c r="B16" s="1458">
        <v>-25.774985010000002</v>
      </c>
      <c r="C16" s="1458">
        <v>12.709781979999999</v>
      </c>
      <c r="D16" s="2123">
        <v>-4.5172108499999961</v>
      </c>
      <c r="E16" s="2123">
        <v>-17.582413880000001</v>
      </c>
      <c r="F16" s="2123">
        <v>-56.584503730732131</v>
      </c>
    </row>
    <row r="17" spans="1:6" x14ac:dyDescent="0.2">
      <c r="A17" s="2373" t="s">
        <v>294</v>
      </c>
      <c r="B17" s="1458">
        <v>-11.037551779999999</v>
      </c>
      <c r="C17" s="1458">
        <v>2.6045773800000003</v>
      </c>
      <c r="D17" s="2123">
        <v>-4.6529163299999992</v>
      </c>
      <c r="E17" s="2123">
        <v>-13.085890729999999</v>
      </c>
      <c r="F17" s="2123">
        <v>-91.56793032949939</v>
      </c>
    </row>
    <row r="18" spans="1:6" x14ac:dyDescent="0.2">
      <c r="A18" s="2373" t="s">
        <v>295</v>
      </c>
      <c r="B18" s="1458">
        <v>-12.495645959999999</v>
      </c>
      <c r="C18" s="1458">
        <v>17.07116581</v>
      </c>
      <c r="D18" s="2123">
        <v>-10.79224136</v>
      </c>
      <c r="E18" s="2123">
        <v>-6.2167215100000002</v>
      </c>
      <c r="F18" s="2123">
        <v>-21.315551246885491</v>
      </c>
    </row>
    <row r="19" spans="1:6" ht="22.5" x14ac:dyDescent="0.2">
      <c r="A19" s="2373" t="s">
        <v>296</v>
      </c>
      <c r="B19" s="1458">
        <v>-17.976798139999989</v>
      </c>
      <c r="C19" s="1458">
        <v>1.1222358000000057</v>
      </c>
      <c r="D19" s="2123">
        <v>0.82907081999999832</v>
      </c>
      <c r="E19" s="2123">
        <v>-16.025491520000006</v>
      </c>
      <c r="F19" s="2123">
        <v>-45.739912082282515</v>
      </c>
    </row>
    <row r="20" spans="1:6" x14ac:dyDescent="0.2">
      <c r="A20" s="2373" t="s">
        <v>297</v>
      </c>
      <c r="B20" s="1458">
        <v>-11.37793598</v>
      </c>
      <c r="C20" s="1458">
        <v>2.2301438099999999</v>
      </c>
      <c r="D20" s="2123">
        <v>16.013557209999998</v>
      </c>
      <c r="E20" s="2123">
        <v>6.8657650400000003</v>
      </c>
      <c r="F20" s="2123">
        <v>37.742959184021288</v>
      </c>
    </row>
    <row r="21" spans="1:6" x14ac:dyDescent="0.2">
      <c r="A21" s="2373" t="s">
        <v>298</v>
      </c>
      <c r="B21" s="1458">
        <v>-18.356817500000002</v>
      </c>
      <c r="C21" s="1458">
        <v>18.951557010000002</v>
      </c>
      <c r="D21" s="2123">
        <v>-6.2697758199999996</v>
      </c>
      <c r="E21" s="2123">
        <v>-5.6750363100000003</v>
      </c>
      <c r="F21" s="2123">
        <v>-17.888047417396908</v>
      </c>
    </row>
    <row r="22" spans="1:6" ht="22.5" x14ac:dyDescent="0.2">
      <c r="A22" s="2373" t="s">
        <v>299</v>
      </c>
      <c r="B22" s="1458">
        <v>-35.958555999999994</v>
      </c>
      <c r="C22" s="1458">
        <v>11.6954396</v>
      </c>
      <c r="D22" s="2123">
        <v>-10.706043510000001</v>
      </c>
      <c r="E22" s="2123">
        <v>-34.969159910000002</v>
      </c>
      <c r="F22" s="2123">
        <v>-34.404748754622801</v>
      </c>
    </row>
    <row r="23" spans="1:6" x14ac:dyDescent="0.2">
      <c r="A23" s="2373" t="s">
        <v>300</v>
      </c>
      <c r="B23" s="1458">
        <v>-23.200808630000001</v>
      </c>
      <c r="C23" s="1458">
        <v>15.03798027</v>
      </c>
      <c r="D23" s="2123">
        <v>-4.7548162700000001</v>
      </c>
      <c r="E23" s="2123">
        <v>-12.91764463</v>
      </c>
      <c r="F23" s="2123">
        <v>-22.579162054410638</v>
      </c>
    </row>
    <row r="24" spans="1:6" x14ac:dyDescent="0.2">
      <c r="A24" s="2373" t="s">
        <v>301</v>
      </c>
      <c r="B24" s="1458">
        <v>-17.051262390000002</v>
      </c>
      <c r="C24" s="1458">
        <v>16.936542590000002</v>
      </c>
      <c r="D24" s="2123">
        <v>-4.138099809999999</v>
      </c>
      <c r="E24" s="2123">
        <v>-4.2528196099999995</v>
      </c>
      <c r="F24" s="2123">
        <v>-9.000799980109619</v>
      </c>
    </row>
    <row r="25" spans="1:6" x14ac:dyDescent="0.2">
      <c r="A25" s="2373" t="s">
        <v>302</v>
      </c>
      <c r="B25" s="1458">
        <v>-94.090174559999994</v>
      </c>
      <c r="C25" s="1458">
        <v>13.284554069999999</v>
      </c>
      <c r="D25" s="2371">
        <v>18.880189609999999</v>
      </c>
      <c r="E25" s="2371">
        <v>-61.92543088</v>
      </c>
      <c r="F25" s="2371">
        <v>-81.426521015149916</v>
      </c>
    </row>
    <row r="26" spans="1:6" ht="22.5" x14ac:dyDescent="0.2">
      <c r="A26" s="2373" t="s">
        <v>303</v>
      </c>
      <c r="B26" s="1458">
        <v>-6.2498082400000001</v>
      </c>
      <c r="C26" s="1458">
        <v>1.42753452</v>
      </c>
      <c r="D26" s="2123">
        <v>-1.9524723900000003</v>
      </c>
      <c r="E26" s="2123">
        <v>-6.7747461099999997</v>
      </c>
      <c r="F26" s="2123">
        <v>-14.186494071714579</v>
      </c>
    </row>
    <row r="27" spans="1:6" x14ac:dyDescent="0.2">
      <c r="A27" s="2373" t="s">
        <v>1570</v>
      </c>
      <c r="B27" s="1458">
        <v>-7.2282144700000002</v>
      </c>
      <c r="C27" s="1458">
        <v>14.02038319</v>
      </c>
      <c r="D27" s="2123">
        <v>-13.68237981</v>
      </c>
      <c r="E27" s="2123">
        <v>-6.8902110900000002</v>
      </c>
      <c r="F27" s="2123">
        <v>-1.9407076963371233</v>
      </c>
    </row>
    <row r="28" spans="1:6" x14ac:dyDescent="0.2">
      <c r="A28" s="2373" t="s">
        <v>5</v>
      </c>
      <c r="B28" s="1458">
        <v>-0.12455366000000095</v>
      </c>
      <c r="C28" s="1458">
        <v>3.7832412199999998</v>
      </c>
      <c r="D28" s="2123">
        <v>-12.376517389999997</v>
      </c>
      <c r="E28" s="2123">
        <v>-8.717829830000003</v>
      </c>
      <c r="F28" s="2123">
        <v>-283.34225873561729</v>
      </c>
    </row>
    <row r="29" spans="1:6" x14ac:dyDescent="0.2">
      <c r="A29" s="1479" t="s">
        <v>1571</v>
      </c>
      <c r="B29" s="1479">
        <v>-152.03623005999998</v>
      </c>
      <c r="C29" s="1479">
        <v>84.429219710000012</v>
      </c>
      <c r="D29" s="2372">
        <v>-89.545617789999994</v>
      </c>
      <c r="E29" s="2372">
        <v>-157.15262813999999</v>
      </c>
      <c r="F29" s="2372">
        <v>-11.769532389145395</v>
      </c>
    </row>
    <row r="30" spans="1:6" x14ac:dyDescent="0.2">
      <c r="A30" s="1458" t="s">
        <v>1572</v>
      </c>
      <c r="B30" s="1458">
        <v>-14.623922579999999</v>
      </c>
      <c r="C30" s="1458">
        <v>-10.703414199999999</v>
      </c>
      <c r="D30" s="2123">
        <v>54.225472369999999</v>
      </c>
      <c r="E30" s="2123">
        <v>28.898135590000003</v>
      </c>
      <c r="F30" s="2123">
        <v>2.6660411625017013</v>
      </c>
    </row>
    <row r="31" spans="1:6" x14ac:dyDescent="0.2">
      <c r="A31" s="1458" t="s">
        <v>1573</v>
      </c>
      <c r="B31" s="1458">
        <v>-137.41230747999998</v>
      </c>
      <c r="C31" s="1458">
        <v>95.13263391000001</v>
      </c>
      <c r="D31" s="2123">
        <v>-143.77109016</v>
      </c>
      <c r="E31" s="2123">
        <v>-186.05076373</v>
      </c>
      <c r="F31" s="2123">
        <v>-74.030840408106016</v>
      </c>
    </row>
    <row r="32" spans="1:6" ht="22.5" x14ac:dyDescent="0.2">
      <c r="A32" s="1479" t="s">
        <v>1574</v>
      </c>
      <c r="B32" s="1479">
        <v>0</v>
      </c>
      <c r="C32" s="1479">
        <v>0</v>
      </c>
      <c r="D32" s="2372">
        <v>-1.3632498399999999</v>
      </c>
      <c r="E32" s="2372">
        <v>-1.3632498399999999</v>
      </c>
      <c r="F32" s="2372">
        <v>-3.3560566345338749</v>
      </c>
    </row>
    <row r="33" spans="1:6" x14ac:dyDescent="0.2">
      <c r="A33" s="2374" t="s">
        <v>7</v>
      </c>
      <c r="B33" s="2374">
        <v>-702.96236901999998</v>
      </c>
      <c r="C33" s="2374">
        <v>301.48324686999996</v>
      </c>
      <c r="D33" s="2375">
        <v>-134.52124718000002</v>
      </c>
      <c r="E33" s="2375">
        <v>-536.00036933000001</v>
      </c>
      <c r="F33" s="2375">
        <v>-20.869108127880974</v>
      </c>
    </row>
    <row r="34" spans="1:6" x14ac:dyDescent="0.2">
      <c r="A34" s="2143" t="s">
        <v>2130</v>
      </c>
      <c r="B34" s="2376"/>
      <c r="C34" s="2376"/>
      <c r="D34" s="2376"/>
      <c r="E34" s="2376"/>
      <c r="F34" s="2357"/>
    </row>
    <row r="59" spans="1:6" ht="45" x14ac:dyDescent="0.2">
      <c r="A59" s="2360" t="s">
        <v>386</v>
      </c>
      <c r="B59" s="2282" t="s">
        <v>1622</v>
      </c>
      <c r="C59" s="2282" t="s">
        <v>1623</v>
      </c>
      <c r="D59" s="2282" t="s">
        <v>1624</v>
      </c>
      <c r="E59" s="2282" t="s">
        <v>1625</v>
      </c>
      <c r="F59" s="2171" t="s">
        <v>1626</v>
      </c>
    </row>
    <row r="60" spans="1:6" x14ac:dyDescent="0.2">
      <c r="A60" s="2362" t="s">
        <v>1565</v>
      </c>
      <c r="B60" s="2362">
        <v>-0.57786019</v>
      </c>
      <c r="C60" s="2362">
        <v>1.8578900974961199</v>
      </c>
      <c r="D60" s="2362">
        <v>6.1889013942949997</v>
      </c>
      <c r="E60" s="2362">
        <v>7.468931330538175</v>
      </c>
      <c r="F60" s="2362">
        <v>3.9240231425330951</v>
      </c>
    </row>
    <row r="61" spans="1:6" ht="22.5" x14ac:dyDescent="0.2">
      <c r="A61" s="2356" t="s">
        <v>1566</v>
      </c>
      <c r="B61" s="2356">
        <v>0</v>
      </c>
      <c r="C61" s="2356">
        <v>0</v>
      </c>
      <c r="D61" s="1505">
        <v>-0.76254936873800006</v>
      </c>
      <c r="E61" s="1505">
        <v>-0.76254933999094476</v>
      </c>
      <c r="F61" s="1505">
        <v>-0.99545245500924395</v>
      </c>
    </row>
    <row r="62" spans="1:6" ht="22.5" x14ac:dyDescent="0.2">
      <c r="A62" s="2356" t="s">
        <v>1567</v>
      </c>
      <c r="B62" s="2356">
        <v>-0.57786019</v>
      </c>
      <c r="C62" s="2356">
        <v>1.8578900974961199</v>
      </c>
      <c r="D62" s="1505">
        <v>6.9514507630330007</v>
      </c>
      <c r="E62" s="1505">
        <v>8.2314806705291197</v>
      </c>
      <c r="F62" s="1505">
        <v>7.2374002390301273</v>
      </c>
    </row>
    <row r="63" spans="1:6" x14ac:dyDescent="0.2">
      <c r="A63" s="927"/>
      <c r="B63" s="927"/>
      <c r="C63" s="927"/>
      <c r="D63" s="2363"/>
      <c r="E63" s="2363"/>
      <c r="F63" s="2363">
        <v>0</v>
      </c>
    </row>
    <row r="64" spans="1:6" x14ac:dyDescent="0.2">
      <c r="A64" s="2364" t="s">
        <v>1568</v>
      </c>
      <c r="B64" s="2364">
        <v>-745.49614301999986</v>
      </c>
      <c r="C64" s="2364">
        <v>586.04390099248144</v>
      </c>
      <c r="D64" s="2364">
        <v>-15.21687366429501</v>
      </c>
      <c r="E64" s="2364">
        <v>-174.66905749317613</v>
      </c>
      <c r="F64" s="2364">
        <v>-6.6709036797209551</v>
      </c>
    </row>
    <row r="65" spans="1:6" x14ac:dyDescent="0.2">
      <c r="A65" s="2365" t="s">
        <v>1569</v>
      </c>
      <c r="B65" s="2365">
        <v>-598.42136482620492</v>
      </c>
      <c r="C65" s="2365">
        <v>499.76764053098282</v>
      </c>
      <c r="D65" s="2366">
        <v>22.474607374637976</v>
      </c>
      <c r="E65" s="2366">
        <v>-76.179058721946745</v>
      </c>
      <c r="F65" s="2366">
        <v>-5.9090600930924664</v>
      </c>
    </row>
    <row r="66" spans="1:6" ht="22.5" x14ac:dyDescent="0.2">
      <c r="A66" s="2367" t="s">
        <v>1576</v>
      </c>
      <c r="B66" s="2367">
        <v>-16.654428849500597</v>
      </c>
      <c r="C66" s="2367">
        <v>19.067439587063252</v>
      </c>
      <c r="D66" s="2318">
        <v>-7.8067989628979939</v>
      </c>
      <c r="E66" s="2318">
        <v>-5.3937882253353431</v>
      </c>
      <c r="F66" s="2318">
        <v>-12.8027094762139</v>
      </c>
    </row>
    <row r="67" spans="1:6" ht="33.75" x14ac:dyDescent="0.2">
      <c r="A67" s="2367" t="s">
        <v>308</v>
      </c>
      <c r="B67" s="2367">
        <v>-38.268813779584498</v>
      </c>
      <c r="C67" s="2367">
        <v>51.688475871942011</v>
      </c>
      <c r="D67" s="2318">
        <v>0.8973427535584706</v>
      </c>
      <c r="E67" s="2318">
        <v>14.317004845915982</v>
      </c>
      <c r="F67" s="2318">
        <v>86.474901479783853</v>
      </c>
    </row>
    <row r="68" spans="1:6" ht="33.75" x14ac:dyDescent="0.2">
      <c r="A68" s="2367" t="s">
        <v>1577</v>
      </c>
      <c r="B68" s="2367">
        <v>-64.354010933841494</v>
      </c>
      <c r="C68" s="2367">
        <v>25.995132561514581</v>
      </c>
      <c r="D68" s="2318">
        <v>-13.567548953088368</v>
      </c>
      <c r="E68" s="2318">
        <v>-51.926427325415283</v>
      </c>
      <c r="F68" s="2318">
        <v>-100.77761475440174</v>
      </c>
    </row>
    <row r="69" spans="1:6" x14ac:dyDescent="0.2">
      <c r="A69" s="2367" t="s">
        <v>310</v>
      </c>
      <c r="B69" s="2367">
        <v>-103.48070582913601</v>
      </c>
      <c r="C69" s="2367">
        <v>69.915952597694996</v>
      </c>
      <c r="D69" s="2318">
        <v>-3.0114487086293158</v>
      </c>
      <c r="E69" s="2318">
        <v>-36.57620194007032</v>
      </c>
      <c r="F69" s="2318">
        <v>-198.57891862713504</v>
      </c>
    </row>
    <row r="70" spans="1:6" ht="22.5" x14ac:dyDescent="0.2">
      <c r="A70" s="2367" t="s">
        <v>286</v>
      </c>
      <c r="B70" s="2367">
        <v>-47.484805712953403</v>
      </c>
      <c r="C70" s="2367">
        <v>19.404915829594952</v>
      </c>
      <c r="D70" s="2318">
        <v>-23.497480636739059</v>
      </c>
      <c r="E70" s="2318">
        <v>-51.577370520097503</v>
      </c>
      <c r="F70" s="2318">
        <v>-36.410833082789537</v>
      </c>
    </row>
    <row r="71" spans="1:6" ht="22.5" x14ac:dyDescent="0.2">
      <c r="A71" s="2367" t="s">
        <v>311</v>
      </c>
      <c r="B71" s="2367">
        <v>-0.67339271769639997</v>
      </c>
      <c r="C71" s="2367">
        <v>1.74903695847115</v>
      </c>
      <c r="D71" s="2318">
        <v>-0.40762582368493588</v>
      </c>
      <c r="E71" s="2318">
        <v>0.66801841708981413</v>
      </c>
      <c r="F71" s="2318">
        <v>6.7985438061170012</v>
      </c>
    </row>
    <row r="72" spans="1:6" ht="22.5" x14ac:dyDescent="0.2">
      <c r="A72" s="2367" t="s">
        <v>312</v>
      </c>
      <c r="B72" s="2367">
        <v>-14.106439690944502</v>
      </c>
      <c r="C72" s="2367">
        <v>4.386980553256989</v>
      </c>
      <c r="D72" s="2318">
        <v>0.23838402374681214</v>
      </c>
      <c r="E72" s="2318">
        <v>-9.4810751139406975</v>
      </c>
      <c r="F72" s="2318">
        <v>-70.195250594834306</v>
      </c>
    </row>
    <row r="73" spans="1:6" ht="33.75" x14ac:dyDescent="0.2">
      <c r="A73" s="2367" t="s">
        <v>1578</v>
      </c>
      <c r="B73" s="2367">
        <v>-79.2074036427111</v>
      </c>
      <c r="C73" s="2367">
        <v>75.590820862572926</v>
      </c>
      <c r="D73" s="2318">
        <v>-1.285352601826198</v>
      </c>
      <c r="E73" s="2318">
        <v>-4.9019353819643783</v>
      </c>
      <c r="F73" s="2318">
        <v>-4.5897937689697255</v>
      </c>
    </row>
    <row r="74" spans="1:6" ht="33.75" x14ac:dyDescent="0.2">
      <c r="A74" s="2367" t="s">
        <v>314</v>
      </c>
      <c r="B74" s="2367">
        <v>-3.5086764595359008</v>
      </c>
      <c r="C74" s="2367">
        <v>10.38460706062455</v>
      </c>
      <c r="D74" s="2318">
        <v>-3.3713346025578592</v>
      </c>
      <c r="E74" s="2318">
        <v>3.5045959985307906</v>
      </c>
      <c r="F74" s="2318">
        <v>21.71502250350829</v>
      </c>
    </row>
    <row r="75" spans="1:6" x14ac:dyDescent="0.2">
      <c r="A75" s="2367" t="s">
        <v>1579</v>
      </c>
      <c r="B75" s="2367">
        <v>-6.1435907278946997</v>
      </c>
      <c r="C75" s="2367">
        <v>5.3678299272583798</v>
      </c>
      <c r="D75" s="2318">
        <v>-0.90672865903645883</v>
      </c>
      <c r="E75" s="2318">
        <v>-1.6824894596727789</v>
      </c>
      <c r="F75" s="2318">
        <v>-9.9715856978175079</v>
      </c>
    </row>
    <row r="76" spans="1:6" ht="22.5" x14ac:dyDescent="0.2">
      <c r="A76" s="2367" t="s">
        <v>1580</v>
      </c>
      <c r="B76" s="2367">
        <v>-0.31387778338749994</v>
      </c>
      <c r="C76" s="2367">
        <v>2.7256706312304799</v>
      </c>
      <c r="D76" s="2318">
        <v>-6.0890251588351223</v>
      </c>
      <c r="E76" s="2318">
        <v>-3.6772323109921419</v>
      </c>
      <c r="F76" s="2318">
        <v>-54.771107951267737</v>
      </c>
    </row>
    <row r="77" spans="1:6" ht="33.75" x14ac:dyDescent="0.2">
      <c r="A77" s="2367" t="s">
        <v>318</v>
      </c>
      <c r="B77" s="2367">
        <v>-1.4430744058427001</v>
      </c>
      <c r="C77" s="2367">
        <v>26.71396709268668</v>
      </c>
      <c r="D77" s="2318">
        <v>-21.22125130612072</v>
      </c>
      <c r="E77" s="2318">
        <v>4.0496413807232718</v>
      </c>
      <c r="F77" s="2318">
        <v>9.9635932571612678</v>
      </c>
    </row>
    <row r="78" spans="1:6" ht="22.5" x14ac:dyDescent="0.2">
      <c r="A78" s="2367" t="s">
        <v>1581</v>
      </c>
      <c r="B78" s="2367">
        <v>-9.0003263577411996</v>
      </c>
      <c r="C78" s="2367">
        <v>5.8595539270861705</v>
      </c>
      <c r="D78" s="2318">
        <v>49.949401991329388</v>
      </c>
      <c r="E78" s="2318">
        <v>46.808629560674348</v>
      </c>
      <c r="F78" s="2318">
        <v>151.76779548182046</v>
      </c>
    </row>
    <row r="79" spans="1:6" ht="22.5" x14ac:dyDescent="0.2">
      <c r="A79" s="2367" t="s">
        <v>320</v>
      </c>
      <c r="B79" s="2367">
        <v>-0.72163810643920001</v>
      </c>
      <c r="C79" s="2367">
        <v>0.45695644677014008</v>
      </c>
      <c r="D79" s="2318">
        <v>-2.6266446047289511</v>
      </c>
      <c r="E79" s="2318">
        <v>-2.8913262643980118</v>
      </c>
      <c r="F79" s="2318">
        <v>-22.799247654410127</v>
      </c>
    </row>
    <row r="80" spans="1:6" ht="33.75" x14ac:dyDescent="0.2">
      <c r="A80" s="2367" t="s">
        <v>321</v>
      </c>
      <c r="B80" s="2367">
        <v>-31.670909521711298</v>
      </c>
      <c r="C80" s="2367">
        <v>44.912147165492541</v>
      </c>
      <c r="D80" s="2318">
        <v>10.571591717867587</v>
      </c>
      <c r="E80" s="2318">
        <v>23.812829361648831</v>
      </c>
      <c r="F80" s="2318">
        <v>6.6087946747461768</v>
      </c>
    </row>
    <row r="81" spans="1:6" x14ac:dyDescent="0.2">
      <c r="A81" s="2367" t="s">
        <v>295</v>
      </c>
      <c r="B81" s="2367">
        <v>-70.345284812944783</v>
      </c>
      <c r="C81" s="2367">
        <v>29.320123791937228</v>
      </c>
      <c r="D81" s="2318">
        <v>-4.1916989744912421</v>
      </c>
      <c r="E81" s="2318">
        <v>-45.216801796861404</v>
      </c>
      <c r="F81" s="2318">
        <v>-53.950515796297019</v>
      </c>
    </row>
    <row r="82" spans="1:6" ht="22.5" x14ac:dyDescent="0.2">
      <c r="A82" s="2367" t="s">
        <v>1582</v>
      </c>
      <c r="B82" s="2367">
        <v>0</v>
      </c>
      <c r="C82" s="2367">
        <v>0</v>
      </c>
      <c r="D82" s="2368">
        <v>-1.0518708000000002E-3</v>
      </c>
      <c r="E82" s="2368">
        <v>-1.0518708000000002E-3</v>
      </c>
      <c r="F82" s="2368">
        <v>-6.2946012835175379E-4</v>
      </c>
    </row>
    <row r="83" spans="1:6" ht="22.5" x14ac:dyDescent="0.2">
      <c r="A83" s="2367" t="s">
        <v>1583</v>
      </c>
      <c r="B83" s="2367">
        <v>-82.349826938333592</v>
      </c>
      <c r="C83" s="2367">
        <v>64.873221925564721</v>
      </c>
      <c r="D83" s="2318">
        <v>52.906053099882286</v>
      </c>
      <c r="E83" s="2318">
        <v>35.4294480871134</v>
      </c>
      <c r="F83" s="2318">
        <v>46.402490392339388</v>
      </c>
    </row>
    <row r="84" spans="1:6" ht="22.5" x14ac:dyDescent="0.2">
      <c r="A84" s="2367" t="s">
        <v>1584</v>
      </c>
      <c r="B84" s="2367">
        <v>-0.12193835</v>
      </c>
      <c r="C84" s="2367">
        <v>2.9545639999999998E-2</v>
      </c>
      <c r="D84" s="2318">
        <v>2.2393879999999991E-2</v>
      </c>
      <c r="E84" s="2318">
        <v>-6.9998829999999998E-2</v>
      </c>
      <c r="F84" s="2318">
        <v>-38.981036234190491</v>
      </c>
    </row>
    <row r="85" spans="1:6" ht="22.5" x14ac:dyDescent="0.2">
      <c r="A85" s="2367" t="s">
        <v>1585</v>
      </c>
      <c r="B85" s="2367">
        <v>-8.7424792200000034</v>
      </c>
      <c r="C85" s="2367">
        <v>14.988129568802682</v>
      </c>
      <c r="D85" s="2318">
        <v>0.95027271477227293</v>
      </c>
      <c r="E85" s="2318">
        <v>7.195923063574952</v>
      </c>
      <c r="F85" s="2318">
        <v>83.764879665621464</v>
      </c>
    </row>
    <row r="86" spans="1:6" x14ac:dyDescent="0.2">
      <c r="A86" s="2367" t="s">
        <v>1586</v>
      </c>
      <c r="B86" s="2367">
        <v>-4.2127193917387</v>
      </c>
      <c r="C86" s="2367">
        <v>3.4650742700171095</v>
      </c>
      <c r="D86" s="2318">
        <v>-5.62544714166508</v>
      </c>
      <c r="E86" s="2318">
        <v>-6.3730922633866696</v>
      </c>
      <c r="F86" s="2318">
        <v>-19.317439875236872</v>
      </c>
    </row>
    <row r="87" spans="1:6" ht="33.75" x14ac:dyDescent="0.2">
      <c r="A87" s="2367" t="s">
        <v>1587</v>
      </c>
      <c r="B87" s="2367">
        <v>-15.617021594267401</v>
      </c>
      <c r="C87" s="2367">
        <v>22.872058261401314</v>
      </c>
      <c r="D87" s="2318">
        <v>0.54860519858247081</v>
      </c>
      <c r="E87" s="2318">
        <v>7.803641865716382</v>
      </c>
      <c r="F87" s="2318">
        <v>21.966240248227692</v>
      </c>
    </row>
    <row r="88" spans="1:6" x14ac:dyDescent="0.2">
      <c r="A88" s="2365" t="s">
        <v>1571</v>
      </c>
      <c r="B88" s="2365">
        <v>-147.07476944379499</v>
      </c>
      <c r="C88" s="2365">
        <v>86.275473921498602</v>
      </c>
      <c r="D88" s="2366">
        <v>-40.191742734840986</v>
      </c>
      <c r="E88" s="2366">
        <v>-100.99103825713738</v>
      </c>
      <c r="F88" s="2366">
        <v>-7.8290672058277551</v>
      </c>
    </row>
    <row r="89" spans="1:6" x14ac:dyDescent="0.2">
      <c r="A89" s="2367" t="s">
        <v>1572</v>
      </c>
      <c r="B89" s="2367">
        <v>-9.5636814227729996</v>
      </c>
      <c r="C89" s="2367">
        <v>2.7346163039296001</v>
      </c>
      <c r="D89" s="2318">
        <v>-20.473090834514988</v>
      </c>
      <c r="E89" s="2318">
        <v>-27.30215595335839</v>
      </c>
      <c r="F89" s="2318">
        <v>-2.6285221430690955</v>
      </c>
    </row>
    <row r="90" spans="1:6" x14ac:dyDescent="0.2">
      <c r="A90" s="2367" t="s">
        <v>1573</v>
      </c>
      <c r="B90" s="2367">
        <v>-137.51108802102198</v>
      </c>
      <c r="C90" s="2367">
        <v>83.540857617569003</v>
      </c>
      <c r="D90" s="2318">
        <v>-19.718651900326005</v>
      </c>
      <c r="E90" s="2318">
        <v>-73.688882303778996</v>
      </c>
      <c r="F90" s="2318">
        <v>-29.327581516053332</v>
      </c>
    </row>
    <row r="91" spans="1:6" ht="22.5" x14ac:dyDescent="0.2">
      <c r="A91" s="2367" t="s">
        <v>1574</v>
      </c>
      <c r="B91" s="2367">
        <v>-8.7500000000000009E-6</v>
      </c>
      <c r="C91" s="2367">
        <v>7.8654000000000007E-4</v>
      </c>
      <c r="D91" s="2318">
        <v>2.5002616959080002</v>
      </c>
      <c r="E91" s="2318">
        <v>2.5010394859080001</v>
      </c>
      <c r="F91" s="2318">
        <v>6.375138731310642</v>
      </c>
    </row>
    <row r="92" spans="1:6" x14ac:dyDescent="0.2">
      <c r="A92" s="2364" t="s">
        <v>7</v>
      </c>
      <c r="B92" s="2364">
        <v>-746.07400320999989</v>
      </c>
      <c r="C92" s="2364">
        <v>587.90179108997756</v>
      </c>
      <c r="D92" s="2364">
        <v>-9.02797227000001</v>
      </c>
      <c r="E92" s="2364">
        <v>-167.20012616263793</v>
      </c>
      <c r="F92" s="2364">
        <v>-5.9529144812082091</v>
      </c>
    </row>
  </sheetData>
  <mergeCells count="1">
    <mergeCell ref="A1:E1"/>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7681F-CCCA-47D0-BB30-89812F6DFA46}">
  <sheetPr>
    <tabColor theme="2"/>
  </sheetPr>
  <dimension ref="A1:M31"/>
  <sheetViews>
    <sheetView showGridLines="0" showWhiteSpace="0" view="pageLayout" topLeftCell="B1" zoomScale="89" zoomScaleNormal="110" zoomScaleSheetLayoutView="100" zoomScalePageLayoutView="89" workbookViewId="0">
      <selection activeCell="B3" sqref="B3"/>
    </sheetView>
  </sheetViews>
  <sheetFormatPr defaultColWidth="9.125" defaultRowHeight="12" x14ac:dyDescent="0.2"/>
  <cols>
    <col min="1" max="1" width="1.125" style="636" hidden="1" customWidth="1"/>
    <col min="2" max="2" width="4.125" style="636" customWidth="1"/>
    <col min="3" max="3" width="16.25" style="636" customWidth="1"/>
    <col min="4" max="4" width="9.375" style="636" customWidth="1"/>
    <col min="5" max="5" width="8.125" style="636" customWidth="1"/>
    <col min="6" max="6" width="9" style="636" customWidth="1"/>
    <col min="7" max="7" width="7.375" style="636" customWidth="1"/>
    <col min="8" max="9" width="9.375" style="636" customWidth="1"/>
    <col min="10" max="10" width="8.375" style="636" customWidth="1"/>
    <col min="11" max="11" width="9.875" style="636" customWidth="1"/>
    <col min="12" max="16384" width="9.125" style="636"/>
  </cols>
  <sheetData>
    <row r="1" spans="2:13" x14ac:dyDescent="0.2">
      <c r="C1" s="805"/>
    </row>
    <row r="3" spans="2:13" x14ac:dyDescent="0.2">
      <c r="B3" s="2280" t="s">
        <v>2133</v>
      </c>
    </row>
    <row r="4" spans="2:13" x14ac:dyDescent="0.2">
      <c r="B4" s="636" t="s">
        <v>2107</v>
      </c>
    </row>
    <row r="5" spans="2:13" x14ac:dyDescent="0.2">
      <c r="B5" s="763"/>
      <c r="C5" s="2306"/>
      <c r="D5" s="2279" t="s">
        <v>341</v>
      </c>
      <c r="E5" s="2279" t="s">
        <v>342</v>
      </c>
      <c r="F5" s="2279" t="s">
        <v>343</v>
      </c>
      <c r="G5" s="2279" t="s">
        <v>592</v>
      </c>
      <c r="H5" s="2279" t="s">
        <v>344</v>
      </c>
      <c r="I5" s="2279" t="s">
        <v>345</v>
      </c>
      <c r="J5" s="2279" t="s">
        <v>346</v>
      </c>
      <c r="K5" s="2279" t="s">
        <v>1088</v>
      </c>
    </row>
    <row r="6" spans="2:13" ht="58.5" customHeight="1" x14ac:dyDescent="0.2">
      <c r="B6" s="763"/>
      <c r="C6" s="2306"/>
      <c r="D6" s="3000" t="s">
        <v>1627</v>
      </c>
      <c r="E6" s="3000"/>
      <c r="F6" s="3000"/>
      <c r="G6" s="3000"/>
      <c r="H6" s="3000" t="s">
        <v>1628</v>
      </c>
      <c r="I6" s="3000"/>
      <c r="J6" s="3000" t="s">
        <v>1629</v>
      </c>
      <c r="K6" s="3000"/>
    </row>
    <row r="7" spans="2:13" ht="103.5" customHeight="1" x14ac:dyDescent="0.2">
      <c r="B7" s="763"/>
      <c r="C7" s="2306"/>
      <c r="D7" s="3001" t="s">
        <v>1630</v>
      </c>
      <c r="E7" s="3003" t="s">
        <v>1631</v>
      </c>
      <c r="F7" s="3004"/>
      <c r="G7" s="3001"/>
      <c r="H7" s="3005" t="s">
        <v>1632</v>
      </c>
      <c r="I7" s="3005" t="s">
        <v>1633</v>
      </c>
      <c r="J7" s="2307"/>
      <c r="K7" s="3003" t="s">
        <v>1634</v>
      </c>
    </row>
    <row r="8" spans="2:13" ht="29.25" customHeight="1" x14ac:dyDescent="0.2">
      <c r="B8" s="763"/>
      <c r="C8" s="1378" t="s">
        <v>1007</v>
      </c>
      <c r="D8" s="3002"/>
      <c r="E8" s="2308"/>
      <c r="F8" s="2309" t="s">
        <v>1635</v>
      </c>
      <c r="G8" s="2310" t="s">
        <v>1636</v>
      </c>
      <c r="H8" s="3006"/>
      <c r="I8" s="3006"/>
      <c r="J8" s="2308"/>
      <c r="K8" s="3007"/>
    </row>
    <row r="9" spans="2:13" x14ac:dyDescent="0.2">
      <c r="B9" s="2311">
        <v>1</v>
      </c>
      <c r="C9" s="763" t="s">
        <v>1637</v>
      </c>
      <c r="D9" s="2312">
        <v>1007.751</v>
      </c>
      <c r="E9" s="2312">
        <v>1984.34</v>
      </c>
      <c r="F9" s="2312">
        <v>1766.9780000000001</v>
      </c>
      <c r="G9" s="2313">
        <v>1307.1859999999999</v>
      </c>
      <c r="H9" s="2313">
        <v>-15.108000000000001</v>
      </c>
      <c r="I9" s="2313">
        <v>-663.84</v>
      </c>
      <c r="J9" s="712">
        <v>817.76199999999994</v>
      </c>
      <c r="K9" s="2313">
        <v>563.61731316163537</v>
      </c>
      <c r="L9" s="604"/>
      <c r="M9" s="604"/>
    </row>
    <row r="10" spans="2:13" ht="24" x14ac:dyDescent="0.2">
      <c r="B10" s="2314">
        <v>2</v>
      </c>
      <c r="C10" s="2315" t="s">
        <v>2163</v>
      </c>
      <c r="D10" s="2312"/>
      <c r="E10" s="2312"/>
      <c r="F10" s="2312"/>
      <c r="G10" s="2312"/>
      <c r="H10" s="2312"/>
      <c r="I10" s="2312"/>
      <c r="J10" s="2313"/>
      <c r="K10" s="2313"/>
      <c r="L10" s="604"/>
    </row>
    <row r="11" spans="2:13" ht="24" x14ac:dyDescent="0.2">
      <c r="B11" s="2314">
        <v>3</v>
      </c>
      <c r="C11" s="2315" t="s">
        <v>2164</v>
      </c>
      <c r="D11" s="2312"/>
      <c r="E11" s="2312"/>
      <c r="F11" s="2312"/>
      <c r="G11" s="2312"/>
      <c r="H11" s="2312"/>
      <c r="I11" s="2312"/>
      <c r="J11" s="2313"/>
      <c r="K11" s="2313"/>
      <c r="L11" s="604"/>
    </row>
    <row r="12" spans="2:13" ht="24" x14ac:dyDescent="0.2">
      <c r="B12" s="2314">
        <v>4</v>
      </c>
      <c r="C12" s="2315" t="s">
        <v>2165</v>
      </c>
      <c r="D12" s="2312"/>
      <c r="E12" s="2312"/>
      <c r="F12" s="2312"/>
      <c r="G12" s="2312"/>
      <c r="H12" s="2312"/>
      <c r="I12" s="2312"/>
      <c r="J12" s="2313"/>
      <c r="K12" s="2313"/>
      <c r="L12" s="604"/>
    </row>
    <row r="13" spans="2:13" ht="36" x14ac:dyDescent="0.2">
      <c r="B13" s="2314">
        <v>5</v>
      </c>
      <c r="C13" s="2315" t="s">
        <v>2166</v>
      </c>
      <c r="D13" s="2312">
        <v>12.489000000000001</v>
      </c>
      <c r="E13" s="2312">
        <v>70.813999999999993</v>
      </c>
      <c r="F13" s="2312">
        <v>70.813999999999993</v>
      </c>
      <c r="G13" s="2312">
        <v>29.434000000000001</v>
      </c>
      <c r="H13" s="2312">
        <v>-2.7E-2</v>
      </c>
      <c r="I13" s="2312">
        <v>-45.073999999999998</v>
      </c>
      <c r="J13" s="2313">
        <v>3.9E-2</v>
      </c>
      <c r="K13" s="2313"/>
      <c r="L13" s="604"/>
    </row>
    <row r="14" spans="2:13" ht="23.25" customHeight="1" x14ac:dyDescent="0.2">
      <c r="B14" s="2314">
        <v>6</v>
      </c>
      <c r="C14" s="2315" t="s">
        <v>2167</v>
      </c>
      <c r="D14" s="2312">
        <v>744.76800000000003</v>
      </c>
      <c r="E14" s="2312">
        <v>1791.55</v>
      </c>
      <c r="F14" s="2312">
        <v>1576.0630000000001</v>
      </c>
      <c r="G14" s="2312">
        <v>1267.98</v>
      </c>
      <c r="H14" s="2312">
        <v>-10.648</v>
      </c>
      <c r="I14" s="2312">
        <v>-590.85599999999999</v>
      </c>
      <c r="J14" s="2313">
        <v>512.83600000000001</v>
      </c>
      <c r="K14" s="2313">
        <v>460.85630681163536</v>
      </c>
      <c r="L14" s="604"/>
    </row>
    <row r="15" spans="2:13" ht="24" x14ac:dyDescent="0.2">
      <c r="B15" s="2314">
        <v>7</v>
      </c>
      <c r="C15" s="2315" t="s">
        <v>2168</v>
      </c>
      <c r="D15" s="2312">
        <v>250.494</v>
      </c>
      <c r="E15" s="2312">
        <v>121.974</v>
      </c>
      <c r="F15" s="2312">
        <v>120.1</v>
      </c>
      <c r="G15" s="2312">
        <v>9.7710000000000008</v>
      </c>
      <c r="H15" s="2312">
        <v>-4.4340000000000002</v>
      </c>
      <c r="I15" s="2312">
        <v>-27.91</v>
      </c>
      <c r="J15" s="2313">
        <v>304.88799999999998</v>
      </c>
      <c r="K15" s="2313">
        <v>102.51388306000001</v>
      </c>
      <c r="L15" s="604"/>
    </row>
    <row r="16" spans="2:13" x14ac:dyDescent="0.2">
      <c r="B16" s="2311">
        <v>8</v>
      </c>
      <c r="C16" s="763" t="s">
        <v>1644</v>
      </c>
      <c r="D16" s="2312"/>
      <c r="E16" s="2312"/>
      <c r="F16" s="2312"/>
      <c r="G16" s="2312"/>
      <c r="H16" s="2312"/>
      <c r="I16" s="2312"/>
      <c r="J16" s="2313"/>
      <c r="K16" s="2313"/>
      <c r="L16" s="604"/>
    </row>
    <row r="17" spans="2:12" ht="24" x14ac:dyDescent="0.2">
      <c r="B17" s="2311">
        <v>9</v>
      </c>
      <c r="C17" s="763" t="s">
        <v>1645</v>
      </c>
      <c r="D17" s="2312">
        <v>31.349</v>
      </c>
      <c r="E17" s="2312">
        <v>37.045000000000002</v>
      </c>
      <c r="F17" s="2312">
        <v>135.80000000000001</v>
      </c>
      <c r="G17" s="2313">
        <v>29.459</v>
      </c>
      <c r="H17" s="2313">
        <v>0.72899999999999998</v>
      </c>
      <c r="I17" s="2313">
        <v>6.3E-2</v>
      </c>
      <c r="J17" s="2313">
        <v>23.465</v>
      </c>
      <c r="K17" s="2313">
        <v>0.19412966000000001</v>
      </c>
      <c r="L17" s="604"/>
    </row>
    <row r="18" spans="2:12" x14ac:dyDescent="0.2">
      <c r="B18" s="2316">
        <v>10</v>
      </c>
      <c r="C18" s="2317" t="s">
        <v>7</v>
      </c>
      <c r="D18" s="2317">
        <v>1039.0999999999999</v>
      </c>
      <c r="E18" s="2317">
        <v>2021.385</v>
      </c>
      <c r="F18" s="2317">
        <v>1902.778</v>
      </c>
      <c r="G18" s="2317">
        <v>1336.645</v>
      </c>
      <c r="H18" s="2317">
        <v>-15.837</v>
      </c>
      <c r="I18" s="2317">
        <v>-663.77700000000004</v>
      </c>
      <c r="J18" s="2317">
        <v>841.22699999999998</v>
      </c>
      <c r="K18" s="2317">
        <v>563.81144282163541</v>
      </c>
      <c r="L18" s="604"/>
    </row>
    <row r="19" spans="2:12" ht="19.5" customHeight="1" x14ac:dyDescent="0.2">
      <c r="B19" s="3008"/>
      <c r="C19" s="3008"/>
      <c r="D19" s="3008"/>
      <c r="E19" s="3008"/>
      <c r="F19" s="763"/>
      <c r="G19" s="637"/>
      <c r="H19" s="637"/>
      <c r="I19" s="637"/>
      <c r="J19" s="637"/>
      <c r="K19" s="637"/>
    </row>
    <row r="20" spans="2:12" x14ac:dyDescent="0.2">
      <c r="B20" s="3009"/>
      <c r="C20" s="3009"/>
      <c r="D20" s="3009"/>
      <c r="E20" s="3009"/>
      <c r="F20" s="777"/>
      <c r="G20" s="777"/>
    </row>
    <row r="21" spans="2:12" ht="49.5" customHeight="1" x14ac:dyDescent="0.2">
      <c r="B21" s="2999"/>
      <c r="C21" s="2999"/>
      <c r="D21" s="2999"/>
      <c r="E21" s="2999"/>
      <c r="F21" s="2999"/>
      <c r="G21" s="2999"/>
      <c r="H21" s="2999"/>
      <c r="I21" s="2999"/>
      <c r="J21" s="2999"/>
      <c r="K21" s="2999"/>
    </row>
    <row r="22" spans="2:12" ht="21" customHeight="1" x14ac:dyDescent="0.2">
      <c r="B22" s="2999"/>
      <c r="C22" s="2999"/>
      <c r="D22" s="2999"/>
      <c r="E22" s="2999"/>
      <c r="F22" s="2999"/>
      <c r="G22" s="2999"/>
      <c r="H22" s="2999"/>
      <c r="I22" s="2999"/>
      <c r="J22" s="2999"/>
      <c r="K22" s="2999"/>
    </row>
    <row r="23" spans="2:12" ht="49.5" customHeight="1" x14ac:dyDescent="0.2">
      <c r="B23" s="2999"/>
      <c r="C23" s="2999"/>
      <c r="D23" s="2999"/>
      <c r="E23" s="2999"/>
      <c r="F23" s="2999"/>
      <c r="G23" s="2999"/>
      <c r="H23" s="2999"/>
      <c r="I23" s="2999"/>
      <c r="J23" s="2999"/>
      <c r="K23" s="2999"/>
    </row>
    <row r="24" spans="2:12" ht="40.5" customHeight="1" x14ac:dyDescent="0.2">
      <c r="B24" s="2999"/>
      <c r="C24" s="2999"/>
      <c r="D24" s="2999"/>
      <c r="E24" s="2999"/>
      <c r="F24" s="2999"/>
      <c r="G24" s="2999"/>
      <c r="H24" s="2999"/>
      <c r="I24" s="2999"/>
      <c r="J24" s="2999"/>
      <c r="K24" s="2999"/>
    </row>
    <row r="25" spans="2:12" ht="18" customHeight="1" x14ac:dyDescent="0.2">
      <c r="B25" s="2999"/>
      <c r="C25" s="2999"/>
      <c r="D25" s="2999"/>
      <c r="E25" s="2999"/>
      <c r="F25" s="2999"/>
      <c r="G25" s="2999"/>
      <c r="H25" s="2999"/>
      <c r="I25" s="2999"/>
      <c r="J25" s="2999"/>
      <c r="K25" s="2999"/>
    </row>
    <row r="26" spans="2:12" ht="39.75" customHeight="1" x14ac:dyDescent="0.2">
      <c r="B26" s="2999"/>
      <c r="C26" s="2999"/>
      <c r="D26" s="2999"/>
      <c r="E26" s="2999"/>
      <c r="F26" s="2999"/>
      <c r="G26" s="2999"/>
      <c r="H26" s="2999"/>
      <c r="I26" s="2999"/>
      <c r="J26" s="2999"/>
      <c r="K26" s="2999"/>
    </row>
    <row r="27" spans="2:12" ht="62.25" customHeight="1" x14ac:dyDescent="0.2">
      <c r="B27" s="2999"/>
      <c r="C27" s="2999"/>
      <c r="D27" s="2999"/>
      <c r="E27" s="2999"/>
      <c r="F27" s="2999"/>
      <c r="G27" s="2999"/>
      <c r="H27" s="2999"/>
      <c r="I27" s="2999"/>
      <c r="J27" s="2999"/>
      <c r="K27" s="2999"/>
    </row>
    <row r="28" spans="2:12" ht="84" customHeight="1" x14ac:dyDescent="0.2">
      <c r="B28" s="2999"/>
      <c r="C28" s="2999"/>
      <c r="D28" s="2999"/>
      <c r="E28" s="2999"/>
      <c r="F28" s="2999"/>
      <c r="G28" s="2999"/>
      <c r="H28" s="2999"/>
      <c r="I28" s="2999"/>
      <c r="J28" s="2999"/>
      <c r="K28" s="2999"/>
    </row>
    <row r="29" spans="2:12" x14ac:dyDescent="0.2">
      <c r="B29" s="3010"/>
      <c r="C29" s="3010"/>
      <c r="D29" s="3010"/>
      <c r="E29" s="3010"/>
      <c r="F29" s="3010"/>
      <c r="G29" s="3010"/>
      <c r="H29" s="3010"/>
      <c r="I29" s="3010"/>
      <c r="J29" s="719"/>
      <c r="K29" s="719"/>
    </row>
    <row r="30" spans="2:12" ht="30" customHeight="1" x14ac:dyDescent="0.2">
      <c r="B30" s="2999"/>
      <c r="C30" s="2999"/>
      <c r="D30" s="2999"/>
      <c r="E30" s="2999"/>
      <c r="F30" s="2999"/>
      <c r="G30" s="2999"/>
      <c r="H30" s="2999"/>
      <c r="I30" s="2999"/>
      <c r="J30" s="2999"/>
      <c r="K30" s="2999"/>
    </row>
    <row r="31" spans="2:12" ht="58.5" customHeight="1" x14ac:dyDescent="0.2">
      <c r="B31" s="2999"/>
      <c r="C31" s="2999"/>
      <c r="D31" s="2999"/>
      <c r="E31" s="2999"/>
      <c r="F31" s="2999"/>
      <c r="G31" s="2999"/>
      <c r="H31" s="2999"/>
      <c r="I31" s="2999"/>
      <c r="J31" s="2999"/>
      <c r="K31" s="2999"/>
    </row>
  </sheetData>
  <mergeCells count="21">
    <mergeCell ref="B31:K31"/>
    <mergeCell ref="B25:K25"/>
    <mergeCell ref="B26:K26"/>
    <mergeCell ref="B27:K27"/>
    <mergeCell ref="B28:K28"/>
    <mergeCell ref="B29:I29"/>
    <mergeCell ref="B30:K30"/>
    <mergeCell ref="B24:K24"/>
    <mergeCell ref="D6:G6"/>
    <mergeCell ref="H6:I6"/>
    <mergeCell ref="J6:K6"/>
    <mergeCell ref="D7:D8"/>
    <mergeCell ref="E7:G7"/>
    <mergeCell ref="H7:H8"/>
    <mergeCell ref="I7:I8"/>
    <mergeCell ref="K7:K8"/>
    <mergeCell ref="B19:E19"/>
    <mergeCell ref="B20:E20"/>
    <mergeCell ref="B21:K21"/>
    <mergeCell ref="B22:K22"/>
    <mergeCell ref="B23:K23"/>
  </mergeCells>
  <pageMargins left="0.43307086614173229" right="0.23622047244094491" top="0.74803149606299213" bottom="0.74803149606299213" header="0.31496062992125984" footer="0.31496062992125984"/>
  <pageSetup paperSize="9" scale="93" orientation="portrait" r:id="rId1"/>
  <customProperties>
    <customPr name="_pios_id" r:id="rId2"/>
  </customPropertie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4C1E-1395-4950-9639-2D7E45C505C2}">
  <sheetPr>
    <tabColor theme="2"/>
  </sheetPr>
  <dimension ref="A1:N31"/>
  <sheetViews>
    <sheetView showGridLines="0" showWhiteSpace="0" view="pageLayout" zoomScaleNormal="100" workbookViewId="0">
      <selection activeCell="A2" sqref="A2:N2"/>
    </sheetView>
  </sheetViews>
  <sheetFormatPr defaultRowHeight="14.25" x14ac:dyDescent="0.2"/>
  <cols>
    <col min="1" max="1" width="3.625" customWidth="1"/>
    <col min="2" max="2" width="9.5" style="2386" customWidth="1"/>
    <col min="3" max="3" width="6.5" customWidth="1"/>
    <col min="4" max="5" width="6" customWidth="1"/>
    <col min="6" max="6" width="5.25" customWidth="1"/>
    <col min="7" max="11" width="6" customWidth="1"/>
    <col min="12" max="12" width="5.375" customWidth="1"/>
    <col min="13" max="13" width="4.875" customWidth="1"/>
    <col min="14" max="14" width="6" customWidth="1"/>
  </cols>
  <sheetData>
    <row r="1" spans="1:14" x14ac:dyDescent="0.2">
      <c r="A1" s="2277" t="s">
        <v>2134</v>
      </c>
      <c r="B1" s="1350"/>
      <c r="C1" s="637"/>
      <c r="D1" s="637"/>
      <c r="E1" s="637"/>
      <c r="F1" s="637"/>
      <c r="G1" s="637"/>
      <c r="H1" s="637"/>
      <c r="I1" s="637"/>
      <c r="J1" s="637"/>
      <c r="K1" s="637"/>
      <c r="L1" s="637"/>
      <c r="M1" s="637"/>
      <c r="N1" s="637"/>
    </row>
    <row r="2" spans="1:14" ht="21" customHeight="1" x14ac:dyDescent="0.2">
      <c r="A2" s="3018" t="s">
        <v>2108</v>
      </c>
      <c r="B2" s="3018"/>
      <c r="C2" s="3018"/>
      <c r="D2" s="3018"/>
      <c r="E2" s="3018"/>
      <c r="F2" s="3018"/>
      <c r="G2" s="3018"/>
      <c r="H2" s="3018"/>
      <c r="I2" s="3018"/>
      <c r="J2" s="3018"/>
      <c r="K2" s="3018"/>
      <c r="L2" s="3018"/>
      <c r="M2" s="3018"/>
      <c r="N2" s="3018"/>
    </row>
    <row r="3" spans="1:14" ht="21" customHeight="1" x14ac:dyDescent="0.2">
      <c r="A3" s="2358"/>
      <c r="B3" s="2358"/>
      <c r="C3" s="2358"/>
      <c r="D3" s="2358"/>
      <c r="E3" s="2358"/>
      <c r="F3" s="2358"/>
      <c r="G3" s="2358"/>
      <c r="H3" s="2358"/>
      <c r="I3" s="2358"/>
      <c r="J3" s="2358"/>
      <c r="K3" s="2358"/>
      <c r="L3" s="2358"/>
      <c r="M3" s="2358"/>
      <c r="N3" s="2358"/>
    </row>
    <row r="4" spans="1:14" x14ac:dyDescent="0.2">
      <c r="A4" s="2359"/>
      <c r="B4" s="2382"/>
      <c r="C4" s="2378" t="s">
        <v>341</v>
      </c>
      <c r="D4" s="2378" t="s">
        <v>342</v>
      </c>
      <c r="E4" s="2378" t="s">
        <v>343</v>
      </c>
      <c r="F4" s="2378" t="s">
        <v>592</v>
      </c>
      <c r="G4" s="2378" t="s">
        <v>344</v>
      </c>
      <c r="H4" s="2378" t="s">
        <v>345</v>
      </c>
      <c r="I4" s="2378" t="s">
        <v>346</v>
      </c>
      <c r="J4" s="2378" t="s">
        <v>1088</v>
      </c>
      <c r="K4" s="2378" t="s">
        <v>1089</v>
      </c>
      <c r="L4" s="2378" t="s">
        <v>1646</v>
      </c>
      <c r="M4" s="2378" t="s">
        <v>1647</v>
      </c>
      <c r="N4" s="2378" t="s">
        <v>1648</v>
      </c>
    </row>
    <row r="5" spans="1:14" x14ac:dyDescent="0.2">
      <c r="A5" s="763"/>
      <c r="B5" s="2383"/>
      <c r="C5" s="3019" t="s">
        <v>1649</v>
      </c>
      <c r="D5" s="3019"/>
      <c r="E5" s="3019"/>
      <c r="F5" s="3019"/>
      <c r="G5" s="3019"/>
      <c r="H5" s="3019"/>
      <c r="I5" s="3019"/>
      <c r="J5" s="3019"/>
      <c r="K5" s="3019"/>
      <c r="L5" s="3019"/>
      <c r="M5" s="3019"/>
      <c r="N5" s="3019"/>
    </row>
    <row r="6" spans="1:14" x14ac:dyDescent="0.2">
      <c r="A6" s="2359"/>
      <c r="B6" s="2382"/>
      <c r="C6" s="3020" t="s">
        <v>1650</v>
      </c>
      <c r="D6" s="3019"/>
      <c r="E6" s="3019"/>
      <c r="F6" s="3014" t="s">
        <v>1651</v>
      </c>
      <c r="G6" s="3019"/>
      <c r="H6" s="3019"/>
      <c r="I6" s="3019"/>
      <c r="J6" s="3019"/>
      <c r="K6" s="3019"/>
      <c r="L6" s="3019"/>
      <c r="M6" s="3019"/>
      <c r="N6" s="3019"/>
    </row>
    <row r="7" spans="1:14" x14ac:dyDescent="0.2">
      <c r="A7" s="3021"/>
      <c r="B7" s="3022"/>
      <c r="C7" s="3023"/>
      <c r="D7" s="3011" t="s">
        <v>1652</v>
      </c>
      <c r="E7" s="3014" t="s">
        <v>1653</v>
      </c>
      <c r="F7" s="3024"/>
      <c r="G7" s="3011" t="s">
        <v>1654</v>
      </c>
      <c r="H7" s="3014" t="s">
        <v>1655</v>
      </c>
      <c r="I7" s="3014" t="s">
        <v>1656</v>
      </c>
      <c r="J7" s="3014" t="s">
        <v>1657</v>
      </c>
      <c r="K7" s="3014" t="s">
        <v>1658</v>
      </c>
      <c r="L7" s="3014" t="s">
        <v>1659</v>
      </c>
      <c r="M7" s="3014" t="s">
        <v>1660</v>
      </c>
      <c r="N7" s="3014" t="s">
        <v>1635</v>
      </c>
    </row>
    <row r="8" spans="1:14" x14ac:dyDescent="0.2">
      <c r="A8" s="3021"/>
      <c r="B8" s="3022"/>
      <c r="C8" s="3023"/>
      <c r="D8" s="3012"/>
      <c r="E8" s="3015"/>
      <c r="F8" s="3024"/>
      <c r="G8" s="3012"/>
      <c r="H8" s="3015"/>
      <c r="I8" s="3015"/>
      <c r="J8" s="3015"/>
      <c r="K8" s="3015"/>
      <c r="L8" s="3015"/>
      <c r="M8" s="3015"/>
      <c r="N8" s="3015"/>
    </row>
    <row r="9" spans="1:14" ht="45" customHeight="1" x14ac:dyDescent="0.2">
      <c r="A9" s="2359"/>
      <c r="B9" s="2384" t="s">
        <v>1007</v>
      </c>
      <c r="C9" s="2378"/>
      <c r="D9" s="3013"/>
      <c r="E9" s="3016"/>
      <c r="F9" s="3025"/>
      <c r="G9" s="3013"/>
      <c r="H9" s="3016"/>
      <c r="I9" s="3017"/>
      <c r="J9" s="3016"/>
      <c r="K9" s="3016"/>
      <c r="L9" s="3016"/>
      <c r="M9" s="3016"/>
      <c r="N9" s="3016"/>
    </row>
    <row r="10" spans="1:14" s="2361" customFormat="1" ht="22.5" x14ac:dyDescent="0.2">
      <c r="A10" s="2324">
        <v>1</v>
      </c>
      <c r="B10" s="2385" t="s">
        <v>1637</v>
      </c>
      <c r="C10" s="2379">
        <v>303084.51299999998</v>
      </c>
      <c r="D10" s="2379">
        <v>302498.217</v>
      </c>
      <c r="E10" s="2379">
        <v>586.29499999999996</v>
      </c>
      <c r="F10" s="2379">
        <v>5329.1859999999997</v>
      </c>
      <c r="G10" s="2379">
        <v>4293.283549922935</v>
      </c>
      <c r="H10" s="2379">
        <v>131.17299746000003</v>
      </c>
      <c r="I10" s="2379">
        <v>247.93635900000001</v>
      </c>
      <c r="J10" s="2379">
        <v>271.50762190649749</v>
      </c>
      <c r="K10" s="2379">
        <v>216.00747580914975</v>
      </c>
      <c r="L10" s="2379">
        <v>126.17256088907824</v>
      </c>
      <c r="M10" s="2379">
        <v>43.105435012339761</v>
      </c>
      <c r="N10" s="2379">
        <v>4615.9459999999999</v>
      </c>
    </row>
    <row r="11" spans="1:14" s="2361" customFormat="1" ht="11.25" x14ac:dyDescent="0.2">
      <c r="A11" s="2326">
        <v>2</v>
      </c>
      <c r="B11" s="2387" t="s">
        <v>1638</v>
      </c>
      <c r="C11" s="2379">
        <v>1064.3710000000001</v>
      </c>
      <c r="D11" s="2379">
        <v>1064.3710000000001</v>
      </c>
      <c r="E11" s="2379"/>
      <c r="F11" s="2379"/>
      <c r="G11" s="2379"/>
      <c r="H11" s="2379"/>
      <c r="I11" s="2379"/>
      <c r="J11" s="2379"/>
      <c r="K11" s="2379"/>
      <c r="L11" s="2379"/>
      <c r="M11" s="2379"/>
      <c r="N11" s="2379"/>
    </row>
    <row r="12" spans="1:14" s="2361" customFormat="1" ht="22.5" x14ac:dyDescent="0.2">
      <c r="A12" s="2326">
        <v>3</v>
      </c>
      <c r="B12" s="2387" t="s">
        <v>1639</v>
      </c>
      <c r="C12" s="2379">
        <v>4123.9070000000002</v>
      </c>
      <c r="D12" s="2379">
        <v>4122.2579999999998</v>
      </c>
      <c r="E12" s="2379">
        <v>1.649</v>
      </c>
      <c r="F12" s="2379">
        <v>3.0000000000000001E-3</v>
      </c>
      <c r="G12" s="2379">
        <v>3.0000000000000001E-3</v>
      </c>
      <c r="H12" s="2379"/>
      <c r="I12" s="2379"/>
      <c r="J12" s="2379"/>
      <c r="K12" s="2379"/>
      <c r="L12" s="2379"/>
      <c r="M12" s="2379"/>
      <c r="N12" s="2379"/>
    </row>
    <row r="13" spans="1:14" s="2361" customFormat="1" ht="22.5" x14ac:dyDescent="0.2">
      <c r="A13" s="2326">
        <v>4</v>
      </c>
      <c r="B13" s="2387" t="s">
        <v>1640</v>
      </c>
      <c r="C13" s="2379">
        <v>4200.0600000000004</v>
      </c>
      <c r="D13" s="2379">
        <v>4186.3429999999998</v>
      </c>
      <c r="E13" s="2379">
        <v>13.717000000000001</v>
      </c>
      <c r="F13" s="2379"/>
      <c r="G13" s="2379"/>
      <c r="H13" s="2379"/>
      <c r="I13" s="2379"/>
      <c r="J13" s="2379"/>
      <c r="K13" s="2379"/>
      <c r="L13" s="2379"/>
      <c r="M13" s="2379"/>
      <c r="N13" s="2379"/>
    </row>
    <row r="14" spans="1:14" s="2361" customFormat="1" ht="33.75" x14ac:dyDescent="0.2">
      <c r="A14" s="2326">
        <v>5</v>
      </c>
      <c r="B14" s="2387" t="s">
        <v>1641</v>
      </c>
      <c r="C14" s="2379">
        <v>5637.0720000000001</v>
      </c>
      <c r="D14" s="2379">
        <v>5630.4780000000001</v>
      </c>
      <c r="E14" s="2379">
        <v>6.5940000000000003</v>
      </c>
      <c r="F14" s="2379">
        <v>92.775000000000006</v>
      </c>
      <c r="G14" s="2379">
        <v>90.31952095603306</v>
      </c>
      <c r="H14" s="2379">
        <v>0.85365653999999991</v>
      </c>
      <c r="I14" s="2379">
        <v>2.9442349999999999E-2</v>
      </c>
      <c r="J14" s="2379">
        <v>1.2404351239669422</v>
      </c>
      <c r="K14" s="2379">
        <v>0.33194503000000003</v>
      </c>
      <c r="L14" s="2379">
        <v>0</v>
      </c>
      <c r="M14" s="2379">
        <v>0</v>
      </c>
      <c r="N14" s="2379">
        <v>92.418999999999997</v>
      </c>
    </row>
    <row r="15" spans="1:14" s="2361" customFormat="1" ht="22.15" customHeight="1" x14ac:dyDescent="0.2">
      <c r="A15" s="2326">
        <v>6</v>
      </c>
      <c r="B15" s="2387" t="s">
        <v>1642</v>
      </c>
      <c r="C15" s="2379">
        <v>121538.128</v>
      </c>
      <c r="D15" s="2379">
        <v>121324.046</v>
      </c>
      <c r="E15" s="2379">
        <v>214.08199999999999</v>
      </c>
      <c r="F15" s="2379">
        <v>3505.482</v>
      </c>
      <c r="G15" s="2379">
        <v>3153.5787522631927</v>
      </c>
      <c r="H15" s="2379">
        <v>34.348679799999999</v>
      </c>
      <c r="I15" s="2379">
        <v>68.917100539999993</v>
      </c>
      <c r="J15" s="2379">
        <v>64.401524943493271</v>
      </c>
      <c r="K15" s="2379">
        <v>69.077783693314217</v>
      </c>
      <c r="L15" s="2379">
        <v>97.031924676281008</v>
      </c>
      <c r="M15" s="2379">
        <v>18.126234083719009</v>
      </c>
      <c r="N15" s="2379">
        <v>3096.9740000000002</v>
      </c>
    </row>
    <row r="16" spans="1:14" s="2361" customFormat="1" ht="24" customHeight="1" x14ac:dyDescent="0.2">
      <c r="A16" s="2326">
        <v>7</v>
      </c>
      <c r="B16" s="2387" t="s">
        <v>1661</v>
      </c>
      <c r="C16" s="2379">
        <v>47666.397954343993</v>
      </c>
      <c r="D16" s="2379">
        <v>38132.582999999999</v>
      </c>
      <c r="E16" s="2379">
        <v>9533.8140000000003</v>
      </c>
      <c r="F16" s="2379">
        <v>1286.7715951427292</v>
      </c>
      <c r="G16" s="2379">
        <v>1010.7345095162341</v>
      </c>
      <c r="H16" s="2379">
        <v>27.055957375631916</v>
      </c>
      <c r="I16" s="2379">
        <v>64.530685633535626</v>
      </c>
      <c r="J16" s="2379">
        <v>36.783973341235686</v>
      </c>
      <c r="K16" s="2379">
        <v>49.596681636091766</v>
      </c>
      <c r="L16" s="2379">
        <v>88.159284666280996</v>
      </c>
      <c r="M16" s="2379">
        <v>9.9105029737190122</v>
      </c>
      <c r="N16" s="2379">
        <v>935.33</v>
      </c>
    </row>
    <row r="17" spans="1:14" s="2361" customFormat="1" ht="11.25" x14ac:dyDescent="0.2">
      <c r="A17" s="2326">
        <v>8</v>
      </c>
      <c r="B17" s="2387" t="s">
        <v>1643</v>
      </c>
      <c r="C17" s="2379">
        <v>166520.97500000001</v>
      </c>
      <c r="D17" s="2379">
        <v>166170.72099999999</v>
      </c>
      <c r="E17" s="2379">
        <v>350.25299999999999</v>
      </c>
      <c r="F17" s="2379">
        <v>1730.9259999999999</v>
      </c>
      <c r="G17" s="2379">
        <v>1049.3822767037093</v>
      </c>
      <c r="H17" s="2379">
        <v>95.970661120000031</v>
      </c>
      <c r="I17" s="2379">
        <v>178.98981610999999</v>
      </c>
      <c r="J17" s="2379">
        <v>205.8656618390373</v>
      </c>
      <c r="K17" s="2379">
        <v>146.59774708583555</v>
      </c>
      <c r="L17" s="2379">
        <v>29.140636212797233</v>
      </c>
      <c r="M17" s="2379">
        <v>24.979200928620752</v>
      </c>
      <c r="N17" s="2379">
        <v>1426.5530000000001</v>
      </c>
    </row>
    <row r="18" spans="1:14" s="2361" customFormat="1" ht="15.6" customHeight="1" x14ac:dyDescent="0.2">
      <c r="A18" s="2324">
        <v>9</v>
      </c>
      <c r="B18" s="2385" t="s">
        <v>1152</v>
      </c>
      <c r="C18" s="2379">
        <v>52246.220999999998</v>
      </c>
      <c r="D18" s="2379">
        <v>52246.220999999998</v>
      </c>
      <c r="E18" s="2379"/>
      <c r="F18" s="2379"/>
      <c r="G18" s="2379"/>
      <c r="H18" s="2379"/>
      <c r="I18" s="2379"/>
      <c r="J18" s="2379"/>
      <c r="K18" s="2379"/>
      <c r="L18" s="2379"/>
      <c r="M18" s="2379"/>
      <c r="N18" s="2379"/>
    </row>
    <row r="19" spans="1:14" s="2361" customFormat="1" ht="11.25" x14ac:dyDescent="0.2">
      <c r="A19" s="2326">
        <v>10</v>
      </c>
      <c r="B19" s="2387" t="s">
        <v>1638</v>
      </c>
      <c r="C19" s="2379">
        <v>1954.41</v>
      </c>
      <c r="D19" s="2379">
        <v>1954.41</v>
      </c>
      <c r="E19" s="2379"/>
      <c r="F19" s="2379"/>
      <c r="G19" s="2379"/>
      <c r="H19" s="2379"/>
      <c r="I19" s="2379"/>
      <c r="J19" s="2379"/>
      <c r="K19" s="2379"/>
      <c r="L19" s="2379"/>
      <c r="M19" s="2379"/>
      <c r="N19" s="2379"/>
    </row>
    <row r="20" spans="1:14" s="2361" customFormat="1" ht="22.5" x14ac:dyDescent="0.2">
      <c r="A20" s="2326">
        <v>11</v>
      </c>
      <c r="B20" s="2387" t="s">
        <v>1639</v>
      </c>
      <c r="C20" s="2379">
        <v>15840.535</v>
      </c>
      <c r="D20" s="2379">
        <v>15840.535</v>
      </c>
      <c r="E20" s="2379"/>
      <c r="F20" s="2379"/>
      <c r="G20" s="2379"/>
      <c r="H20" s="2379"/>
      <c r="I20" s="2379"/>
      <c r="J20" s="2379"/>
      <c r="K20" s="2379"/>
      <c r="L20" s="2379"/>
      <c r="M20" s="2379"/>
      <c r="N20" s="2379"/>
    </row>
    <row r="21" spans="1:14" s="2361" customFormat="1" ht="22.5" x14ac:dyDescent="0.2">
      <c r="A21" s="2326">
        <v>12</v>
      </c>
      <c r="B21" s="2387" t="s">
        <v>1640</v>
      </c>
      <c r="C21" s="2379">
        <v>32823.43</v>
      </c>
      <c r="D21" s="2379">
        <v>32823.43</v>
      </c>
      <c r="E21" s="2379"/>
      <c r="F21" s="2379"/>
      <c r="G21" s="2379"/>
      <c r="H21" s="2379"/>
      <c r="I21" s="2379"/>
      <c r="J21" s="2379"/>
      <c r="K21" s="2379"/>
      <c r="L21" s="2379"/>
      <c r="M21" s="2379"/>
      <c r="N21" s="2379"/>
    </row>
    <row r="22" spans="1:14" s="2361" customFormat="1" ht="22.9" customHeight="1" x14ac:dyDescent="0.2">
      <c r="A22" s="2326">
        <v>13</v>
      </c>
      <c r="B22" s="2387" t="s">
        <v>1641</v>
      </c>
      <c r="C22" s="2379">
        <v>1023.957</v>
      </c>
      <c r="D22" s="2379">
        <v>1023.957</v>
      </c>
      <c r="E22" s="2379"/>
      <c r="F22" s="2379"/>
      <c r="G22" s="2379"/>
      <c r="H22" s="2379"/>
      <c r="I22" s="2379"/>
      <c r="J22" s="2379"/>
      <c r="K22" s="2379"/>
      <c r="L22" s="2379"/>
      <c r="M22" s="2379"/>
      <c r="N22" s="2379"/>
    </row>
    <row r="23" spans="1:14" s="2361" customFormat="1" ht="25.15" customHeight="1" x14ac:dyDescent="0.2">
      <c r="A23" s="2326">
        <v>14</v>
      </c>
      <c r="B23" s="2387" t="s">
        <v>1642</v>
      </c>
      <c r="C23" s="2379">
        <v>603.88800000000003</v>
      </c>
      <c r="D23" s="2379">
        <v>603.88800000000003</v>
      </c>
      <c r="E23" s="2379"/>
      <c r="F23" s="2379"/>
      <c r="G23" s="2379"/>
      <c r="H23" s="2379"/>
      <c r="I23" s="2379"/>
      <c r="J23" s="2379"/>
      <c r="K23" s="2379"/>
      <c r="L23" s="2379"/>
      <c r="M23" s="2379"/>
      <c r="N23" s="2379"/>
    </row>
    <row r="24" spans="1:14" s="2361" customFormat="1" ht="33.75" x14ac:dyDescent="0.2">
      <c r="A24" s="2324">
        <v>15</v>
      </c>
      <c r="B24" s="2385" t="s">
        <v>1662</v>
      </c>
      <c r="C24" s="2379">
        <v>98356.826000000001</v>
      </c>
      <c r="D24" s="2380"/>
      <c r="E24" s="2380"/>
      <c r="F24" s="2379">
        <v>703.50900000000001</v>
      </c>
      <c r="G24" s="2380"/>
      <c r="H24" s="2380"/>
      <c r="I24" s="2380"/>
      <c r="J24" s="2380"/>
      <c r="K24" s="2380"/>
      <c r="L24" s="2380"/>
      <c r="M24" s="2380"/>
      <c r="N24" s="2379">
        <v>703.50900000000001</v>
      </c>
    </row>
    <row r="25" spans="1:14" s="2361" customFormat="1" ht="11.25" x14ac:dyDescent="0.2">
      <c r="A25" s="2326">
        <v>16</v>
      </c>
      <c r="B25" s="2387" t="s">
        <v>1638</v>
      </c>
      <c r="C25" s="2379">
        <v>100.66800000000001</v>
      </c>
      <c r="D25" s="2380"/>
      <c r="E25" s="2380"/>
      <c r="F25" s="2379">
        <v>0</v>
      </c>
      <c r="G25" s="2380"/>
      <c r="H25" s="2380"/>
      <c r="I25" s="2380"/>
      <c r="J25" s="2380"/>
      <c r="K25" s="2380"/>
      <c r="L25" s="2380"/>
      <c r="M25" s="2380"/>
      <c r="N25" s="2379"/>
    </row>
    <row r="26" spans="1:14" s="2361" customFormat="1" ht="22.5" x14ac:dyDescent="0.2">
      <c r="A26" s="2326">
        <v>17</v>
      </c>
      <c r="B26" s="2387" t="s">
        <v>1639</v>
      </c>
      <c r="C26" s="2379">
        <v>5436.8739999999998</v>
      </c>
      <c r="D26" s="2380"/>
      <c r="E26" s="2380"/>
      <c r="F26" s="2379">
        <v>0.26100000000000001</v>
      </c>
      <c r="G26" s="2380"/>
      <c r="H26" s="2380"/>
      <c r="I26" s="2380"/>
      <c r="J26" s="2380"/>
      <c r="K26" s="2380"/>
      <c r="L26" s="2380"/>
      <c r="M26" s="2380"/>
      <c r="N26" s="2379">
        <v>0.26100000000000001</v>
      </c>
    </row>
    <row r="27" spans="1:14" s="2361" customFormat="1" ht="22.5" x14ac:dyDescent="0.2">
      <c r="A27" s="2326">
        <v>18</v>
      </c>
      <c r="B27" s="2387" t="s">
        <v>1640</v>
      </c>
      <c r="C27" s="2379">
        <v>3955.241</v>
      </c>
      <c r="D27" s="2380"/>
      <c r="E27" s="2380"/>
      <c r="F27" s="2379">
        <v>0</v>
      </c>
      <c r="G27" s="2380"/>
      <c r="H27" s="2380"/>
      <c r="I27" s="2380"/>
      <c r="J27" s="2380"/>
      <c r="K27" s="2380"/>
      <c r="L27" s="2380"/>
      <c r="M27" s="2380"/>
      <c r="N27" s="2379"/>
    </row>
    <row r="28" spans="1:14" s="2361" customFormat="1" ht="33.75" x14ac:dyDescent="0.2">
      <c r="A28" s="2326">
        <v>19</v>
      </c>
      <c r="B28" s="2387" t="s">
        <v>1641</v>
      </c>
      <c r="C28" s="2379">
        <v>3284.2420000000002</v>
      </c>
      <c r="D28" s="2380"/>
      <c r="E28" s="2380"/>
      <c r="F28" s="2379">
        <v>42.62</v>
      </c>
      <c r="G28" s="2380"/>
      <c r="H28" s="2380"/>
      <c r="I28" s="2380"/>
      <c r="J28" s="2380"/>
      <c r="K28" s="2380"/>
      <c r="L28" s="2380"/>
      <c r="M28" s="2380"/>
      <c r="N28" s="2379">
        <v>42.62</v>
      </c>
    </row>
    <row r="29" spans="1:14" s="2361" customFormat="1" ht="24" customHeight="1" x14ac:dyDescent="0.2">
      <c r="A29" s="2326">
        <v>20</v>
      </c>
      <c r="B29" s="2387" t="s">
        <v>1642</v>
      </c>
      <c r="C29" s="2379">
        <v>59642.555</v>
      </c>
      <c r="D29" s="2380"/>
      <c r="E29" s="2380"/>
      <c r="F29" s="2379">
        <v>547.96199999999999</v>
      </c>
      <c r="G29" s="2380"/>
      <c r="H29" s="2380"/>
      <c r="I29" s="2380"/>
      <c r="J29" s="2380"/>
      <c r="K29" s="2380"/>
      <c r="L29" s="2380"/>
      <c r="M29" s="2380"/>
      <c r="N29" s="2379">
        <v>547.96199999999999</v>
      </c>
    </row>
    <row r="30" spans="1:14" s="2361" customFormat="1" ht="11.25" x14ac:dyDescent="0.2">
      <c r="A30" s="2326">
        <v>21</v>
      </c>
      <c r="B30" s="2387" t="s">
        <v>1643</v>
      </c>
      <c r="C30" s="2379">
        <v>25937.246999999999</v>
      </c>
      <c r="D30" s="2380"/>
      <c r="E30" s="2380"/>
      <c r="F30" s="2379">
        <v>112.666</v>
      </c>
      <c r="G30" s="2380"/>
      <c r="H30" s="2380"/>
      <c r="I30" s="2380"/>
      <c r="J30" s="2380"/>
      <c r="K30" s="2380"/>
      <c r="L30" s="2380"/>
      <c r="M30" s="2380"/>
      <c r="N30" s="2379">
        <v>112.666</v>
      </c>
    </row>
    <row r="31" spans="1:14" s="2361" customFormat="1" ht="11.25" x14ac:dyDescent="0.2">
      <c r="A31" s="2381">
        <v>22</v>
      </c>
      <c r="B31" s="2381" t="s">
        <v>7</v>
      </c>
      <c r="C31" s="2381">
        <v>453687.56</v>
      </c>
      <c r="D31" s="2381">
        <v>354744.43800000002</v>
      </c>
      <c r="E31" s="2381">
        <v>586.29499999999996</v>
      </c>
      <c r="F31" s="2381">
        <v>6032.6949999999997</v>
      </c>
      <c r="G31" s="2381">
        <v>4293.283549922935</v>
      </c>
      <c r="H31" s="2381">
        <v>131.17299746000003</v>
      </c>
      <c r="I31" s="2381">
        <v>247.93635900000001</v>
      </c>
      <c r="J31" s="2381">
        <v>271.50762190649749</v>
      </c>
      <c r="K31" s="2381">
        <v>216.00747580914975</v>
      </c>
      <c r="L31" s="2381">
        <v>126.17256088907824</v>
      </c>
      <c r="M31" s="2381">
        <v>43.105435012339761</v>
      </c>
      <c r="N31" s="2381">
        <v>5319.4549999999999</v>
      </c>
    </row>
  </sheetData>
  <mergeCells count="18">
    <mergeCell ref="L7:L9"/>
    <mergeCell ref="A2:N2"/>
    <mergeCell ref="C5:N5"/>
    <mergeCell ref="C6:E6"/>
    <mergeCell ref="F6:N6"/>
    <mergeCell ref="A7:A8"/>
    <mergeCell ref="B7:B8"/>
    <mergeCell ref="C7:C8"/>
    <mergeCell ref="D7:D9"/>
    <mergeCell ref="E7:E9"/>
    <mergeCell ref="F7:F9"/>
    <mergeCell ref="M7:M9"/>
    <mergeCell ref="N7:N9"/>
    <mergeCell ref="G7:G9"/>
    <mergeCell ref="H7:H9"/>
    <mergeCell ref="I7:I9"/>
    <mergeCell ref="J7:J9"/>
    <mergeCell ref="K7:K9"/>
  </mergeCells>
  <pageMargins left="0.4666666666666666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69F18-A8AF-4027-B5BA-02C14ABE376B}">
  <sheetPr>
    <tabColor theme="5" tint="0.79998168889431442"/>
  </sheetPr>
  <dimension ref="A1:J22"/>
  <sheetViews>
    <sheetView workbookViewId="0">
      <selection activeCell="J2" sqref="J2:Q8"/>
    </sheetView>
  </sheetViews>
  <sheetFormatPr defaultRowHeight="14.25" x14ac:dyDescent="0.2"/>
  <cols>
    <col min="1" max="1" width="8.625" bestFit="1" customWidth="1"/>
    <col min="2" max="2" width="13.375" bestFit="1" customWidth="1"/>
    <col min="3" max="3" width="16.875" bestFit="1" customWidth="1"/>
    <col min="4" max="4" width="4.125" bestFit="1" customWidth="1"/>
    <col min="5" max="5" width="13.125" bestFit="1" customWidth="1"/>
    <col min="6" max="6" width="18.5" bestFit="1" customWidth="1"/>
    <col min="7" max="7" width="13.625" bestFit="1" customWidth="1"/>
    <col min="8" max="8" width="9.875" bestFit="1" customWidth="1"/>
    <col min="9" max="9" width="13.625" bestFit="1" customWidth="1"/>
    <col min="10" max="10" width="9.875" bestFit="1" customWidth="1"/>
  </cols>
  <sheetData>
    <row r="1" spans="1:10" x14ac:dyDescent="0.2">
      <c r="A1" s="14" t="s">
        <v>3</v>
      </c>
      <c r="B1" s="14" t="s">
        <v>3</v>
      </c>
      <c r="C1" s="14" t="s">
        <v>3</v>
      </c>
      <c r="D1" s="14" t="s">
        <v>3</v>
      </c>
      <c r="E1" s="14" t="s">
        <v>3</v>
      </c>
      <c r="F1" s="14" t="s">
        <v>163</v>
      </c>
      <c r="G1" s="15" t="s">
        <v>164</v>
      </c>
      <c r="H1" s="10"/>
      <c r="I1" s="15" t="s">
        <v>219</v>
      </c>
      <c r="J1" s="10"/>
    </row>
    <row r="2" spans="1:10" x14ac:dyDescent="0.2">
      <c r="A2" s="14" t="s">
        <v>3</v>
      </c>
      <c r="B2" s="16" t="s">
        <v>3</v>
      </c>
      <c r="C2" s="16" t="s">
        <v>3</v>
      </c>
      <c r="D2" s="16" t="s">
        <v>3</v>
      </c>
      <c r="E2" s="16" t="s">
        <v>3</v>
      </c>
      <c r="F2" s="14" t="s">
        <v>3</v>
      </c>
      <c r="G2" s="17" t="s">
        <v>165</v>
      </c>
      <c r="H2" s="17" t="s">
        <v>166</v>
      </c>
      <c r="I2" s="17" t="s">
        <v>165</v>
      </c>
      <c r="J2" s="15" t="s">
        <v>166</v>
      </c>
    </row>
    <row r="3" spans="1:10" x14ac:dyDescent="0.2">
      <c r="A3" s="14" t="s">
        <v>167</v>
      </c>
      <c r="B3" s="14" t="s">
        <v>168</v>
      </c>
      <c r="C3" s="14" t="s">
        <v>169</v>
      </c>
      <c r="D3" s="14" t="s">
        <v>170</v>
      </c>
      <c r="E3" s="14" t="s">
        <v>180</v>
      </c>
      <c r="F3" s="14" t="s">
        <v>3</v>
      </c>
      <c r="G3" s="18" t="s">
        <v>224</v>
      </c>
      <c r="H3" s="18" t="s">
        <v>224</v>
      </c>
      <c r="I3" s="18" t="s">
        <v>224</v>
      </c>
      <c r="J3" s="18" t="s">
        <v>224</v>
      </c>
    </row>
    <row r="4" spans="1:10" x14ac:dyDescent="0.2">
      <c r="A4" s="15" t="s">
        <v>171</v>
      </c>
      <c r="B4" s="17" t="s">
        <v>172</v>
      </c>
      <c r="C4" s="17" t="s">
        <v>173</v>
      </c>
      <c r="D4" s="17" t="s">
        <v>175</v>
      </c>
      <c r="E4" s="17" t="s">
        <v>181</v>
      </c>
      <c r="F4" s="15" t="s">
        <v>182</v>
      </c>
      <c r="G4" s="9">
        <v>3144824.05198</v>
      </c>
      <c r="H4" s="9">
        <v>3144824.05198</v>
      </c>
      <c r="I4" s="9">
        <v>3165606.32956</v>
      </c>
      <c r="J4" s="12">
        <v>3165606.32956</v>
      </c>
    </row>
    <row r="5" spans="1:10" x14ac:dyDescent="0.2">
      <c r="A5" s="10"/>
      <c r="B5" s="8"/>
      <c r="C5" s="8"/>
      <c r="D5" s="8"/>
      <c r="E5" s="17" t="s">
        <v>183</v>
      </c>
      <c r="F5" s="15" t="s">
        <v>184</v>
      </c>
      <c r="G5" s="9">
        <v>1669262.2888199999</v>
      </c>
      <c r="H5" s="9">
        <v>1669262.2888199999</v>
      </c>
      <c r="I5" s="9">
        <v>1740794.0584799999</v>
      </c>
      <c r="J5" s="12">
        <v>1740794.0584799999</v>
      </c>
    </row>
    <row r="6" spans="1:10" x14ac:dyDescent="0.2">
      <c r="A6" s="10"/>
      <c r="B6" s="8"/>
      <c r="C6" s="17" t="s">
        <v>176</v>
      </c>
      <c r="D6" s="17" t="s">
        <v>175</v>
      </c>
      <c r="E6" s="17" t="s">
        <v>183</v>
      </c>
      <c r="F6" s="15" t="s">
        <v>184</v>
      </c>
      <c r="G6" s="9">
        <v>10694.297</v>
      </c>
      <c r="H6" s="9">
        <v>10694.297</v>
      </c>
      <c r="I6" s="9"/>
      <c r="J6" s="12"/>
    </row>
    <row r="7" spans="1:10" x14ac:dyDescent="0.2">
      <c r="A7" s="10"/>
      <c r="B7" s="17" t="s">
        <v>177</v>
      </c>
      <c r="C7" s="17" t="s">
        <v>173</v>
      </c>
      <c r="D7" s="17" t="s">
        <v>174</v>
      </c>
      <c r="E7" s="17" t="s">
        <v>181</v>
      </c>
      <c r="F7" s="15" t="s">
        <v>182</v>
      </c>
      <c r="G7" s="9">
        <v>1960232.35714</v>
      </c>
      <c r="H7" s="9">
        <v>1960232.35714</v>
      </c>
      <c r="I7" s="9">
        <v>2071644.8988999999</v>
      </c>
      <c r="J7" s="12">
        <v>2071644.8988999999</v>
      </c>
    </row>
    <row r="8" spans="1:10" x14ac:dyDescent="0.2">
      <c r="A8" s="10"/>
      <c r="B8" s="8"/>
      <c r="C8" s="8"/>
      <c r="D8" s="8"/>
      <c r="E8" s="17" t="s">
        <v>183</v>
      </c>
      <c r="F8" s="15" t="s">
        <v>184</v>
      </c>
      <c r="G8" s="9">
        <v>53787.655610000002</v>
      </c>
      <c r="H8" s="9">
        <v>53787.655610000002</v>
      </c>
      <c r="I8" s="9">
        <v>77685.878299999997</v>
      </c>
      <c r="J8" s="12">
        <v>77685.878299999997</v>
      </c>
    </row>
    <row r="9" spans="1:10" x14ac:dyDescent="0.2">
      <c r="A9" s="10"/>
      <c r="B9" s="8"/>
      <c r="C9" s="8"/>
      <c r="D9" s="17" t="s">
        <v>175</v>
      </c>
      <c r="E9" s="17" t="s">
        <v>181</v>
      </c>
      <c r="F9" s="15" t="s">
        <v>182</v>
      </c>
      <c r="G9" s="9">
        <v>6689192.23171</v>
      </c>
      <c r="H9" s="9">
        <v>6689192.23171</v>
      </c>
      <c r="I9" s="9">
        <v>7445891.6285600001</v>
      </c>
      <c r="J9" s="12">
        <v>7446811.6285600001</v>
      </c>
    </row>
    <row r="10" spans="1:10" x14ac:dyDescent="0.2">
      <c r="A10" s="10"/>
      <c r="B10" s="8"/>
      <c r="C10" s="8"/>
      <c r="D10" s="8"/>
      <c r="E10" s="17" t="s">
        <v>183</v>
      </c>
      <c r="F10" s="15" t="s">
        <v>184</v>
      </c>
      <c r="G10" s="9">
        <v>1750801.1924699999</v>
      </c>
      <c r="H10" s="9">
        <v>1750801.1924699999</v>
      </c>
      <c r="I10" s="9">
        <v>1739669.55434</v>
      </c>
      <c r="J10" s="12">
        <v>1739669.55434</v>
      </c>
    </row>
    <row r="11" spans="1:10" x14ac:dyDescent="0.2">
      <c r="A11" s="15" t="s">
        <v>178</v>
      </c>
      <c r="B11" s="17" t="s">
        <v>179</v>
      </c>
      <c r="C11" s="17" t="s">
        <v>176</v>
      </c>
      <c r="D11" s="17" t="s">
        <v>174</v>
      </c>
      <c r="E11" s="17" t="s">
        <v>181</v>
      </c>
      <c r="F11" s="15" t="s">
        <v>182</v>
      </c>
      <c r="G11" s="9">
        <v>25497.720949999999</v>
      </c>
      <c r="H11" s="9">
        <v>25497.720949999999</v>
      </c>
      <c r="I11" s="9">
        <v>24714.051240000001</v>
      </c>
      <c r="J11" s="12">
        <v>24714.051240000001</v>
      </c>
    </row>
    <row r="12" spans="1:10" x14ac:dyDescent="0.2">
      <c r="A12" s="10"/>
      <c r="B12" s="8"/>
      <c r="C12" s="8"/>
      <c r="D12" s="8"/>
      <c r="E12" s="17" t="s">
        <v>183</v>
      </c>
      <c r="F12" s="15" t="s">
        <v>184</v>
      </c>
      <c r="G12" s="9">
        <v>570.17008999999996</v>
      </c>
      <c r="H12" s="9">
        <v>570.17008999999996</v>
      </c>
      <c r="I12" s="9">
        <v>95.527659999999997</v>
      </c>
      <c r="J12" s="12">
        <v>95.527659999999997</v>
      </c>
    </row>
    <row r="13" spans="1:10" x14ac:dyDescent="0.2">
      <c r="A13" s="10"/>
      <c r="B13" s="8"/>
      <c r="C13" s="8"/>
      <c r="D13" s="17" t="s">
        <v>175</v>
      </c>
      <c r="E13" s="17" t="s">
        <v>181</v>
      </c>
      <c r="F13" s="15" t="s">
        <v>182</v>
      </c>
      <c r="G13" s="9">
        <v>50950.701560000001</v>
      </c>
      <c r="H13" s="9">
        <v>50950.701560000001</v>
      </c>
      <c r="I13" s="9">
        <v>53633.698530000001</v>
      </c>
      <c r="J13" s="12">
        <v>53633.698530000001</v>
      </c>
    </row>
    <row r="14" spans="1:10" x14ac:dyDescent="0.2">
      <c r="A14" s="10"/>
      <c r="B14" s="10"/>
      <c r="C14" s="10"/>
      <c r="D14" s="10"/>
      <c r="E14" s="15" t="s">
        <v>183</v>
      </c>
      <c r="F14" s="15" t="s">
        <v>184</v>
      </c>
      <c r="G14" s="11">
        <v>954.88310999999999</v>
      </c>
      <c r="H14" s="11">
        <v>954.88310999999999</v>
      </c>
      <c r="I14" s="11">
        <v>909.34631000000002</v>
      </c>
      <c r="J14" s="13">
        <v>909.34631000000002</v>
      </c>
    </row>
    <row r="21" spans="8:10" x14ac:dyDescent="0.2">
      <c r="H21" t="s">
        <v>115</v>
      </c>
      <c r="I21" s="4">
        <f>SUMIF(F:F,F6,I:I)</f>
        <v>3559154.36509</v>
      </c>
      <c r="J21" s="4">
        <f>SUMIF(F:F,F6,J:J)</f>
        <v>3559154.36509</v>
      </c>
    </row>
    <row r="22" spans="8:10" x14ac:dyDescent="0.2">
      <c r="H22" t="s">
        <v>91</v>
      </c>
      <c r="I22" s="4">
        <f>SUMIF(F:F,F4,I:I)</f>
        <v>12761490.606790001</v>
      </c>
      <c r="J22" s="4">
        <f>SUMIF(F:F,F4,J:J)</f>
        <v>12762410.606790001</v>
      </c>
    </row>
  </sheetData>
  <customSheetViews>
    <customSheetView guid="{8A5E48A9-182F-4A3E-9CF1-2472B9C93B59}">
      <selection activeCell="H10" sqref="H10"/>
      <pageMargins left="0.7" right="0.7" top="0.75" bottom="0.75" header="0.3" footer="0.3"/>
    </customSheetView>
    <customSheetView guid="{252D4300-3DB5-46BC-B347-6F576482ED24}">
      <selection activeCell="I21" sqref="I21:I22"/>
      <pageMargins left="0.7" right="0.7" top="0.75" bottom="0.75" header="0.3" footer="0.3"/>
    </customSheetView>
  </customSheetViews>
  <pageMargins left="0.7" right="0.7" top="0.75" bottom="0.75" header="0.3" footer="0.3"/>
  <pageSetup paperSize="9" orientation="portrait" r:id="rId1"/>
  <customProperties>
    <customPr name="_pios_id" r:id="rId2"/>
    <customPr name="CofWorksheetType" r:id="rId3"/>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6315E-2645-4D33-B359-C06F5088C3AF}">
  <sheetPr>
    <tabColor theme="2"/>
  </sheetPr>
  <dimension ref="A1:T67"/>
  <sheetViews>
    <sheetView showGridLines="0" showWhiteSpace="0" view="pageLayout" zoomScaleNormal="100" zoomScaleSheetLayoutView="100" workbookViewId="0">
      <selection activeCell="B1" sqref="B1:R1"/>
    </sheetView>
  </sheetViews>
  <sheetFormatPr defaultColWidth="9.125" defaultRowHeight="15" x14ac:dyDescent="0.25"/>
  <cols>
    <col min="1" max="1" width="3.5" style="813" customWidth="1"/>
    <col min="2" max="2" width="3.125" style="924" customWidth="1"/>
    <col min="3" max="3" width="12.125" style="792" customWidth="1"/>
    <col min="4" max="4" width="4.875" style="813" customWidth="1"/>
    <col min="5" max="5" width="5.5" style="813" customWidth="1"/>
    <col min="6" max="6" width="5" style="813" customWidth="1"/>
    <col min="7" max="8" width="4.25" style="813" customWidth="1"/>
    <col min="9" max="9" width="4.625" style="813" customWidth="1"/>
    <col min="10" max="10" width="3.875" style="813" customWidth="1"/>
    <col min="11" max="11" width="4.25" style="813" customWidth="1"/>
    <col min="12" max="12" width="4.125" style="813" customWidth="1"/>
    <col min="13" max="13" width="4.625" style="813" customWidth="1"/>
    <col min="14" max="14" width="4.125" style="813" customWidth="1"/>
    <col min="15" max="15" width="4.875" style="813" customWidth="1"/>
    <col min="16" max="16" width="5.25" style="813" customWidth="1"/>
    <col min="17" max="17" width="6.625" style="813" customWidth="1"/>
    <col min="18" max="18" width="6.375" style="813" customWidth="1"/>
    <col min="19" max="16384" width="9.125" style="813"/>
  </cols>
  <sheetData>
    <row r="1" spans="1:20" ht="12.75" customHeight="1" x14ac:dyDescent="0.25">
      <c r="B1" s="2985" t="s">
        <v>2135</v>
      </c>
      <c r="C1" s="2985"/>
      <c r="D1" s="2985"/>
      <c r="E1" s="2985"/>
      <c r="F1" s="2985"/>
      <c r="G1" s="2985"/>
      <c r="H1" s="2985"/>
      <c r="I1" s="2985"/>
      <c r="J1" s="2985"/>
      <c r="K1" s="2985"/>
      <c r="L1" s="2985"/>
      <c r="M1" s="2985"/>
      <c r="N1" s="2985"/>
      <c r="O1" s="2985"/>
      <c r="P1" s="2985"/>
      <c r="Q1" s="2985"/>
      <c r="R1" s="2985"/>
    </row>
    <row r="2" spans="1:20" ht="15.75" customHeight="1" x14ac:dyDescent="0.25">
      <c r="B2" s="3026" t="s">
        <v>2109</v>
      </c>
      <c r="C2" s="3026"/>
      <c r="D2" s="3026"/>
      <c r="E2" s="3026"/>
      <c r="F2" s="3026"/>
      <c r="G2" s="3026"/>
      <c r="H2" s="3026"/>
      <c r="I2" s="3026"/>
      <c r="J2" s="3026"/>
      <c r="K2" s="3026"/>
      <c r="L2" s="3026"/>
      <c r="M2" s="3026"/>
      <c r="N2" s="3026"/>
      <c r="O2" s="3026"/>
      <c r="P2" s="3026"/>
      <c r="Q2" s="3026"/>
      <c r="R2" s="3026"/>
    </row>
    <row r="3" spans="1:20" ht="29.25" customHeight="1" x14ac:dyDescent="0.25">
      <c r="A3" s="636"/>
      <c r="B3" s="3026"/>
      <c r="C3" s="3026"/>
      <c r="D3" s="3026"/>
      <c r="E3" s="3026"/>
      <c r="F3" s="3026"/>
      <c r="G3" s="3026"/>
      <c r="H3" s="3026"/>
      <c r="I3" s="3026"/>
      <c r="J3" s="3026"/>
      <c r="K3" s="3026"/>
      <c r="L3" s="3026"/>
      <c r="M3" s="3026"/>
      <c r="N3" s="3026"/>
      <c r="O3" s="3026"/>
      <c r="P3" s="3026"/>
      <c r="Q3" s="3026"/>
      <c r="R3" s="3026"/>
    </row>
    <row r="4" spans="1:20" x14ac:dyDescent="0.25">
      <c r="B4" s="2120"/>
      <c r="C4" s="2275"/>
      <c r="D4" s="2276" t="s">
        <v>341</v>
      </c>
      <c r="E4" s="2276" t="s">
        <v>342</v>
      </c>
      <c r="F4" s="2276" t="s">
        <v>343</v>
      </c>
      <c r="G4" s="2276" t="s">
        <v>592</v>
      </c>
      <c r="H4" s="2276" t="s">
        <v>344</v>
      </c>
      <c r="I4" s="2276" t="s">
        <v>345</v>
      </c>
      <c r="J4" s="2276" t="s">
        <v>346</v>
      </c>
      <c r="K4" s="2276" t="s">
        <v>1088</v>
      </c>
      <c r="L4" s="2276" t="s">
        <v>1089</v>
      </c>
      <c r="M4" s="2276" t="s">
        <v>1646</v>
      </c>
      <c r="N4" s="2276" t="s">
        <v>1647</v>
      </c>
      <c r="O4" s="2276" t="s">
        <v>1648</v>
      </c>
      <c r="P4" s="2276" t="s">
        <v>1663</v>
      </c>
      <c r="Q4" s="2276" t="s">
        <v>1664</v>
      </c>
      <c r="R4" s="2276" t="s">
        <v>1665</v>
      </c>
    </row>
    <row r="5" spans="1:20" ht="38.25" customHeight="1" x14ac:dyDescent="0.25">
      <c r="B5" s="2120"/>
      <c r="C5" s="2275"/>
      <c r="D5" s="3031" t="s">
        <v>1649</v>
      </c>
      <c r="E5" s="3031"/>
      <c r="F5" s="3031"/>
      <c r="G5" s="3031"/>
      <c r="H5" s="3031"/>
      <c r="I5" s="3031"/>
      <c r="J5" s="3031" t="s">
        <v>1628</v>
      </c>
      <c r="K5" s="3031"/>
      <c r="L5" s="3031"/>
      <c r="M5" s="3031"/>
      <c r="N5" s="3031"/>
      <c r="O5" s="3032"/>
      <c r="P5" s="3036" t="s">
        <v>1666</v>
      </c>
      <c r="Q5" s="3033" t="s">
        <v>1667</v>
      </c>
      <c r="R5" s="3031"/>
    </row>
    <row r="6" spans="1:20" ht="79.900000000000006" customHeight="1" x14ac:dyDescent="0.25">
      <c r="B6" s="2120"/>
      <c r="C6" s="2275"/>
      <c r="D6" s="3027" t="s">
        <v>1650</v>
      </c>
      <c r="E6" s="3034"/>
      <c r="F6" s="3035"/>
      <c r="G6" s="3027" t="s">
        <v>1651</v>
      </c>
      <c r="H6" s="3034"/>
      <c r="I6" s="3034"/>
      <c r="J6" s="3027" t="s">
        <v>1668</v>
      </c>
      <c r="K6" s="3034"/>
      <c r="L6" s="3034"/>
      <c r="M6" s="3027" t="s">
        <v>1669</v>
      </c>
      <c r="N6" s="3034"/>
      <c r="O6" s="3035"/>
      <c r="P6" s="3037"/>
      <c r="Q6" s="3027" t="s">
        <v>1670</v>
      </c>
      <c r="R6" s="3027" t="s">
        <v>1671</v>
      </c>
    </row>
    <row r="7" spans="1:20" ht="41.25" customHeight="1" x14ac:dyDescent="0.25">
      <c r="B7" s="2120"/>
      <c r="C7" s="2319" t="s">
        <v>1007</v>
      </c>
      <c r="D7" s="2320"/>
      <c r="E7" s="2321" t="s">
        <v>1672</v>
      </c>
      <c r="F7" s="2322" t="s">
        <v>1673</v>
      </c>
      <c r="G7" s="2320"/>
      <c r="H7" s="2321" t="s">
        <v>1673</v>
      </c>
      <c r="I7" s="2322" t="s">
        <v>1674</v>
      </c>
      <c r="J7" s="2320"/>
      <c r="K7" s="2321" t="s">
        <v>1672</v>
      </c>
      <c r="L7" s="2322" t="s">
        <v>1673</v>
      </c>
      <c r="M7" s="2320"/>
      <c r="N7" s="2321" t="s">
        <v>1673</v>
      </c>
      <c r="O7" s="2323" t="s">
        <v>1674</v>
      </c>
      <c r="P7" s="3038"/>
      <c r="Q7" s="3028"/>
      <c r="R7" s="3028"/>
    </row>
    <row r="8" spans="1:20" ht="24.75" customHeight="1" x14ac:dyDescent="0.25">
      <c r="B8" s="2324">
        <v>1</v>
      </c>
      <c r="C8" s="2278" t="s">
        <v>1637</v>
      </c>
      <c r="D8" s="2325">
        <v>303084.51299999998</v>
      </c>
      <c r="E8" s="2325">
        <v>292367.71627938002</v>
      </c>
      <c r="F8" s="2325">
        <v>10716.796720620001</v>
      </c>
      <c r="G8" s="2325">
        <v>5329.1859999999997</v>
      </c>
      <c r="H8" s="2325"/>
      <c r="I8" s="2325">
        <v>5329.1859999999997</v>
      </c>
      <c r="J8" s="2325">
        <v>-496.43599999999998</v>
      </c>
      <c r="K8" s="2325">
        <v>-153.339</v>
      </c>
      <c r="L8" s="2325">
        <v>-343.09699999999998</v>
      </c>
      <c r="M8" s="2325">
        <v>-1769.1420000000001</v>
      </c>
      <c r="N8" s="2325"/>
      <c r="O8" s="2325">
        <v>-1769.1420000000001</v>
      </c>
      <c r="P8" s="2325"/>
      <c r="Q8" s="2325">
        <v>274938.89794038626</v>
      </c>
      <c r="R8" s="2325">
        <v>3549.011</v>
      </c>
      <c r="T8" s="923"/>
    </row>
    <row r="9" spans="1:20" x14ac:dyDescent="0.25">
      <c r="B9" s="2326">
        <v>2</v>
      </c>
      <c r="C9" s="2327" t="s">
        <v>1638</v>
      </c>
      <c r="D9" s="2328">
        <v>1064.3710000000001</v>
      </c>
      <c r="E9" s="2328">
        <v>1064.3710000000001</v>
      </c>
      <c r="F9" s="2328"/>
      <c r="G9" s="2325"/>
      <c r="H9" s="2325"/>
      <c r="I9" s="2325"/>
      <c r="J9" s="711">
        <v>-5.3999999999999999E-2</v>
      </c>
      <c r="K9" s="2325">
        <v>-8.9999999999999993E-3</v>
      </c>
      <c r="L9" s="2325">
        <v>-4.4999999999999998E-2</v>
      </c>
      <c r="M9" s="2325"/>
      <c r="N9" s="2325"/>
      <c r="O9" s="2325"/>
      <c r="P9" s="2325"/>
      <c r="Q9" s="2325"/>
      <c r="R9" s="2325"/>
      <c r="T9" s="923"/>
    </row>
    <row r="10" spans="1:20" ht="27.75" customHeight="1" x14ac:dyDescent="0.25">
      <c r="B10" s="2326">
        <v>3</v>
      </c>
      <c r="C10" s="2327" t="s">
        <v>1639</v>
      </c>
      <c r="D10" s="2328">
        <v>4123.9070000000002</v>
      </c>
      <c r="E10" s="2328">
        <v>4096.8988203500003</v>
      </c>
      <c r="F10" s="2328">
        <v>27.008179649999999</v>
      </c>
      <c r="G10" s="2325">
        <v>3.0000000000000001E-3</v>
      </c>
      <c r="H10" s="2325"/>
      <c r="I10" s="2325">
        <v>3.0000000000000001E-3</v>
      </c>
      <c r="J10" s="2325">
        <v>-1.173</v>
      </c>
      <c r="K10" s="2325">
        <v>-0.495</v>
      </c>
      <c r="L10" s="2325">
        <v>-0.67800000000000005</v>
      </c>
      <c r="M10" s="2325"/>
      <c r="N10" s="2325"/>
      <c r="O10" s="2325"/>
      <c r="P10" s="2325"/>
      <c r="Q10" s="2325">
        <v>560.29766270999994</v>
      </c>
      <c r="R10" s="2325">
        <v>2E-3</v>
      </c>
      <c r="T10" s="923"/>
    </row>
    <row r="11" spans="1:20" x14ac:dyDescent="0.25">
      <c r="B11" s="2326">
        <v>4</v>
      </c>
      <c r="C11" s="2327" t="s">
        <v>1640</v>
      </c>
      <c r="D11" s="2328">
        <v>4200.0600000000004</v>
      </c>
      <c r="E11" s="2328">
        <v>4151.2929999999997</v>
      </c>
      <c r="F11" s="2328">
        <v>48.767000000000003</v>
      </c>
      <c r="G11" s="2325"/>
      <c r="H11" s="2325"/>
      <c r="I11" s="2325"/>
      <c r="J11" s="2325">
        <v>-1.9670000000000001</v>
      </c>
      <c r="K11" s="2325">
        <v>-0.39600000000000002</v>
      </c>
      <c r="L11" s="2325">
        <v>-1.571</v>
      </c>
      <c r="M11" s="2325"/>
      <c r="N11" s="2325"/>
      <c r="O11" s="2325"/>
      <c r="P11" s="2325"/>
      <c r="Q11" s="2325">
        <v>68.870474847050943</v>
      </c>
      <c r="R11" s="2325">
        <v>0</v>
      </c>
      <c r="T11" s="923"/>
    </row>
    <row r="12" spans="1:20" ht="26.25" customHeight="1" x14ac:dyDescent="0.25">
      <c r="B12" s="2326">
        <v>5</v>
      </c>
      <c r="C12" s="2327" t="s">
        <v>1641</v>
      </c>
      <c r="D12" s="2328">
        <v>5637.0720000000001</v>
      </c>
      <c r="E12" s="2328">
        <v>5396.17419668</v>
      </c>
      <c r="F12" s="2328">
        <v>240.89780331999998</v>
      </c>
      <c r="G12" s="2325">
        <v>92.775000000000006</v>
      </c>
      <c r="H12" s="2325"/>
      <c r="I12" s="2325">
        <v>92.775000000000006</v>
      </c>
      <c r="J12" s="2325">
        <v>-17.376000000000001</v>
      </c>
      <c r="K12" s="2325">
        <v>-4.4930000000000003</v>
      </c>
      <c r="L12" s="2325">
        <v>-12.882999999999999</v>
      </c>
      <c r="M12" s="2325">
        <v>-76.849999999999994</v>
      </c>
      <c r="N12" s="2325"/>
      <c r="O12" s="2325">
        <v>-76.849999999999994</v>
      </c>
      <c r="P12" s="2325"/>
      <c r="Q12" s="2325">
        <v>2801.055960989866</v>
      </c>
      <c r="R12" s="2325">
        <v>4.8959999999999999</v>
      </c>
      <c r="T12" s="923"/>
    </row>
    <row r="13" spans="1:20" ht="26.25" customHeight="1" x14ac:dyDescent="0.25">
      <c r="B13" s="2326">
        <v>6</v>
      </c>
      <c r="C13" s="2327" t="s">
        <v>1642</v>
      </c>
      <c r="D13" s="2328">
        <v>121538.128</v>
      </c>
      <c r="E13" s="2328">
        <v>117509.1155197</v>
      </c>
      <c r="F13" s="2328">
        <v>4029.0124802999999</v>
      </c>
      <c r="G13" s="2325">
        <v>3505.482</v>
      </c>
      <c r="H13" s="2325"/>
      <c r="I13" s="2325">
        <v>3505.482</v>
      </c>
      <c r="J13" s="2325">
        <v>-271.44299999999998</v>
      </c>
      <c r="K13" s="2325">
        <v>-92.93</v>
      </c>
      <c r="L13" s="2325">
        <v>-178.51300000000001</v>
      </c>
      <c r="M13" s="2325">
        <v>-1289.7439999999999</v>
      </c>
      <c r="N13" s="2325"/>
      <c r="O13" s="2325">
        <v>-1289.7439999999999</v>
      </c>
      <c r="P13" s="2325"/>
      <c r="Q13" s="2325">
        <v>93924.298397959938</v>
      </c>
      <c r="R13" s="2325">
        <v>2215.7359999999999</v>
      </c>
      <c r="T13" s="923"/>
    </row>
    <row r="14" spans="1:20" x14ac:dyDescent="0.25">
      <c r="B14" s="2326">
        <v>7</v>
      </c>
      <c r="C14" s="2329" t="s">
        <v>1675</v>
      </c>
      <c r="D14" s="2328">
        <v>47666.397954343993</v>
      </c>
      <c r="E14" s="2328">
        <v>45787.007643253986</v>
      </c>
      <c r="F14" s="2328">
        <v>1879.3903110900001</v>
      </c>
      <c r="G14" s="2325">
        <v>1286.7715951427292</v>
      </c>
      <c r="H14" s="2325"/>
      <c r="I14" s="2325">
        <v>1286.7715951427292</v>
      </c>
      <c r="J14" s="2325">
        <v>-76.504999999999995</v>
      </c>
      <c r="K14" s="2325">
        <v>-13.39738564</v>
      </c>
      <c r="L14" s="2325">
        <v>-63.107614359999999</v>
      </c>
      <c r="M14" s="2325">
        <v>-473.39600000000002</v>
      </c>
      <c r="N14" s="2325"/>
      <c r="O14" s="2325">
        <v>-473.39600000000002</v>
      </c>
      <c r="P14" s="2325"/>
      <c r="Q14" s="2325">
        <v>39381.643733179997</v>
      </c>
      <c r="R14" s="2325"/>
      <c r="T14" s="923"/>
    </row>
    <row r="15" spans="1:20" x14ac:dyDescent="0.25">
      <c r="B15" s="2326">
        <v>8</v>
      </c>
      <c r="C15" s="2327" t="s">
        <v>1643</v>
      </c>
      <c r="D15" s="2328">
        <v>166520.97500000001</v>
      </c>
      <c r="E15" s="2328">
        <v>160149.86374264999</v>
      </c>
      <c r="F15" s="2328">
        <v>6371.1112573500004</v>
      </c>
      <c r="G15" s="2325">
        <v>1730.9259999999999</v>
      </c>
      <c r="H15" s="2325"/>
      <c r="I15" s="2325">
        <v>1730.9259999999999</v>
      </c>
      <c r="J15" s="2325">
        <v>-204.423</v>
      </c>
      <c r="K15" s="2325">
        <v>-55.015999999999998</v>
      </c>
      <c r="L15" s="2325">
        <v>-149.40700000000001</v>
      </c>
      <c r="M15" s="2325">
        <v>-402.548</v>
      </c>
      <c r="N15" s="2325"/>
      <c r="O15" s="2325">
        <v>-402.548</v>
      </c>
      <c r="P15" s="2325"/>
      <c r="Q15" s="2325">
        <v>177584.3754438794</v>
      </c>
      <c r="R15" s="2325">
        <v>1328.377</v>
      </c>
      <c r="T15" s="923"/>
    </row>
    <row r="16" spans="1:20" x14ac:dyDescent="0.25">
      <c r="B16" s="2324">
        <v>9</v>
      </c>
      <c r="C16" s="2278" t="s">
        <v>1152</v>
      </c>
      <c r="D16" s="2325">
        <v>52246.220999999998</v>
      </c>
      <c r="E16" s="2325">
        <v>52246.22</v>
      </c>
      <c r="F16" s="2325"/>
      <c r="G16" s="2325"/>
      <c r="H16" s="2325"/>
      <c r="I16" s="2325"/>
      <c r="J16" s="2325">
        <v>-1.4079999999999999</v>
      </c>
      <c r="K16" s="2325">
        <v>-1.399</v>
      </c>
      <c r="L16" s="2325">
        <v>-8.9999999999999993E-3</v>
      </c>
      <c r="M16" s="2325"/>
      <c r="N16" s="2325"/>
      <c r="O16" s="2325"/>
      <c r="P16" s="2325"/>
      <c r="Q16" s="2325"/>
      <c r="R16" s="2325"/>
      <c r="T16" s="923"/>
    </row>
    <row r="17" spans="1:20" x14ac:dyDescent="0.25">
      <c r="B17" s="2326">
        <v>10</v>
      </c>
      <c r="C17" s="2327" t="s">
        <v>1638</v>
      </c>
      <c r="D17" s="2328">
        <v>1954.41</v>
      </c>
      <c r="E17" s="2328">
        <v>1954.41</v>
      </c>
      <c r="F17" s="2328"/>
      <c r="G17" s="2325"/>
      <c r="H17" s="2325"/>
      <c r="I17" s="2325"/>
      <c r="J17" s="2325">
        <v>-2E-3</v>
      </c>
      <c r="K17" s="2325">
        <v>-2E-3</v>
      </c>
      <c r="L17" s="2325"/>
      <c r="M17" s="2325"/>
      <c r="N17" s="2325"/>
      <c r="O17" s="2325"/>
      <c r="P17" s="2325"/>
      <c r="Q17" s="2325"/>
      <c r="R17" s="2325"/>
      <c r="T17" s="923"/>
    </row>
    <row r="18" spans="1:20" ht="27" customHeight="1" x14ac:dyDescent="0.25">
      <c r="B18" s="2326">
        <v>11</v>
      </c>
      <c r="C18" s="2327" t="s">
        <v>1639</v>
      </c>
      <c r="D18" s="2328">
        <v>15840.535</v>
      </c>
      <c r="E18" s="2328">
        <v>15840.535</v>
      </c>
      <c r="F18" s="2328"/>
      <c r="G18" s="2325"/>
      <c r="H18" s="2325"/>
      <c r="I18" s="2325"/>
      <c r="J18" s="2325">
        <v>-0.16500000000000001</v>
      </c>
      <c r="K18" s="2325">
        <v>-0.156</v>
      </c>
      <c r="L18" s="2325">
        <v>-8.9999999999999993E-3</v>
      </c>
      <c r="M18" s="2325"/>
      <c r="N18" s="2325"/>
      <c r="O18" s="2325"/>
      <c r="P18" s="2325"/>
      <c r="Q18" s="2325"/>
      <c r="R18" s="2325"/>
      <c r="T18" s="923"/>
    </row>
    <row r="19" spans="1:20" x14ac:dyDescent="0.25">
      <c r="B19" s="2326">
        <v>12</v>
      </c>
      <c r="C19" s="2327" t="s">
        <v>1640</v>
      </c>
      <c r="D19" s="2328">
        <v>32823.43</v>
      </c>
      <c r="E19" s="2328">
        <v>32823.43</v>
      </c>
      <c r="F19" s="2328"/>
      <c r="G19" s="2325"/>
      <c r="H19" s="2325"/>
      <c r="I19" s="2325"/>
      <c r="J19" s="2325">
        <v>-1.1359999999999999</v>
      </c>
      <c r="K19" s="2325">
        <v>-1.1359999999999999</v>
      </c>
      <c r="L19" s="2325">
        <v>0</v>
      </c>
      <c r="M19" s="2325"/>
      <c r="N19" s="2325"/>
      <c r="O19" s="2325"/>
      <c r="P19" s="2325"/>
      <c r="Q19" s="2325"/>
      <c r="R19" s="2325"/>
      <c r="T19" s="923"/>
    </row>
    <row r="20" spans="1:20" ht="25.5" customHeight="1" x14ac:dyDescent="0.25">
      <c r="B20" s="2326">
        <v>13</v>
      </c>
      <c r="C20" s="2327" t="s">
        <v>1641</v>
      </c>
      <c r="D20" s="2328">
        <v>1023.957</v>
      </c>
      <c r="E20" s="2328">
        <v>1023.957</v>
      </c>
      <c r="F20" s="2328"/>
      <c r="G20" s="2325"/>
      <c r="H20" s="2325"/>
      <c r="I20" s="2325"/>
      <c r="J20" s="2325">
        <v>-8.9999999999999993E-3</v>
      </c>
      <c r="K20" s="2325">
        <v>-8.9999999999999993E-3</v>
      </c>
      <c r="L20" s="2325"/>
      <c r="M20" s="2325"/>
      <c r="N20" s="2325"/>
      <c r="O20" s="2325"/>
      <c r="P20" s="2325"/>
      <c r="Q20" s="2325"/>
      <c r="R20" s="2325"/>
      <c r="T20" s="923"/>
    </row>
    <row r="21" spans="1:20" ht="27.75" customHeight="1" x14ac:dyDescent="0.25">
      <c r="B21" s="2326">
        <v>14</v>
      </c>
      <c r="C21" s="2327" t="s">
        <v>1642</v>
      </c>
      <c r="D21" s="2328">
        <v>603.88800000000003</v>
      </c>
      <c r="E21" s="2328">
        <v>603.88800000000003</v>
      </c>
      <c r="F21" s="2328"/>
      <c r="G21" s="2325"/>
      <c r="H21" s="2325"/>
      <c r="I21" s="2325"/>
      <c r="J21" s="2325">
        <v>-9.6000000000000002E-2</v>
      </c>
      <c r="K21" s="2325">
        <v>-9.6000000000000002E-2</v>
      </c>
      <c r="L21" s="2325"/>
      <c r="M21" s="2325"/>
      <c r="N21" s="2325"/>
      <c r="O21" s="2325"/>
      <c r="P21" s="2325"/>
      <c r="Q21" s="2325"/>
      <c r="R21" s="2325"/>
      <c r="T21" s="923"/>
    </row>
    <row r="22" spans="1:20" ht="24.75" customHeight="1" x14ac:dyDescent="0.25">
      <c r="B22" s="2324">
        <v>15</v>
      </c>
      <c r="C22" s="2278" t="s">
        <v>1662</v>
      </c>
      <c r="D22" s="2325">
        <v>98356.826000000001</v>
      </c>
      <c r="E22" s="2325">
        <v>94083.271999999997</v>
      </c>
      <c r="F22" s="2325">
        <v>4273.5559999999996</v>
      </c>
      <c r="G22" s="2325">
        <v>703.50800000000004</v>
      </c>
      <c r="H22" s="2325"/>
      <c r="I22" s="2325">
        <v>703.50900000000001</v>
      </c>
      <c r="J22" s="2325">
        <v>102.364</v>
      </c>
      <c r="K22" s="2325">
        <v>32.805</v>
      </c>
      <c r="L22" s="2325">
        <v>69.561000000000007</v>
      </c>
      <c r="M22" s="2325">
        <v>41.137</v>
      </c>
      <c r="N22" s="2325"/>
      <c r="O22" s="2325">
        <v>41.137</v>
      </c>
      <c r="P22" s="2330"/>
      <c r="Q22" s="2325">
        <v>10839.294506849774</v>
      </c>
      <c r="R22" s="2325">
        <v>19.998000000000001</v>
      </c>
      <c r="T22" s="923"/>
    </row>
    <row r="23" spans="1:20" x14ac:dyDescent="0.25">
      <c r="B23" s="2326">
        <v>16</v>
      </c>
      <c r="C23" s="2327" t="s">
        <v>1638</v>
      </c>
      <c r="D23" s="2325">
        <v>100.66800000000001</v>
      </c>
      <c r="E23" s="2325">
        <v>100.66800000000001</v>
      </c>
      <c r="F23" s="2325"/>
      <c r="G23" s="2325"/>
      <c r="H23" s="2325"/>
      <c r="I23" s="2325"/>
      <c r="J23" s="2325"/>
      <c r="K23" s="2325"/>
      <c r="L23" s="2325"/>
      <c r="M23" s="2325"/>
      <c r="N23" s="2325"/>
      <c r="O23" s="2325"/>
      <c r="P23" s="2330"/>
      <c r="Q23" s="2325"/>
      <c r="R23" s="2325"/>
      <c r="T23" s="923"/>
    </row>
    <row r="24" spans="1:20" ht="25.5" customHeight="1" x14ac:dyDescent="0.25">
      <c r="B24" s="2326">
        <v>17</v>
      </c>
      <c r="C24" s="2327" t="s">
        <v>1639</v>
      </c>
      <c r="D24" s="2325">
        <v>5436.8739999999998</v>
      </c>
      <c r="E24" s="2325">
        <v>5435.1559999999999</v>
      </c>
      <c r="F24" s="2325">
        <v>1.718</v>
      </c>
      <c r="G24" s="2325">
        <v>0.26100000000000001</v>
      </c>
      <c r="H24" s="2325"/>
      <c r="I24" s="2325">
        <v>0.26100000000000001</v>
      </c>
      <c r="J24" s="2325">
        <v>0.24</v>
      </c>
      <c r="K24" s="2325">
        <v>0.19500000000000001</v>
      </c>
      <c r="L24" s="2325">
        <v>4.4999999999999998E-2</v>
      </c>
      <c r="M24" s="2325"/>
      <c r="N24" s="2325"/>
      <c r="O24" s="2325"/>
      <c r="P24" s="2330"/>
      <c r="Q24" s="2325">
        <v>13.84427123</v>
      </c>
      <c r="R24" s="2325">
        <v>0</v>
      </c>
      <c r="T24" s="923"/>
    </row>
    <row r="25" spans="1:20" x14ac:dyDescent="0.25">
      <c r="B25" s="2326">
        <v>18</v>
      </c>
      <c r="C25" s="2327" t="s">
        <v>1640</v>
      </c>
      <c r="D25" s="2325">
        <v>3955.241</v>
      </c>
      <c r="E25" s="2325">
        <v>2819.3960000000002</v>
      </c>
      <c r="F25" s="2325">
        <v>1135.845</v>
      </c>
      <c r="G25" s="2325"/>
      <c r="H25" s="2325"/>
      <c r="I25" s="2325"/>
      <c r="J25" s="2325">
        <v>1.798</v>
      </c>
      <c r="K25" s="2325">
        <v>0.34</v>
      </c>
      <c r="L25" s="2325">
        <v>1.4590000000000001</v>
      </c>
      <c r="M25" s="2325"/>
      <c r="N25" s="2325"/>
      <c r="O25" s="2325"/>
      <c r="P25" s="2330"/>
      <c r="Q25" s="2325">
        <v>24.148955750000002</v>
      </c>
      <c r="R25" s="2325">
        <v>0</v>
      </c>
      <c r="T25" s="923"/>
    </row>
    <row r="26" spans="1:20" ht="27" customHeight="1" x14ac:dyDescent="0.25">
      <c r="B26" s="2326">
        <v>19</v>
      </c>
      <c r="C26" s="2327" t="s">
        <v>1641</v>
      </c>
      <c r="D26" s="2325">
        <v>3284.2420000000002</v>
      </c>
      <c r="E26" s="2325">
        <v>3163.0079999999998</v>
      </c>
      <c r="F26" s="2325">
        <v>121.23399999999999</v>
      </c>
      <c r="G26" s="2325">
        <v>42.62</v>
      </c>
      <c r="H26" s="2325"/>
      <c r="I26" s="2325">
        <v>42.62</v>
      </c>
      <c r="J26" s="2325">
        <v>3.6669999999999998</v>
      </c>
      <c r="K26" s="2325">
        <v>2.129</v>
      </c>
      <c r="L26" s="2325">
        <v>1.5369999999999999</v>
      </c>
      <c r="M26" s="2325">
        <v>2E-3</v>
      </c>
      <c r="N26" s="2325"/>
      <c r="O26" s="2325">
        <v>2E-3</v>
      </c>
      <c r="P26" s="2330"/>
      <c r="Q26" s="2325">
        <v>715.39808093000011</v>
      </c>
      <c r="R26" s="2325">
        <v>1.0999999999999999E-2</v>
      </c>
      <c r="T26" s="923"/>
    </row>
    <row r="27" spans="1:20" ht="27" customHeight="1" x14ac:dyDescent="0.25">
      <c r="B27" s="2326">
        <v>20</v>
      </c>
      <c r="C27" s="2327" t="s">
        <v>1642</v>
      </c>
      <c r="D27" s="2325">
        <v>59642.555</v>
      </c>
      <c r="E27" s="2325">
        <v>57320.495000000003</v>
      </c>
      <c r="F27" s="2325">
        <v>2322.0619999999999</v>
      </c>
      <c r="G27" s="2325">
        <v>547.96199999999999</v>
      </c>
      <c r="H27" s="2325"/>
      <c r="I27" s="2325">
        <v>547.96199999999999</v>
      </c>
      <c r="J27" s="2325">
        <v>52.423000000000002</v>
      </c>
      <c r="K27" s="2325">
        <v>18.611999999999998</v>
      </c>
      <c r="L27" s="2325">
        <v>33.811</v>
      </c>
      <c r="M27" s="2325">
        <v>40.878</v>
      </c>
      <c r="N27" s="2325"/>
      <c r="O27" s="2325">
        <v>40.878</v>
      </c>
      <c r="P27" s="2330"/>
      <c r="Q27" s="2325">
        <v>8539.0651869097728</v>
      </c>
      <c r="R27" s="2325">
        <v>17.010000000000002</v>
      </c>
      <c r="T27" s="923"/>
    </row>
    <row r="28" spans="1:20" x14ac:dyDescent="0.25">
      <c r="B28" s="2326">
        <v>21</v>
      </c>
      <c r="C28" s="2327" t="s">
        <v>1643</v>
      </c>
      <c r="D28" s="2325">
        <v>25937.246999999999</v>
      </c>
      <c r="E28" s="2325">
        <v>25244.55</v>
      </c>
      <c r="F28" s="2325">
        <v>692.697</v>
      </c>
      <c r="G28" s="2325">
        <v>112.666</v>
      </c>
      <c r="H28" s="2325"/>
      <c r="I28" s="2325">
        <v>112.666</v>
      </c>
      <c r="J28" s="2325">
        <v>44.238</v>
      </c>
      <c r="K28" s="2325">
        <v>11.529</v>
      </c>
      <c r="L28" s="2325">
        <v>32.709000000000003</v>
      </c>
      <c r="M28" s="2325">
        <v>0.25700000000000001</v>
      </c>
      <c r="N28" s="2325"/>
      <c r="O28" s="2325">
        <v>0.25700000000000001</v>
      </c>
      <c r="P28" s="2330"/>
      <c r="Q28" s="2325">
        <v>1546.8380120300001</v>
      </c>
      <c r="R28" s="2325">
        <v>2.9780000000000002</v>
      </c>
      <c r="T28" s="923"/>
    </row>
    <row r="29" spans="1:20" s="2332" customFormat="1" ht="10.9" customHeight="1" x14ac:dyDescent="0.15">
      <c r="A29" s="1630"/>
      <c r="B29" s="2331">
        <v>22</v>
      </c>
      <c r="C29" s="1630" t="s">
        <v>7</v>
      </c>
      <c r="D29" s="1630">
        <v>453687.56</v>
      </c>
      <c r="E29" s="1630">
        <v>438697.20827938005</v>
      </c>
      <c r="F29" s="1630">
        <v>14990.352720620001</v>
      </c>
      <c r="G29" s="1630">
        <v>6032.6940000000004</v>
      </c>
      <c r="H29" s="1630"/>
      <c r="I29" s="1630">
        <v>6032.6949999999997</v>
      </c>
      <c r="J29" s="1630">
        <v>-395.48</v>
      </c>
      <c r="K29" s="1630">
        <v>-121.93300000000001</v>
      </c>
      <c r="L29" s="1630">
        <v>-273.54500000000002</v>
      </c>
      <c r="M29" s="1630">
        <v>-1728.0050000000001</v>
      </c>
      <c r="N29" s="1630"/>
      <c r="O29" s="1630">
        <v>-1728.0050000000001</v>
      </c>
      <c r="P29" s="1630"/>
      <c r="Q29" s="1630">
        <v>285778.19244723598</v>
      </c>
      <c r="R29" s="1630">
        <v>3569.009</v>
      </c>
      <c r="T29" s="2333"/>
    </row>
    <row r="30" spans="1:20" ht="19.5" customHeight="1" x14ac:dyDescent="0.25">
      <c r="B30" s="3029" t="s">
        <v>246</v>
      </c>
      <c r="C30" s="3029"/>
      <c r="D30" s="2334"/>
      <c r="E30" s="2334"/>
      <c r="F30" s="2334"/>
      <c r="G30" s="2334"/>
      <c r="H30" s="2334"/>
      <c r="I30" s="2334"/>
      <c r="J30" s="2334"/>
      <c r="K30" s="2334"/>
      <c r="L30" s="2334"/>
      <c r="M30" s="2334"/>
      <c r="N30" s="2334"/>
      <c r="O30" s="2334"/>
      <c r="P30" s="2334"/>
      <c r="Q30" s="2334"/>
      <c r="R30" s="2334"/>
      <c r="T30" s="923"/>
    </row>
    <row r="31" spans="1:20" ht="15.75" customHeight="1" x14ac:dyDescent="0.25">
      <c r="B31" s="3030" t="s">
        <v>246</v>
      </c>
      <c r="C31" s="3030"/>
      <c r="D31" s="2335"/>
      <c r="E31" s="2336"/>
      <c r="F31" s="2336"/>
      <c r="G31" s="2336"/>
      <c r="H31" s="2336"/>
      <c r="I31" s="2336"/>
      <c r="T31" s="923"/>
    </row>
    <row r="67" spans="4:4" x14ac:dyDescent="0.25">
      <c r="D67" s="636"/>
    </row>
  </sheetData>
  <mergeCells count="14">
    <mergeCell ref="B2:R3"/>
    <mergeCell ref="B1:R1"/>
    <mergeCell ref="R6:R7"/>
    <mergeCell ref="B30:C30"/>
    <mergeCell ref="B31:C31"/>
    <mergeCell ref="D5:I5"/>
    <mergeCell ref="J5:O5"/>
    <mergeCell ref="Q5:R5"/>
    <mergeCell ref="D6:F6"/>
    <mergeCell ref="G6:I6"/>
    <mergeCell ref="J6:L6"/>
    <mergeCell ref="M6:O6"/>
    <mergeCell ref="Q6:Q7"/>
    <mergeCell ref="P5:P7"/>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54DD4-C0B1-49BE-9B96-922EDFAB77CC}">
  <sheetPr>
    <tabColor theme="2"/>
  </sheetPr>
  <dimension ref="B2:R28"/>
  <sheetViews>
    <sheetView showGridLines="0" showWhiteSpace="0" view="pageLayout" zoomScaleNormal="100" zoomScaleSheetLayoutView="100" workbookViewId="0">
      <selection activeCell="A3" sqref="A3"/>
    </sheetView>
  </sheetViews>
  <sheetFormatPr defaultColWidth="9" defaultRowHeight="12" x14ac:dyDescent="0.2"/>
  <cols>
    <col min="1" max="1" width="2.625" style="635" customWidth="1"/>
    <col min="2" max="2" width="5" style="635" customWidth="1"/>
    <col min="3" max="3" width="31.5" style="635" customWidth="1"/>
    <col min="4" max="4" width="5.875" style="635" customWidth="1"/>
    <col min="5" max="5" width="20.625" style="635" customWidth="1"/>
    <col min="6" max="6" width="23.875" style="635" customWidth="1"/>
    <col min="7" max="7" width="4.125" style="635" customWidth="1"/>
    <col min="8" max="11" width="8.625" style="635" customWidth="1"/>
    <col min="12" max="16384" width="9" style="635"/>
  </cols>
  <sheetData>
    <row r="2" spans="2:18" ht="18" customHeight="1" x14ac:dyDescent="0.2">
      <c r="B2" s="3048" t="s">
        <v>2136</v>
      </c>
      <c r="C2" s="3048"/>
      <c r="D2" s="3048"/>
      <c r="E2" s="3048"/>
      <c r="F2" s="3048"/>
      <c r="G2" s="3048"/>
      <c r="H2" s="3048"/>
      <c r="I2" s="3048"/>
      <c r="J2" s="3048"/>
      <c r="K2" s="3048"/>
      <c r="L2" s="3048"/>
      <c r="M2" s="3048"/>
      <c r="N2" s="3048"/>
      <c r="O2" s="3048"/>
      <c r="P2" s="3048"/>
      <c r="Q2" s="3048"/>
      <c r="R2" s="3048"/>
    </row>
    <row r="3" spans="2:18" x14ac:dyDescent="0.2">
      <c r="B3" s="3040"/>
      <c r="C3" s="3040"/>
      <c r="D3" s="2272"/>
      <c r="E3" s="2272"/>
      <c r="F3" s="2272"/>
    </row>
    <row r="4" spans="2:18" x14ac:dyDescent="0.2">
      <c r="B4" s="3041"/>
      <c r="C4" s="3041"/>
      <c r="D4" s="2273"/>
      <c r="E4" s="2274" t="s">
        <v>341</v>
      </c>
      <c r="F4" s="2274" t="s">
        <v>342</v>
      </c>
    </row>
    <row r="5" spans="2:18" ht="12" customHeight="1" x14ac:dyDescent="0.2">
      <c r="B5" s="3041"/>
      <c r="C5" s="3041"/>
      <c r="D5" s="2273"/>
      <c r="E5" s="3042" t="s">
        <v>1676</v>
      </c>
      <c r="F5" s="3042"/>
    </row>
    <row r="6" spans="2:18" ht="8.25" customHeight="1" x14ac:dyDescent="0.2">
      <c r="B6" s="3041"/>
      <c r="C6" s="3041"/>
      <c r="D6" s="2337"/>
      <c r="E6" s="3043"/>
      <c r="F6" s="3043"/>
    </row>
    <row r="7" spans="2:18" x14ac:dyDescent="0.2">
      <c r="B7" s="3039" t="s">
        <v>1007</v>
      </c>
      <c r="C7" s="3039"/>
      <c r="D7" s="2338"/>
      <c r="E7" s="2339" t="s">
        <v>1677</v>
      </c>
      <c r="F7" s="2339" t="s">
        <v>1678</v>
      </c>
    </row>
    <row r="8" spans="2:18" ht="16.5" customHeight="1" x14ac:dyDescent="0.2">
      <c r="B8" s="2340">
        <v>1</v>
      </c>
      <c r="C8" s="3044" t="s">
        <v>1679</v>
      </c>
      <c r="D8" s="3044"/>
      <c r="E8" s="2341"/>
      <c r="F8" s="2341"/>
    </row>
    <row r="9" spans="2:18" ht="16.5" customHeight="1" x14ac:dyDescent="0.2">
      <c r="B9" s="2340">
        <v>2</v>
      </c>
      <c r="C9" s="3044" t="s">
        <v>1680</v>
      </c>
      <c r="D9" s="3044"/>
      <c r="E9" s="2341">
        <v>9.8050654736684564</v>
      </c>
      <c r="F9" s="2341">
        <v>-0.45781626401870745</v>
      </c>
    </row>
    <row r="10" spans="2:18" ht="16.5" customHeight="1" x14ac:dyDescent="0.2">
      <c r="B10" s="2342">
        <v>3</v>
      </c>
      <c r="C10" s="3045" t="s">
        <v>1681</v>
      </c>
      <c r="D10" s="3045"/>
      <c r="E10" s="2341">
        <v>2.5952698850328568</v>
      </c>
      <c r="F10" s="2341">
        <v>-4.8035788374801089E-2</v>
      </c>
    </row>
    <row r="11" spans="2:18" ht="16.5" customHeight="1" x14ac:dyDescent="0.2">
      <c r="B11" s="2342">
        <v>4</v>
      </c>
      <c r="C11" s="3045" t="s">
        <v>1682</v>
      </c>
      <c r="D11" s="3045"/>
      <c r="E11" s="2341">
        <v>4.2071900434544149</v>
      </c>
      <c r="F11" s="2341">
        <v>-0.23093567564390832</v>
      </c>
    </row>
    <row r="12" spans="2:18" ht="16.5" customHeight="1" x14ac:dyDescent="0.2">
      <c r="B12" s="2342">
        <v>5</v>
      </c>
      <c r="C12" s="3045" t="s">
        <v>1683</v>
      </c>
      <c r="D12" s="3045"/>
      <c r="E12" s="2341">
        <v>1.5711987999999999</v>
      </c>
      <c r="F12" s="2341"/>
    </row>
    <row r="13" spans="2:18" ht="16.5" customHeight="1" x14ac:dyDescent="0.2">
      <c r="B13" s="2342">
        <v>6</v>
      </c>
      <c r="C13" s="3045" t="s">
        <v>1684</v>
      </c>
      <c r="D13" s="3045"/>
      <c r="E13" s="2341">
        <v>0.38978989999999997</v>
      </c>
      <c r="F13" s="2341">
        <v>-0.1788448</v>
      </c>
    </row>
    <row r="14" spans="2:18" ht="16.5" customHeight="1" x14ac:dyDescent="0.2">
      <c r="B14" s="2342">
        <v>7</v>
      </c>
      <c r="C14" s="3045" t="s">
        <v>5</v>
      </c>
      <c r="D14" s="3045"/>
      <c r="E14" s="2341">
        <v>1.0416168451811838</v>
      </c>
      <c r="F14" s="2341"/>
      <c r="G14" s="1370"/>
    </row>
    <row r="15" spans="2:18" ht="16.5" customHeight="1" x14ac:dyDescent="0.2">
      <c r="B15" s="2343">
        <v>8</v>
      </c>
      <c r="C15" s="2344" t="s">
        <v>7</v>
      </c>
      <c r="D15" s="2344"/>
      <c r="E15" s="2344">
        <v>9.8050654736684564</v>
      </c>
      <c r="F15" s="2344">
        <v>-0.45781626401870745</v>
      </c>
      <c r="G15" s="1370"/>
    </row>
    <row r="16" spans="2:18" x14ac:dyDescent="0.2">
      <c r="B16" s="3050"/>
      <c r="C16" s="3050"/>
      <c r="D16" s="3050"/>
      <c r="E16" s="3050"/>
      <c r="F16" s="2345"/>
      <c r="G16" s="1370"/>
    </row>
    <row r="17" spans="2:6" x14ac:dyDescent="0.2">
      <c r="B17" s="3049"/>
      <c r="C17" s="3049"/>
      <c r="D17" s="3049"/>
      <c r="E17" s="3049"/>
      <c r="F17" s="2346"/>
    </row>
    <row r="18" spans="2:6" ht="26.25" customHeight="1" x14ac:dyDescent="0.2">
      <c r="B18" s="3046"/>
      <c r="C18" s="3046"/>
      <c r="D18" s="3046"/>
      <c r="E18" s="3046"/>
      <c r="F18" s="3046"/>
    </row>
    <row r="19" spans="2:6" ht="42" customHeight="1" x14ac:dyDescent="0.2">
      <c r="B19" s="3046"/>
      <c r="C19" s="3046"/>
      <c r="D19" s="3046"/>
      <c r="E19" s="3046"/>
      <c r="F19" s="3046"/>
    </row>
    <row r="20" spans="2:6" x14ac:dyDescent="0.2">
      <c r="B20" s="3049"/>
      <c r="C20" s="3049"/>
      <c r="D20" s="3049"/>
      <c r="E20" s="3049"/>
      <c r="F20" s="2346"/>
    </row>
    <row r="21" spans="2:6" ht="44.25" customHeight="1" x14ac:dyDescent="0.2">
      <c r="B21" s="3046"/>
      <c r="C21" s="3046"/>
      <c r="D21" s="3046"/>
      <c r="E21" s="3046"/>
      <c r="F21" s="3046"/>
    </row>
    <row r="22" spans="2:6" ht="61.5" customHeight="1" x14ac:dyDescent="0.2">
      <c r="B22" s="3046"/>
      <c r="C22" s="3046"/>
      <c r="D22" s="3046"/>
      <c r="E22" s="3046"/>
      <c r="F22" s="3046"/>
    </row>
    <row r="23" spans="2:6" ht="30.75" customHeight="1" x14ac:dyDescent="0.2">
      <c r="B23" s="3046"/>
      <c r="C23" s="3046"/>
      <c r="D23" s="3046"/>
      <c r="E23" s="3046"/>
      <c r="F23" s="3046"/>
    </row>
    <row r="24" spans="2:6" ht="42" customHeight="1" x14ac:dyDescent="0.2">
      <c r="B24" s="3046"/>
      <c r="C24" s="3046"/>
      <c r="D24" s="3046"/>
      <c r="E24" s="3046"/>
      <c r="F24" s="3046"/>
    </row>
    <row r="25" spans="2:6" ht="21" customHeight="1" x14ac:dyDescent="0.2">
      <c r="B25" s="3046"/>
      <c r="C25" s="3046"/>
      <c r="D25" s="3046"/>
      <c r="E25" s="3046"/>
      <c r="F25" s="3046"/>
    </row>
    <row r="26" spans="2:6" ht="21" customHeight="1" x14ac:dyDescent="0.2">
      <c r="B26" s="3046"/>
      <c r="C26" s="3046"/>
      <c r="D26" s="3046"/>
      <c r="E26" s="3046"/>
      <c r="F26" s="3046"/>
    </row>
    <row r="27" spans="2:6" ht="42" customHeight="1" x14ac:dyDescent="0.2">
      <c r="B27" s="3046"/>
      <c r="C27" s="3046"/>
      <c r="D27" s="3046"/>
      <c r="E27" s="3046"/>
      <c r="F27" s="3046"/>
    </row>
    <row r="28" spans="2:6" ht="31.5" customHeight="1" x14ac:dyDescent="0.2">
      <c r="B28" s="3047"/>
      <c r="C28" s="3047"/>
      <c r="D28" s="3047"/>
      <c r="E28" s="3047"/>
      <c r="F28" s="3047"/>
    </row>
  </sheetData>
  <mergeCells count="27">
    <mergeCell ref="B26:F26"/>
    <mergeCell ref="B27:F27"/>
    <mergeCell ref="B28:F28"/>
    <mergeCell ref="B2:R2"/>
    <mergeCell ref="B20:E20"/>
    <mergeCell ref="B21:F21"/>
    <mergeCell ref="B22:F22"/>
    <mergeCell ref="B23:F23"/>
    <mergeCell ref="B24:F24"/>
    <mergeCell ref="B25:F25"/>
    <mergeCell ref="C14:D14"/>
    <mergeCell ref="B16:E16"/>
    <mergeCell ref="B17:E17"/>
    <mergeCell ref="B18:F18"/>
    <mergeCell ref="B19:F19"/>
    <mergeCell ref="C8:D8"/>
    <mergeCell ref="C9:D9"/>
    <mergeCell ref="C10:D10"/>
    <mergeCell ref="C11:D11"/>
    <mergeCell ref="C12:D12"/>
    <mergeCell ref="C13:D13"/>
    <mergeCell ref="B7:C7"/>
    <mergeCell ref="B3:C3"/>
    <mergeCell ref="B4:C4"/>
    <mergeCell ref="B5:C5"/>
    <mergeCell ref="E5:F6"/>
    <mergeCell ref="B6:C6"/>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olBreaks count="1" manualBreakCount="1">
    <brk id="7" max="27" man="1"/>
  </colBreaks>
  <customProperties>
    <customPr name="_pios_id" r:id="rId2"/>
  </customPropertie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580FF-451D-4EE6-A4C1-BF130EFD1F58}">
  <sheetPr>
    <tabColor theme="2"/>
  </sheetPr>
  <dimension ref="A1:T106"/>
  <sheetViews>
    <sheetView showGridLines="0" showWhiteSpace="0" view="pageLayout" zoomScale="96" zoomScaleNormal="100" zoomScaleSheetLayoutView="100" zoomScalePageLayoutView="96" workbookViewId="0">
      <selection sqref="A1:G1"/>
    </sheetView>
  </sheetViews>
  <sheetFormatPr defaultColWidth="0" defaultRowHeight="11.25" x14ac:dyDescent="0.2"/>
  <cols>
    <col min="1" max="1" width="27.875" style="1629" customWidth="1"/>
    <col min="2" max="2" width="22.125" style="1629" customWidth="1"/>
    <col min="3" max="3" width="12.5" style="1629" customWidth="1"/>
    <col min="4" max="7" width="7.875" style="1629" customWidth="1"/>
    <col min="8" max="20" width="17.75" style="1629" hidden="1" customWidth="1"/>
    <col min="21" max="16384" width="8" style="1629" hidden="1"/>
  </cols>
  <sheetData>
    <row r="1" spans="1:10" ht="102.75" customHeight="1" x14ac:dyDescent="0.2">
      <c r="A1" s="3051" t="s">
        <v>2371</v>
      </c>
      <c r="B1" s="3052"/>
      <c r="C1" s="3052"/>
      <c r="D1" s="3052"/>
      <c r="E1" s="3052"/>
      <c r="F1" s="3052"/>
      <c r="G1" s="3052"/>
    </row>
    <row r="2" spans="1:10" ht="18" customHeight="1" x14ac:dyDescent="0.2">
      <c r="A2" s="2354"/>
      <c r="B2" s="1371"/>
      <c r="C2" s="1371"/>
      <c r="D2" s="1371"/>
      <c r="E2" s="1371"/>
      <c r="F2" s="1371"/>
      <c r="G2" s="1371"/>
    </row>
    <row r="3" spans="1:10" x14ac:dyDescent="0.2">
      <c r="A3" s="1619" t="s">
        <v>9</v>
      </c>
      <c r="B3" s="1773"/>
      <c r="C3" s="1774"/>
      <c r="D3" s="1775" t="s">
        <v>165</v>
      </c>
      <c r="E3" s="1775"/>
      <c r="F3" s="1775" t="s">
        <v>0</v>
      </c>
      <c r="G3" s="1775"/>
    </row>
    <row r="4" spans="1:10" ht="12" x14ac:dyDescent="0.2">
      <c r="A4" s="634" t="s">
        <v>430</v>
      </c>
      <c r="B4" s="1776" t="s">
        <v>431</v>
      </c>
      <c r="C4" s="1777" t="s">
        <v>382</v>
      </c>
      <c r="D4" s="1778" t="s">
        <v>1366</v>
      </c>
      <c r="E4" s="1779" t="s">
        <v>432</v>
      </c>
      <c r="F4" s="1778" t="s">
        <v>1366</v>
      </c>
      <c r="G4" s="1779" t="s">
        <v>432</v>
      </c>
    </row>
    <row r="5" spans="1:10" ht="13.5" customHeight="1" x14ac:dyDescent="0.2">
      <c r="A5" s="1620" t="s">
        <v>434</v>
      </c>
      <c r="B5" s="1780"/>
      <c r="C5" s="1781"/>
      <c r="D5" s="1780"/>
      <c r="E5" s="1780"/>
      <c r="F5" s="1780"/>
      <c r="G5" s="1780"/>
    </row>
    <row r="6" spans="1:10" ht="13.5" customHeight="1" x14ac:dyDescent="0.2">
      <c r="A6" s="1621">
        <v>1</v>
      </c>
      <c r="B6" s="762" t="s">
        <v>435</v>
      </c>
      <c r="C6" s="1782">
        <v>0</v>
      </c>
      <c r="D6" s="1644">
        <v>67740.970217139999</v>
      </c>
      <c r="E6" s="1644">
        <v>75664.49550188001</v>
      </c>
      <c r="F6" s="1644">
        <v>70735.546421267994</v>
      </c>
      <c r="G6" s="1644">
        <v>78883.850901754005</v>
      </c>
    </row>
    <row r="7" spans="1:10" ht="13.5" customHeight="1" x14ac:dyDescent="0.2">
      <c r="A7" s="1621">
        <v>2</v>
      </c>
      <c r="B7" s="1644" t="s">
        <v>436</v>
      </c>
      <c r="C7" s="1782">
        <v>0.2</v>
      </c>
      <c r="D7" s="1644">
        <v>40.600555530000001</v>
      </c>
      <c r="E7" s="1644">
        <v>44.790739600000002</v>
      </c>
      <c r="F7" s="1644">
        <v>38.283395770000006</v>
      </c>
      <c r="G7" s="1644">
        <v>44.764491249999999</v>
      </c>
      <c r="H7" s="1783"/>
    </row>
    <row r="8" spans="1:10" ht="13.5" customHeight="1" x14ac:dyDescent="0.2">
      <c r="A8" s="1621">
        <v>3</v>
      </c>
      <c r="B8" s="1644" t="s">
        <v>437</v>
      </c>
      <c r="C8" s="1782">
        <v>0.5</v>
      </c>
      <c r="D8" s="1644">
        <v>147.47063148999999</v>
      </c>
      <c r="E8" s="1644">
        <v>214.40655191000002</v>
      </c>
      <c r="F8" s="1644">
        <v>147.20222738999999</v>
      </c>
      <c r="G8" s="1644">
        <v>205.90821048999999</v>
      </c>
      <c r="H8" s="1783"/>
    </row>
    <row r="9" spans="1:10" ht="13.5" customHeight="1" x14ac:dyDescent="0.2">
      <c r="A9" s="1622" t="s">
        <v>438</v>
      </c>
      <c r="B9" s="1644" t="s">
        <v>1049</v>
      </c>
      <c r="C9" s="1782" t="s">
        <v>439</v>
      </c>
      <c r="D9" s="1644">
        <v>721.01496128999997</v>
      </c>
      <c r="E9" s="1644">
        <v>627.63453034000008</v>
      </c>
      <c r="F9" s="1644">
        <v>382.51224884000004</v>
      </c>
      <c r="G9" s="1644">
        <v>273.13864240999999</v>
      </c>
    </row>
    <row r="10" spans="1:10" ht="13.5" customHeight="1" x14ac:dyDescent="0.2">
      <c r="A10" s="1623" t="s">
        <v>62</v>
      </c>
      <c r="B10" s="1784"/>
      <c r="C10" s="1785"/>
      <c r="D10" s="1784">
        <v>68650.05636545</v>
      </c>
      <c r="E10" s="1786">
        <v>76551.327323730002</v>
      </c>
      <c r="F10" s="1784">
        <v>71303.544293267987</v>
      </c>
      <c r="G10" s="1786">
        <v>79407.662245904008</v>
      </c>
      <c r="J10" s="702"/>
    </row>
    <row r="11" spans="1:10" ht="7.5" customHeight="1" x14ac:dyDescent="0.2">
      <c r="A11" s="1621"/>
      <c r="B11" s="1644"/>
      <c r="C11" s="1782"/>
      <c r="D11" s="1644"/>
      <c r="E11" s="1644"/>
      <c r="F11" s="1644"/>
      <c r="G11" s="1644"/>
    </row>
    <row r="12" spans="1:10" ht="13.5" customHeight="1" x14ac:dyDescent="0.2">
      <c r="A12" s="1620" t="s">
        <v>440</v>
      </c>
      <c r="B12" s="1787"/>
      <c r="C12" s="1788"/>
      <c r="D12" s="1789"/>
      <c r="E12" s="1644"/>
      <c r="F12" s="1644"/>
      <c r="G12" s="1644"/>
    </row>
    <row r="13" spans="1:10" ht="13.5" customHeight="1" x14ac:dyDescent="0.2">
      <c r="A13" s="1621">
        <v>1</v>
      </c>
      <c r="B13" s="1644" t="s">
        <v>1050</v>
      </c>
      <c r="C13" s="1782" t="s">
        <v>441</v>
      </c>
      <c r="D13" s="1644">
        <v>10510.915419769999</v>
      </c>
      <c r="E13" s="1644">
        <v>9651.7600010999995</v>
      </c>
      <c r="F13" s="1644">
        <v>7399.9513437839996</v>
      </c>
      <c r="G13" s="1644">
        <v>6004.6766926560003</v>
      </c>
    </row>
    <row r="14" spans="1:10" ht="13.5" customHeight="1" x14ac:dyDescent="0.2">
      <c r="A14" s="1621">
        <v>2</v>
      </c>
      <c r="B14" s="1644" t="s">
        <v>436</v>
      </c>
      <c r="C14" s="1782">
        <v>0.5</v>
      </c>
      <c r="D14" s="1644">
        <v>6.9355269699999997</v>
      </c>
      <c r="E14" s="1644">
        <v>1.68497483</v>
      </c>
      <c r="F14" s="1644">
        <v>6.9229039599999993</v>
      </c>
      <c r="G14" s="1644">
        <v>1.68497483</v>
      </c>
    </row>
    <row r="15" spans="1:10" ht="13.5" customHeight="1" x14ac:dyDescent="0.2">
      <c r="A15" s="1621" t="s">
        <v>442</v>
      </c>
      <c r="B15" s="1644" t="s">
        <v>1051</v>
      </c>
      <c r="C15" s="1782" t="s">
        <v>439</v>
      </c>
      <c r="D15" s="1644" t="s">
        <v>3</v>
      </c>
      <c r="E15" s="1644" t="s">
        <v>3</v>
      </c>
      <c r="F15" s="1644" t="s">
        <v>3</v>
      </c>
      <c r="G15" s="1644" t="s">
        <v>3</v>
      </c>
    </row>
    <row r="16" spans="1:10" ht="13.5" customHeight="1" x14ac:dyDescent="0.2">
      <c r="A16" s="1623" t="s">
        <v>62</v>
      </c>
      <c r="B16" s="1784"/>
      <c r="C16" s="1785"/>
      <c r="D16" s="1784">
        <v>10517.85094674</v>
      </c>
      <c r="E16" s="1786">
        <v>9653.4449759299987</v>
      </c>
      <c r="F16" s="1784">
        <v>7406.8742477440001</v>
      </c>
      <c r="G16" s="1786">
        <v>6006.3616674860004</v>
      </c>
    </row>
    <row r="17" spans="1:7" ht="9.75" customHeight="1" x14ac:dyDescent="0.2">
      <c r="A17" s="1624"/>
      <c r="B17" s="1790"/>
      <c r="C17" s="1791"/>
      <c r="D17" s="1790"/>
      <c r="E17" s="1790"/>
      <c r="F17" s="1790"/>
      <c r="G17" s="1790"/>
    </row>
    <row r="18" spans="1:7" ht="13.5" customHeight="1" x14ac:dyDescent="0.2">
      <c r="A18" s="1620" t="s">
        <v>443</v>
      </c>
      <c r="B18" s="1787"/>
      <c r="C18" s="1788"/>
      <c r="D18" s="1644"/>
      <c r="E18" s="1644"/>
      <c r="F18" s="1644"/>
      <c r="G18" s="1644"/>
    </row>
    <row r="19" spans="1:7" ht="13.5" customHeight="1" x14ac:dyDescent="0.2">
      <c r="A19" s="1621">
        <v>1</v>
      </c>
      <c r="B19" s="1644" t="s">
        <v>1050</v>
      </c>
      <c r="C19" s="1782" t="s">
        <v>441</v>
      </c>
      <c r="D19" s="1644">
        <v>100.16538211999999</v>
      </c>
      <c r="E19" s="1644">
        <v>100.17550251</v>
      </c>
      <c r="F19" s="1644">
        <v>50.079985039999997</v>
      </c>
      <c r="G19" s="1644">
        <v>50.067188510000001</v>
      </c>
    </row>
    <row r="20" spans="1:7" ht="13.5" customHeight="1" x14ac:dyDescent="0.2">
      <c r="A20" s="1621">
        <v>2</v>
      </c>
      <c r="B20" s="1644" t="s">
        <v>436</v>
      </c>
      <c r="C20" s="1782">
        <v>0.5</v>
      </c>
      <c r="D20" s="1644" t="s">
        <v>3</v>
      </c>
      <c r="E20" s="1644" t="s">
        <v>3</v>
      </c>
      <c r="F20" s="1644" t="s">
        <v>3</v>
      </c>
      <c r="G20" s="1644" t="s">
        <v>3</v>
      </c>
    </row>
    <row r="21" spans="1:7" ht="13.5" customHeight="1" x14ac:dyDescent="0.2">
      <c r="A21" s="1621" t="s">
        <v>442</v>
      </c>
      <c r="B21" s="1644" t="s">
        <v>1051</v>
      </c>
      <c r="C21" s="1782" t="s">
        <v>439</v>
      </c>
      <c r="D21" s="1644" t="s">
        <v>3</v>
      </c>
      <c r="E21" s="1644" t="s">
        <v>3</v>
      </c>
      <c r="F21" s="1644" t="s">
        <v>3</v>
      </c>
      <c r="G21" s="1644" t="s">
        <v>3</v>
      </c>
    </row>
    <row r="22" spans="1:7" ht="13.5" customHeight="1" x14ac:dyDescent="0.2">
      <c r="A22" s="1623" t="s">
        <v>62</v>
      </c>
      <c r="B22" s="1784"/>
      <c r="C22" s="1785"/>
      <c r="D22" s="1784">
        <v>100.16538211999999</v>
      </c>
      <c r="E22" s="1786">
        <v>100.17550251</v>
      </c>
      <c r="F22" s="1784">
        <v>50.079985039999997</v>
      </c>
      <c r="G22" s="1786">
        <v>50.067188510000001</v>
      </c>
    </row>
    <row r="23" spans="1:7" ht="9" customHeight="1" x14ac:dyDescent="0.2">
      <c r="A23" s="1625"/>
      <c r="B23" s="1792"/>
      <c r="C23" s="1625"/>
      <c r="D23" s="1413"/>
      <c r="E23" s="1413"/>
      <c r="F23" s="1413"/>
      <c r="G23" s="1413"/>
    </row>
    <row r="24" spans="1:7" ht="13.5" customHeight="1" x14ac:dyDescent="0.2">
      <c r="A24" s="1620" t="s">
        <v>444</v>
      </c>
      <c r="B24" s="1787"/>
      <c r="C24" s="1788"/>
      <c r="D24" s="1644"/>
      <c r="E24" s="1644"/>
      <c r="F24" s="1644"/>
      <c r="G24" s="1644"/>
    </row>
    <row r="25" spans="1:7" ht="13.5" customHeight="1" x14ac:dyDescent="0.2">
      <c r="A25" s="1621">
        <v>1</v>
      </c>
      <c r="B25" s="1644" t="s">
        <v>1052</v>
      </c>
      <c r="C25" s="1782" t="s">
        <v>445</v>
      </c>
      <c r="D25" s="1644">
        <v>1368.8407812600001</v>
      </c>
      <c r="E25" s="1644">
        <v>2096.3254456300001</v>
      </c>
      <c r="F25" s="1644">
        <v>1371.17256112</v>
      </c>
      <c r="G25" s="1644">
        <v>2104.7840899800003</v>
      </c>
    </row>
    <row r="26" spans="1:7" ht="13.5" customHeight="1" x14ac:dyDescent="0.2">
      <c r="A26" s="1621">
        <v>2</v>
      </c>
      <c r="B26" s="1644" t="s">
        <v>436</v>
      </c>
      <c r="C26" s="1782">
        <v>0.5</v>
      </c>
      <c r="D26" s="1644" t="s">
        <v>3</v>
      </c>
      <c r="E26" s="1644" t="s">
        <v>3</v>
      </c>
      <c r="F26" s="1644" t="s">
        <v>3</v>
      </c>
      <c r="G26" s="1644" t="s">
        <v>3</v>
      </c>
    </row>
    <row r="27" spans="1:7" ht="13.5" customHeight="1" x14ac:dyDescent="0.2">
      <c r="A27" s="1621" t="s">
        <v>442</v>
      </c>
      <c r="B27" s="1644" t="s">
        <v>1051</v>
      </c>
      <c r="C27" s="1782" t="s">
        <v>439</v>
      </c>
      <c r="D27" s="1644" t="s">
        <v>3</v>
      </c>
      <c r="E27" s="1644" t="s">
        <v>3</v>
      </c>
      <c r="F27" s="1644" t="s">
        <v>3</v>
      </c>
      <c r="G27" s="1644" t="s">
        <v>3</v>
      </c>
    </row>
    <row r="28" spans="1:7" ht="13.5" customHeight="1" x14ac:dyDescent="0.2">
      <c r="A28" s="1623" t="s">
        <v>62</v>
      </c>
      <c r="B28" s="1784"/>
      <c r="C28" s="1785"/>
      <c r="D28" s="1784">
        <v>1368.8407812600001</v>
      </c>
      <c r="E28" s="1786">
        <v>2096.3254456300001</v>
      </c>
      <c r="F28" s="1784">
        <v>1371.17256112</v>
      </c>
      <c r="G28" s="1786">
        <v>2104.7840899800003</v>
      </c>
    </row>
    <row r="29" spans="1:7" ht="9" customHeight="1" x14ac:dyDescent="0.2">
      <c r="A29" s="1625"/>
      <c r="B29" s="1792"/>
      <c r="C29" s="1625"/>
      <c r="D29" s="1413"/>
      <c r="E29" s="1413"/>
      <c r="F29" s="1413"/>
      <c r="G29" s="1413"/>
    </row>
    <row r="30" spans="1:7" ht="13.5" customHeight="1" x14ac:dyDescent="0.2">
      <c r="A30" s="1620" t="s">
        <v>1053</v>
      </c>
      <c r="B30" s="1787"/>
      <c r="C30" s="1788"/>
      <c r="D30" s="1644"/>
      <c r="E30" s="1644"/>
      <c r="F30" s="1644"/>
      <c r="G30" s="1644"/>
    </row>
    <row r="31" spans="1:7" ht="13.5" customHeight="1" x14ac:dyDescent="0.2">
      <c r="A31" s="1621">
        <v>1</v>
      </c>
      <c r="B31" s="1644" t="s">
        <v>435</v>
      </c>
      <c r="C31" s="1782">
        <v>0.2</v>
      </c>
      <c r="D31" s="1644">
        <v>199.72301726000001</v>
      </c>
      <c r="E31" s="1644">
        <v>324.72261447</v>
      </c>
      <c r="F31" s="1644">
        <v>201.22493145000001</v>
      </c>
      <c r="G31" s="1644">
        <v>324.19738212000004</v>
      </c>
    </row>
    <row r="32" spans="1:7" ht="13.5" customHeight="1" x14ac:dyDescent="0.2">
      <c r="A32" s="1621">
        <v>2</v>
      </c>
      <c r="B32" s="1644" t="s">
        <v>436</v>
      </c>
      <c r="C32" s="1782">
        <v>0.5</v>
      </c>
      <c r="D32" s="1644">
        <v>7.7580234099999998</v>
      </c>
      <c r="E32" s="1644" t="s">
        <v>3</v>
      </c>
      <c r="F32" s="1644">
        <v>7.7580234099999998</v>
      </c>
      <c r="G32" s="1644" t="s">
        <v>3</v>
      </c>
    </row>
    <row r="33" spans="1:7" ht="13.5" customHeight="1" x14ac:dyDescent="0.2">
      <c r="A33" s="1621" t="s">
        <v>442</v>
      </c>
      <c r="B33" s="1644" t="s">
        <v>1051</v>
      </c>
      <c r="C33" s="1782" t="s">
        <v>446</v>
      </c>
      <c r="D33" s="1644" t="s">
        <v>3</v>
      </c>
      <c r="E33" s="1644" t="s">
        <v>3</v>
      </c>
      <c r="F33" s="1644" t="s">
        <v>3</v>
      </c>
      <c r="G33" s="1644" t="s">
        <v>3</v>
      </c>
    </row>
    <row r="34" spans="1:7" ht="13.5" customHeight="1" x14ac:dyDescent="0.2">
      <c r="A34" s="1623" t="s">
        <v>62</v>
      </c>
      <c r="B34" s="1784"/>
      <c r="C34" s="1785"/>
      <c r="D34" s="1784">
        <v>207.48104067</v>
      </c>
      <c r="E34" s="1786">
        <v>324.72261447</v>
      </c>
      <c r="F34" s="1784">
        <v>208.98295486000001</v>
      </c>
      <c r="G34" s="1786">
        <v>324.19738212000004</v>
      </c>
    </row>
    <row r="35" spans="1:7" ht="9" customHeight="1" x14ac:dyDescent="0.2">
      <c r="A35" s="1625"/>
      <c r="B35" s="1792"/>
      <c r="C35" s="1625"/>
      <c r="D35" s="1413"/>
      <c r="E35" s="1413"/>
      <c r="F35" s="1413"/>
      <c r="G35" s="1413"/>
    </row>
    <row r="36" spans="1:7" ht="13.5" customHeight="1" x14ac:dyDescent="0.2">
      <c r="A36" s="1620" t="s">
        <v>447</v>
      </c>
      <c r="B36" s="1787"/>
      <c r="C36" s="1788"/>
      <c r="D36" s="1644"/>
      <c r="E36" s="1644"/>
      <c r="F36" s="1644"/>
      <c r="G36" s="1644"/>
    </row>
    <row r="37" spans="1:7" ht="10.5" customHeight="1" x14ac:dyDescent="0.2">
      <c r="A37" s="1621">
        <v>1</v>
      </c>
      <c r="B37" s="1644" t="s">
        <v>435</v>
      </c>
      <c r="C37" s="1782">
        <v>0.2</v>
      </c>
      <c r="D37" s="1644" t="s">
        <v>3</v>
      </c>
      <c r="E37" s="1644" t="s">
        <v>3</v>
      </c>
      <c r="F37" s="1644" t="s">
        <v>3</v>
      </c>
      <c r="G37" s="1644" t="s">
        <v>3</v>
      </c>
    </row>
    <row r="38" spans="1:7" ht="13.5" customHeight="1" x14ac:dyDescent="0.2">
      <c r="A38" s="1621">
        <v>2</v>
      </c>
      <c r="B38" s="1644" t="s">
        <v>436</v>
      </c>
      <c r="C38" s="1782">
        <v>0.5</v>
      </c>
      <c r="D38" s="1644" t="s">
        <v>3</v>
      </c>
      <c r="E38" s="1644" t="s">
        <v>3</v>
      </c>
      <c r="F38" s="1644" t="s">
        <v>3</v>
      </c>
      <c r="G38" s="1644" t="s">
        <v>3</v>
      </c>
    </row>
    <row r="39" spans="1:7" ht="13.5" customHeight="1" x14ac:dyDescent="0.2">
      <c r="A39" s="1621" t="s">
        <v>448</v>
      </c>
      <c r="B39" s="1644" t="s">
        <v>1054</v>
      </c>
      <c r="C39" s="1782">
        <v>1</v>
      </c>
      <c r="D39" s="1644">
        <v>2455.7514416899999</v>
      </c>
      <c r="E39" s="1644">
        <v>2044.4442057000001</v>
      </c>
      <c r="F39" s="1644">
        <v>1647.137977071</v>
      </c>
      <c r="G39" s="1644">
        <v>1300.061310668</v>
      </c>
    </row>
    <row r="40" spans="1:7" ht="12" customHeight="1" x14ac:dyDescent="0.2">
      <c r="A40" s="1626" t="s">
        <v>449</v>
      </c>
      <c r="B40" s="1625" t="s">
        <v>1055</v>
      </c>
      <c r="C40" s="1793">
        <v>1.5</v>
      </c>
      <c r="D40" s="1644" t="s">
        <v>3</v>
      </c>
      <c r="E40" s="1644" t="s">
        <v>3</v>
      </c>
      <c r="F40" s="1644" t="s">
        <v>3</v>
      </c>
      <c r="G40" s="1644" t="s">
        <v>3</v>
      </c>
    </row>
    <row r="41" spans="1:7" ht="12" customHeight="1" x14ac:dyDescent="0.2">
      <c r="A41" s="1623" t="s">
        <v>62</v>
      </c>
      <c r="B41" s="1784"/>
      <c r="C41" s="1785"/>
      <c r="D41" s="1784">
        <v>2455.7514416899999</v>
      </c>
      <c r="E41" s="1786">
        <v>2044.4442057000001</v>
      </c>
      <c r="F41" s="1784">
        <v>1647.137977071</v>
      </c>
      <c r="G41" s="1786">
        <v>1300.061310668</v>
      </c>
    </row>
    <row r="42" spans="1:7" s="1794" customFormat="1" ht="22.5" customHeight="1" x14ac:dyDescent="0.2">
      <c r="A42" s="2970" t="s">
        <v>2346</v>
      </c>
      <c r="B42" s="2970"/>
      <c r="C42" s="2970"/>
      <c r="D42" s="2970"/>
      <c r="E42" s="2970"/>
      <c r="F42" s="2970"/>
      <c r="G42" s="2970"/>
    </row>
    <row r="43" spans="1:7" ht="12" customHeight="1" x14ac:dyDescent="0.2">
      <c r="A43" s="1627" t="s">
        <v>2340</v>
      </c>
      <c r="B43" s="1792"/>
      <c r="C43" s="1792"/>
      <c r="D43" s="1792"/>
      <c r="E43" s="1792"/>
      <c r="F43" s="1792"/>
      <c r="G43" s="1792"/>
    </row>
    <row r="44" spans="1:7" ht="12" customHeight="1" x14ac:dyDescent="0.2">
      <c r="A44" s="1628" t="s">
        <v>2341</v>
      </c>
      <c r="B44" s="1795"/>
      <c r="C44" s="1796"/>
      <c r="D44" s="1796"/>
      <c r="E44" s="1796"/>
      <c r="F44" s="1796"/>
      <c r="G44" s="1796"/>
    </row>
    <row r="45" spans="1:7" ht="13.5" customHeight="1" x14ac:dyDescent="0.2"/>
    <row r="46" spans="1:7" ht="13.5" customHeight="1" x14ac:dyDescent="0.2"/>
    <row r="106" spans="7:7" x14ac:dyDescent="0.2">
      <c r="G106" s="1601"/>
    </row>
  </sheetData>
  <mergeCells count="2">
    <mergeCell ref="A1:G1"/>
    <mergeCell ref="A42:G4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olBreaks count="1" manualBreakCount="1">
    <brk id="16383" max="1048575" man="1"/>
  </colBreaks>
  <customProperties>
    <customPr name="_pios_id" r:id="rId2"/>
  </customPropertie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E37F0-C9ED-4B4E-A122-B6E3002CAFA4}">
  <sheetPr>
    <tabColor theme="2"/>
  </sheetPr>
  <dimension ref="A1:N33"/>
  <sheetViews>
    <sheetView showGridLines="0" showWhiteSpace="0" view="pageLayout" zoomScaleNormal="100" zoomScaleSheetLayoutView="100" workbookViewId="0">
      <selection sqref="A1:I2"/>
    </sheetView>
  </sheetViews>
  <sheetFormatPr defaultColWidth="9" defaultRowHeight="15" x14ac:dyDescent="0.25"/>
  <cols>
    <col min="1" max="1" width="21" style="792" customWidth="1"/>
    <col min="2" max="3" width="9" style="792"/>
    <col min="4" max="4" width="4.875" style="792" customWidth="1"/>
    <col min="5" max="5" width="9" style="792"/>
    <col min="6" max="6" width="9.625" style="792" customWidth="1"/>
    <col min="7" max="7" width="4.625" style="792" customWidth="1"/>
    <col min="8" max="8" width="9" style="792"/>
    <col min="9" max="9" width="13" style="792" customWidth="1"/>
    <col min="10" max="16384" width="9" style="792"/>
  </cols>
  <sheetData>
    <row r="1" spans="1:10" ht="24" customHeight="1" x14ac:dyDescent="0.25">
      <c r="A1" s="3053" t="s">
        <v>2345</v>
      </c>
      <c r="B1" s="3054"/>
      <c r="C1" s="3054"/>
      <c r="D1" s="3054"/>
      <c r="E1" s="3054"/>
      <c r="F1" s="3054"/>
      <c r="G1" s="3054"/>
      <c r="H1" s="3054"/>
      <c r="I1" s="3054"/>
    </row>
    <row r="2" spans="1:10" ht="154.15" customHeight="1" x14ac:dyDescent="0.25">
      <c r="A2" s="3054"/>
      <c r="B2" s="3054"/>
      <c r="C2" s="3054"/>
      <c r="D2" s="3054"/>
      <c r="E2" s="3054"/>
      <c r="F2" s="3054"/>
      <c r="G2" s="3054"/>
      <c r="H2" s="3054"/>
      <c r="I2" s="3054"/>
    </row>
    <row r="3" spans="1:10" x14ac:dyDescent="0.25">
      <c r="A3" s="633"/>
      <c r="B3" s="1765" t="s">
        <v>51</v>
      </c>
      <c r="C3" s="1765"/>
      <c r="D3" s="1765"/>
      <c r="E3" s="1765" t="s">
        <v>1081</v>
      </c>
      <c r="F3" s="1765"/>
      <c r="G3" s="1765"/>
      <c r="H3" s="1765" t="s">
        <v>457</v>
      </c>
      <c r="I3" s="1765"/>
    </row>
    <row r="4" spans="1:10" x14ac:dyDescent="0.25">
      <c r="A4" s="1612"/>
      <c r="B4" s="1765" t="s">
        <v>1082</v>
      </c>
      <c r="C4" s="1765" t="s">
        <v>1083</v>
      </c>
      <c r="D4" s="1765"/>
      <c r="E4" s="1765" t="s">
        <v>1082</v>
      </c>
      <c r="F4" s="1765" t="s">
        <v>1076</v>
      </c>
      <c r="G4" s="1765"/>
      <c r="H4" s="1765" t="s">
        <v>1082</v>
      </c>
      <c r="I4" s="1765" t="s">
        <v>1076</v>
      </c>
    </row>
    <row r="5" spans="1:10" x14ac:dyDescent="0.25">
      <c r="A5" s="1613" t="s">
        <v>2404</v>
      </c>
      <c r="B5" s="761"/>
      <c r="C5" s="761"/>
      <c r="D5" s="761"/>
      <c r="E5" s="1766"/>
      <c r="F5" s="1766"/>
      <c r="G5" s="1766"/>
      <c r="H5" s="1766"/>
      <c r="I5" s="1766"/>
    </row>
    <row r="6" spans="1:10" x14ac:dyDescent="0.25">
      <c r="A6" s="1614" t="s">
        <v>35</v>
      </c>
      <c r="B6" s="1767">
        <v>-227.17197418212899</v>
      </c>
      <c r="C6" s="1767">
        <v>-157</v>
      </c>
      <c r="D6" s="1768"/>
      <c r="E6" s="1769">
        <v>0.48868622549946722</v>
      </c>
      <c r="F6" s="1769">
        <v>0.41281540493227714</v>
      </c>
      <c r="G6" s="1770"/>
      <c r="H6" s="1769">
        <v>0.17381627781933534</v>
      </c>
      <c r="I6" s="1769">
        <v>9.3185291076375493E-2</v>
      </c>
    </row>
    <row r="7" spans="1:10" ht="30" customHeight="1" x14ac:dyDescent="0.25">
      <c r="A7" s="1615" t="s">
        <v>1084</v>
      </c>
      <c r="B7" s="1767">
        <v>-88.786628723144503</v>
      </c>
      <c r="C7" s="1767">
        <v>29</v>
      </c>
      <c r="D7" s="1768"/>
      <c r="E7" s="1769">
        <v>0.49044675867781967</v>
      </c>
      <c r="F7" s="1769">
        <v>0.45461660544628407</v>
      </c>
      <c r="G7" s="1770"/>
      <c r="H7" s="1769">
        <v>0.14848584758218902</v>
      </c>
      <c r="I7" s="1769">
        <v>7.2117600049650496E-2</v>
      </c>
    </row>
    <row r="8" spans="1:10" x14ac:dyDescent="0.25">
      <c r="A8" s="1615" t="s">
        <v>1085</v>
      </c>
      <c r="B8" s="1767">
        <v>-138.38534545898401</v>
      </c>
      <c r="C8" s="1767">
        <v>-186</v>
      </c>
      <c r="D8" s="1768"/>
      <c r="E8" s="1769">
        <v>0.48850944839003935</v>
      </c>
      <c r="F8" s="1769">
        <v>0.40861809954301209</v>
      </c>
      <c r="G8" s="1770"/>
      <c r="H8" s="1769">
        <v>0.29020194553116546</v>
      </c>
      <c r="I8" s="1769">
        <v>0.18998496105182536</v>
      </c>
    </row>
    <row r="9" spans="1:10" x14ac:dyDescent="0.25">
      <c r="A9" s="1614" t="s">
        <v>2403</v>
      </c>
      <c r="B9" s="1767">
        <v>-323.84143066406301</v>
      </c>
      <c r="C9" s="1767">
        <v>-381</v>
      </c>
      <c r="D9" s="1768"/>
      <c r="E9" s="1769">
        <v>0.59771362598965105</v>
      </c>
      <c r="F9" s="1769">
        <v>0.47786676938158512</v>
      </c>
      <c r="G9" s="1770"/>
      <c r="H9" s="1769">
        <v>0.29603877172780935</v>
      </c>
      <c r="I9" s="1769">
        <v>0.13674246450767649</v>
      </c>
      <c r="J9" s="636"/>
    </row>
    <row r="10" spans="1:10" x14ac:dyDescent="0.25">
      <c r="A10" s="1616" t="s">
        <v>99</v>
      </c>
      <c r="B10" s="1767">
        <v>-12.887346267700201</v>
      </c>
      <c r="C10" s="1767">
        <v>4</v>
      </c>
      <c r="D10" s="1768"/>
      <c r="E10" s="1771" t="s">
        <v>1086</v>
      </c>
      <c r="F10" s="1771" t="s">
        <v>1086</v>
      </c>
      <c r="G10" s="1772"/>
      <c r="H10" s="1771" t="s">
        <v>1086</v>
      </c>
      <c r="I10" s="1771" t="s">
        <v>1086</v>
      </c>
    </row>
    <row r="11" spans="1:10" x14ac:dyDescent="0.25">
      <c r="A11" s="1614" t="s">
        <v>1087</v>
      </c>
      <c r="B11" s="1771" t="s">
        <v>1086</v>
      </c>
      <c r="C11" s="1767">
        <v>-1</v>
      </c>
      <c r="D11" s="1768"/>
      <c r="E11" s="1771" t="s">
        <v>1086</v>
      </c>
      <c r="F11" s="1771" t="s">
        <v>1086</v>
      </c>
      <c r="G11" s="1772"/>
      <c r="H11" s="1771" t="s">
        <v>1086</v>
      </c>
      <c r="I11" s="1771" t="s">
        <v>1086</v>
      </c>
    </row>
    <row r="12" spans="1:10" ht="8.4499999999999993" customHeight="1" x14ac:dyDescent="0.25">
      <c r="A12" s="1614"/>
      <c r="B12" s="1767"/>
      <c r="C12" s="1767"/>
      <c r="D12" s="1767"/>
      <c r="E12" s="1767"/>
      <c r="F12" s="1767"/>
      <c r="G12" s="1767"/>
      <c r="H12" s="1767"/>
      <c r="I12" s="1767"/>
    </row>
    <row r="13" spans="1:10" x14ac:dyDescent="0.25">
      <c r="A13" s="1614">
        <v>2018</v>
      </c>
      <c r="B13" s="1766"/>
      <c r="C13" s="1766"/>
      <c r="D13" s="1766"/>
      <c r="E13" s="1766"/>
      <c r="F13" s="1766"/>
      <c r="G13" s="1766"/>
      <c r="H13" s="1766"/>
      <c r="I13" s="1766"/>
    </row>
    <row r="14" spans="1:10" x14ac:dyDescent="0.25">
      <c r="A14" s="1614" t="s">
        <v>35</v>
      </c>
      <c r="B14" s="1767">
        <v>-245.07753510000001</v>
      </c>
      <c r="C14" s="1767">
        <v>-102</v>
      </c>
      <c r="D14" s="1771"/>
      <c r="E14" s="1769">
        <v>0.52197961528579162</v>
      </c>
      <c r="F14" s="1769">
        <v>0.44213829570323937</v>
      </c>
      <c r="G14" s="1769"/>
      <c r="H14" s="1769">
        <v>0.17551653253506527</v>
      </c>
      <c r="I14" s="1769">
        <v>9.7594213238089464E-2</v>
      </c>
    </row>
    <row r="15" spans="1:10" ht="24.75" x14ac:dyDescent="0.25">
      <c r="A15" s="1615" t="s">
        <v>1084</v>
      </c>
      <c r="B15" s="1767">
        <v>-87.189630219999998</v>
      </c>
      <c r="C15" s="1767">
        <v>-28</v>
      </c>
      <c r="D15" s="1771"/>
      <c r="E15" s="1769">
        <v>0.40827799029385953</v>
      </c>
      <c r="F15" s="1769">
        <v>0.37807729231003245</v>
      </c>
      <c r="G15" s="1769"/>
      <c r="H15" s="1769">
        <v>0.14978655152027995</v>
      </c>
      <c r="I15" s="1769">
        <v>7.6443434130150478E-2</v>
      </c>
    </row>
    <row r="16" spans="1:10" x14ac:dyDescent="0.25">
      <c r="A16" s="1617" t="s">
        <v>1085</v>
      </c>
      <c r="B16" s="1767">
        <v>-157.88790488000001</v>
      </c>
      <c r="C16" s="1767">
        <v>-74</v>
      </c>
      <c r="D16" s="1771"/>
      <c r="E16" s="1769">
        <v>0.55098917396710101</v>
      </c>
      <c r="F16" s="1769">
        <v>0.45848266577931057</v>
      </c>
      <c r="G16" s="1769"/>
      <c r="H16" s="1769">
        <v>0.29054231689403043</v>
      </c>
      <c r="I16" s="1769">
        <v>0.19214869251640207</v>
      </c>
    </row>
    <row r="17" spans="1:14" x14ac:dyDescent="0.25">
      <c r="A17" s="1614" t="s">
        <v>2403</v>
      </c>
      <c r="B17" s="1767">
        <v>-287.22021416000001</v>
      </c>
      <c r="C17" s="1767">
        <v>-82</v>
      </c>
      <c r="D17" s="1771"/>
      <c r="E17" s="1769">
        <v>0.59721088833095015</v>
      </c>
      <c r="F17" s="1769">
        <v>0.51665096203881156</v>
      </c>
      <c r="G17" s="1769"/>
      <c r="H17" s="1769">
        <v>0.30124295951539037</v>
      </c>
      <c r="I17" s="1769">
        <v>0.14854748505686202</v>
      </c>
    </row>
    <row r="18" spans="1:14" x14ac:dyDescent="0.25">
      <c r="A18" s="1616" t="s">
        <v>99</v>
      </c>
      <c r="B18" s="1767">
        <v>-10.982856290000001</v>
      </c>
      <c r="C18" s="1767">
        <v>8</v>
      </c>
      <c r="D18" s="1771"/>
      <c r="E18" s="1771" t="s">
        <v>1086</v>
      </c>
      <c r="F18" s="1771" t="s">
        <v>1086</v>
      </c>
      <c r="G18" s="1772"/>
      <c r="H18" s="1771" t="s">
        <v>1086</v>
      </c>
      <c r="I18" s="1771" t="s">
        <v>1086</v>
      </c>
    </row>
    <row r="19" spans="1:14" x14ac:dyDescent="0.25">
      <c r="A19" s="1614" t="s">
        <v>1087</v>
      </c>
      <c r="B19" s="1767">
        <v>-5.6987558500000004</v>
      </c>
      <c r="C19" s="1767">
        <v>3</v>
      </c>
      <c r="D19" s="1771"/>
      <c r="E19" s="1771" t="s">
        <v>1086</v>
      </c>
      <c r="F19" s="1771" t="s">
        <v>1086</v>
      </c>
      <c r="G19" s="1772"/>
      <c r="H19" s="1771" t="s">
        <v>1086</v>
      </c>
      <c r="I19" s="1771" t="s">
        <v>1086</v>
      </c>
    </row>
    <row r="20" spans="1:14" x14ac:dyDescent="0.25">
      <c r="A20" s="1614"/>
      <c r="B20" s="1767"/>
      <c r="C20" s="1767"/>
      <c r="D20" s="1767"/>
      <c r="E20" s="1767"/>
      <c r="F20" s="1767"/>
      <c r="G20" s="1767"/>
      <c r="H20" s="1767"/>
      <c r="I20" s="1767"/>
    </row>
    <row r="21" spans="1:14" x14ac:dyDescent="0.25">
      <c r="A21" s="1614">
        <v>2017</v>
      </c>
      <c r="B21" s="1766"/>
      <c r="C21" s="1766"/>
      <c r="D21" s="1766"/>
      <c r="E21" s="1766"/>
      <c r="F21" s="1766"/>
      <c r="G21" s="1772"/>
      <c r="H21" s="1766"/>
      <c r="I21" s="1766"/>
    </row>
    <row r="22" spans="1:14" x14ac:dyDescent="0.25">
      <c r="A22" s="1614" t="s">
        <v>35</v>
      </c>
      <c r="B22" s="1767">
        <v>-224.86071793999997</v>
      </c>
      <c r="C22" s="1767">
        <v>-48</v>
      </c>
      <c r="D22" s="1771"/>
      <c r="E22" s="1769">
        <v>0.61231070299432744</v>
      </c>
      <c r="F22" s="1769">
        <v>0.55798351503994181</v>
      </c>
      <c r="G22" s="1769"/>
      <c r="H22" s="1769">
        <v>0.17352705805118385</v>
      </c>
      <c r="I22" s="1769">
        <v>9.9589391980566183E-2</v>
      </c>
    </row>
    <row r="23" spans="1:14" ht="24.75" x14ac:dyDescent="0.25">
      <c r="A23" s="1615" t="s">
        <v>1084</v>
      </c>
      <c r="B23" s="1767">
        <v>-79.937984009999994</v>
      </c>
      <c r="C23" s="1767">
        <v>-16</v>
      </c>
      <c r="D23" s="1771"/>
      <c r="E23" s="1769">
        <v>0.42629428935014124</v>
      </c>
      <c r="F23" s="1769">
        <v>0.39661155777649904</v>
      </c>
      <c r="G23" s="1769"/>
      <c r="H23" s="1769">
        <v>0.14524050032229591</v>
      </c>
      <c r="I23" s="1769">
        <v>7.6519264938620227E-2</v>
      </c>
    </row>
    <row r="24" spans="1:14" x14ac:dyDescent="0.25">
      <c r="A24" s="1617" t="s">
        <v>1085</v>
      </c>
      <c r="B24" s="1767">
        <v>-144.92273392999999</v>
      </c>
      <c r="C24" s="1767">
        <v>-32</v>
      </c>
      <c r="D24" s="1771"/>
      <c r="E24" s="1769">
        <v>0.66290378984095466</v>
      </c>
      <c r="F24" s="1769">
        <v>0.60187375724220427</v>
      </c>
      <c r="G24" s="1769"/>
      <c r="H24" s="1769">
        <v>0.29786706539040697</v>
      </c>
      <c r="I24" s="1769">
        <v>0.20099939008658674</v>
      </c>
    </row>
    <row r="25" spans="1:14" x14ac:dyDescent="0.25">
      <c r="A25" s="1614" t="s">
        <v>2403</v>
      </c>
      <c r="B25" s="1767">
        <v>-313.27028743</v>
      </c>
      <c r="C25" s="1767">
        <v>-321</v>
      </c>
      <c r="D25" s="1771"/>
      <c r="E25" s="1769">
        <v>0.60734776976495441</v>
      </c>
      <c r="F25" s="1769">
        <v>0.53370164194641811</v>
      </c>
      <c r="G25" s="1769"/>
      <c r="H25" s="1769">
        <v>0.30310166192691029</v>
      </c>
      <c r="I25" s="1769">
        <v>0.14627583759175086</v>
      </c>
    </row>
    <row r="26" spans="1:14" x14ac:dyDescent="0.25">
      <c r="A26" s="1616" t="s">
        <v>99</v>
      </c>
      <c r="B26" s="1767">
        <v>-14.391466100000001</v>
      </c>
      <c r="C26" s="1767">
        <v>0</v>
      </c>
      <c r="D26" s="1771"/>
      <c r="E26" s="1771" t="s">
        <v>1086</v>
      </c>
      <c r="F26" s="1771" t="s">
        <v>1086</v>
      </c>
      <c r="G26" s="1772"/>
      <c r="H26" s="1771" t="s">
        <v>1086</v>
      </c>
      <c r="I26" s="1771" t="s">
        <v>1086</v>
      </c>
    </row>
    <row r="27" spans="1:14" x14ac:dyDescent="0.25">
      <c r="A27" s="1614" t="s">
        <v>1087</v>
      </c>
      <c r="B27" s="1767">
        <v>-4.1789212100000004</v>
      </c>
      <c r="C27" s="1767">
        <v>0</v>
      </c>
      <c r="D27" s="1771"/>
      <c r="E27" s="1771" t="s">
        <v>1086</v>
      </c>
      <c r="F27" s="1771" t="s">
        <v>1086</v>
      </c>
      <c r="G27" s="1772"/>
      <c r="H27" s="1771" t="s">
        <v>1086</v>
      </c>
      <c r="I27" s="1771" t="s">
        <v>1086</v>
      </c>
    </row>
    <row r="28" spans="1:14" x14ac:dyDescent="0.25">
      <c r="A28" s="1614"/>
      <c r="B28" s="1767"/>
      <c r="C28" s="1767"/>
      <c r="D28" s="1771"/>
      <c r="E28" s="1771"/>
      <c r="F28" s="1771"/>
      <c r="G28" s="1772"/>
      <c r="H28" s="1771"/>
      <c r="I28" s="1771"/>
    </row>
    <row r="29" spans="1:14" ht="13.9" customHeight="1" x14ac:dyDescent="0.25">
      <c r="A29" s="3055" t="s">
        <v>2430</v>
      </c>
      <c r="B29" s="3055"/>
      <c r="C29" s="3055"/>
      <c r="D29" s="3055"/>
      <c r="E29" s="3055"/>
      <c r="F29" s="3055"/>
      <c r="G29" s="3055"/>
      <c r="H29" s="3055"/>
      <c r="I29" s="3055"/>
      <c r="J29" s="1618"/>
      <c r="K29" s="1618"/>
      <c r="L29" s="1618"/>
      <c r="M29" s="1618"/>
      <c r="N29" s="1618"/>
    </row>
    <row r="30" spans="1:14" x14ac:dyDescent="0.25">
      <c r="A30" s="637" t="s">
        <v>2405</v>
      </c>
      <c r="B30" s="1618"/>
      <c r="C30" s="1618"/>
      <c r="D30" s="1618"/>
      <c r="E30" s="1618"/>
      <c r="F30" s="1618"/>
      <c r="G30" s="1618"/>
      <c r="H30" s="1618"/>
      <c r="I30" s="1618"/>
      <c r="J30" s="1618"/>
      <c r="K30" s="1618"/>
      <c r="L30" s="1618"/>
      <c r="M30" s="1618"/>
      <c r="N30" s="1618"/>
    </row>
    <row r="31" spans="1:14" x14ac:dyDescent="0.25">
      <c r="A31" s="1618" t="s">
        <v>246</v>
      </c>
      <c r="B31" s="1618"/>
      <c r="C31" s="1618"/>
      <c r="D31" s="1618"/>
      <c r="E31" s="1618"/>
      <c r="F31" s="1618"/>
      <c r="G31" s="1618"/>
      <c r="H31" s="1618"/>
      <c r="I31" s="1618"/>
      <c r="J31" s="1618"/>
      <c r="K31" s="1618"/>
      <c r="L31" s="1618"/>
      <c r="M31" s="1618"/>
      <c r="N31" s="1618"/>
    </row>
    <row r="32" spans="1:14" x14ac:dyDescent="0.25">
      <c r="A32" s="1618"/>
      <c r="B32" s="1618"/>
      <c r="C32" s="1618"/>
      <c r="D32" s="1618"/>
      <c r="E32" s="1618"/>
      <c r="F32" s="1618"/>
      <c r="G32" s="1618"/>
      <c r="H32" s="1618"/>
      <c r="I32" s="1618"/>
      <c r="J32" s="1618"/>
      <c r="K32" s="1618"/>
      <c r="L32" s="1618"/>
      <c r="M32" s="1618"/>
      <c r="N32" s="1618"/>
    </row>
    <row r="33" spans="1:14" x14ac:dyDescent="0.25">
      <c r="A33" s="1618"/>
      <c r="B33" s="1618"/>
      <c r="C33" s="1618"/>
      <c r="D33" s="1618"/>
      <c r="E33" s="1618"/>
      <c r="F33" s="1618"/>
      <c r="G33" s="1618"/>
      <c r="H33" s="1618"/>
      <c r="I33" s="1618"/>
      <c r="J33" s="1618"/>
      <c r="K33" s="1618"/>
      <c r="L33" s="1618"/>
      <c r="M33" s="1618"/>
      <c r="N33" s="1618"/>
    </row>
  </sheetData>
  <mergeCells count="2">
    <mergeCell ref="A1:I2"/>
    <mergeCell ref="A29:I29"/>
  </mergeCells>
  <pageMargins left="0.56187500000000001"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67476-0F14-481B-891C-B18EB11139E5}">
  <sheetPr>
    <tabColor theme="2"/>
  </sheetPr>
  <dimension ref="A1:AA110"/>
  <sheetViews>
    <sheetView showGridLines="0" showWhiteSpace="0" view="pageLayout" zoomScaleNormal="100" zoomScaleSheetLayoutView="100" workbookViewId="0">
      <selection sqref="A1:Q1"/>
    </sheetView>
  </sheetViews>
  <sheetFormatPr defaultColWidth="0" defaultRowHeight="12" x14ac:dyDescent="0.2"/>
  <cols>
    <col min="1" max="1" width="20" style="639" customWidth="1"/>
    <col min="2" max="17" width="4.125" style="1629" customWidth="1"/>
    <col min="18" max="18" width="66.25" style="639" hidden="1" customWidth="1"/>
    <col min="19" max="27" width="17.75" style="639" hidden="1" customWidth="1"/>
    <col min="28" max="16384" width="8" style="639" hidden="1"/>
  </cols>
  <sheetData>
    <row r="1" spans="1:18" ht="62.25" customHeight="1" x14ac:dyDescent="0.2">
      <c r="A1" s="3056" t="s">
        <v>2372</v>
      </c>
      <c r="B1" s="3056"/>
      <c r="C1" s="3056"/>
      <c r="D1" s="3056"/>
      <c r="E1" s="3056"/>
      <c r="F1" s="3056"/>
      <c r="G1" s="3056"/>
      <c r="H1" s="3056"/>
      <c r="I1" s="3056"/>
      <c r="J1" s="3056"/>
      <c r="K1" s="3056"/>
      <c r="L1" s="3056"/>
      <c r="M1" s="3056"/>
      <c r="N1" s="3056"/>
      <c r="O1" s="3056"/>
      <c r="P1" s="3056"/>
      <c r="Q1" s="3056"/>
      <c r="R1" s="2347"/>
    </row>
    <row r="2" spans="1:18" ht="24" customHeight="1" x14ac:dyDescent="0.2">
      <c r="A2" s="1605"/>
      <c r="B2" s="3057" t="s">
        <v>450</v>
      </c>
      <c r="C2" s="3057"/>
      <c r="D2" s="3057" t="s">
        <v>451</v>
      </c>
      <c r="E2" s="3057"/>
      <c r="F2" s="3057" t="s">
        <v>452</v>
      </c>
      <c r="G2" s="3057"/>
      <c r="H2" s="3057" t="s">
        <v>453</v>
      </c>
      <c r="I2" s="3057"/>
      <c r="J2" s="3057" t="s">
        <v>278</v>
      </c>
      <c r="K2" s="3057"/>
      <c r="L2" s="3057" t="s">
        <v>279</v>
      </c>
      <c r="M2" s="3057"/>
      <c r="N2" s="3057" t="s">
        <v>454</v>
      </c>
      <c r="O2" s="3057"/>
      <c r="P2" s="3057" t="s">
        <v>5</v>
      </c>
      <c r="Q2" s="3057"/>
    </row>
    <row r="3" spans="1:18" x14ac:dyDescent="0.2">
      <c r="A3" s="612"/>
      <c r="B3" s="2270"/>
      <c r="C3" s="2270"/>
      <c r="D3" s="2270"/>
      <c r="E3" s="2270"/>
      <c r="F3" s="2270"/>
      <c r="G3" s="2270"/>
      <c r="H3" s="2270"/>
      <c r="I3" s="2270"/>
      <c r="J3" s="2270"/>
      <c r="K3" s="2270"/>
      <c r="L3" s="2270"/>
      <c r="M3" s="2270"/>
      <c r="N3" s="2270"/>
      <c r="O3" s="2270"/>
      <c r="P3" s="2270"/>
      <c r="Q3" s="2270"/>
    </row>
    <row r="4" spans="1:18" x14ac:dyDescent="0.2">
      <c r="A4" s="1606" t="s">
        <v>455</v>
      </c>
      <c r="B4" s="2271" t="s">
        <v>456</v>
      </c>
      <c r="C4" s="2271" t="s">
        <v>457</v>
      </c>
      <c r="D4" s="2271" t="s">
        <v>456</v>
      </c>
      <c r="E4" s="2271" t="s">
        <v>457</v>
      </c>
      <c r="F4" s="2271" t="s">
        <v>456</v>
      </c>
      <c r="G4" s="2271" t="s">
        <v>457</v>
      </c>
      <c r="H4" s="2271" t="s">
        <v>456</v>
      </c>
      <c r="I4" s="2271" t="s">
        <v>457</v>
      </c>
      <c r="J4" s="2271" t="s">
        <v>456</v>
      </c>
      <c r="K4" s="2271" t="s">
        <v>457</v>
      </c>
      <c r="L4" s="2271" t="s">
        <v>456</v>
      </c>
      <c r="M4" s="2271" t="s">
        <v>457</v>
      </c>
      <c r="N4" s="2271" t="s">
        <v>456</v>
      </c>
      <c r="O4" s="2271" t="s">
        <v>457</v>
      </c>
      <c r="P4" s="2271" t="s">
        <v>456</v>
      </c>
      <c r="Q4" s="2271" t="s">
        <v>457</v>
      </c>
    </row>
    <row r="5" spans="1:18" x14ac:dyDescent="0.2">
      <c r="A5" s="1607" t="s">
        <v>107</v>
      </c>
      <c r="B5" s="710"/>
      <c r="C5" s="2348"/>
      <c r="D5" s="2349"/>
      <c r="E5" s="2348"/>
      <c r="F5" s="2349"/>
      <c r="G5" s="2348"/>
      <c r="H5" s="2349"/>
      <c r="I5" s="2348"/>
      <c r="J5" s="2349"/>
      <c r="K5" s="2348"/>
      <c r="L5" s="2349"/>
      <c r="M5" s="2348"/>
      <c r="N5" s="2349"/>
      <c r="O5" s="2348"/>
      <c r="P5" s="2349"/>
      <c r="Q5" s="2348"/>
    </row>
    <row r="6" spans="1:18" x14ac:dyDescent="0.2">
      <c r="A6" s="1608" t="s">
        <v>99</v>
      </c>
      <c r="B6" s="2349">
        <v>1.1121693226611327E-3</v>
      </c>
      <c r="C6" s="2349">
        <v>0.11864120986085301</v>
      </c>
      <c r="D6" s="2349">
        <v>5.5523364221374705E-3</v>
      </c>
      <c r="E6" s="2349">
        <v>0.38214436346895669</v>
      </c>
      <c r="F6" s="2349">
        <v>3.7964972247177785E-4</v>
      </c>
      <c r="G6" s="2349">
        <v>0.13962804508375115</v>
      </c>
      <c r="H6" s="2349">
        <v>9.382447050263591E-4</v>
      </c>
      <c r="I6" s="2349">
        <v>0.16153852258381904</v>
      </c>
      <c r="J6" s="2349">
        <v>3.9091299141422583E-3</v>
      </c>
      <c r="K6" s="2349">
        <v>0.45000000002765461</v>
      </c>
      <c r="L6" s="2349">
        <v>7.0369085852927142E-3</v>
      </c>
      <c r="M6" s="2349">
        <v>0.44999999973071397</v>
      </c>
      <c r="N6" s="2349">
        <v>1.6463810863850275E-3</v>
      </c>
      <c r="O6" s="2349">
        <v>0.44999999993191964</v>
      </c>
      <c r="P6" s="2349">
        <v>2.6158673524869624E-3</v>
      </c>
      <c r="Q6" s="2349">
        <v>0.44815541689958116</v>
      </c>
    </row>
    <row r="7" spans="1:18" x14ac:dyDescent="0.2">
      <c r="A7" s="1608" t="s">
        <v>39</v>
      </c>
      <c r="B7" s="2349">
        <v>9.6537391726187229E-3</v>
      </c>
      <c r="C7" s="2349">
        <v>0.27537817321576108</v>
      </c>
      <c r="D7" s="2349">
        <v>1.0051876459470303E-2</v>
      </c>
      <c r="E7" s="2349">
        <v>0.29444461518529186</v>
      </c>
      <c r="F7" s="2349">
        <v>6.6913709096679255E-3</v>
      </c>
      <c r="G7" s="2349">
        <v>0.28674227152736875</v>
      </c>
      <c r="H7" s="2349">
        <v>5.7987902817331471E-3</v>
      </c>
      <c r="I7" s="2349">
        <v>0.29492176811828885</v>
      </c>
      <c r="J7" s="2349">
        <v>4.9188611825163962E-3</v>
      </c>
      <c r="K7" s="2349">
        <v>0.39253458338010361</v>
      </c>
      <c r="L7" s="2349">
        <v>1.977099268602163E-3</v>
      </c>
      <c r="M7" s="2349">
        <v>0.41216069648433679</v>
      </c>
      <c r="N7" s="2349">
        <v>3.4315674706351736E-3</v>
      </c>
      <c r="O7" s="2349">
        <v>0.32967840054436526</v>
      </c>
      <c r="P7" s="2349">
        <v>5.402221701048357E-3</v>
      </c>
      <c r="Q7" s="2349">
        <v>0.33789058400442845</v>
      </c>
    </row>
    <row r="8" spans="1:18" x14ac:dyDescent="0.2">
      <c r="A8" s="1608" t="s">
        <v>413</v>
      </c>
      <c r="B8" s="2349">
        <v>1.0046519947849306E-2</v>
      </c>
      <c r="C8" s="2349">
        <v>0.25335518091227749</v>
      </c>
      <c r="D8" s="2349">
        <v>9.6746889085916766E-3</v>
      </c>
      <c r="E8" s="2349">
        <v>0.27262178953998278</v>
      </c>
      <c r="F8" s="2349">
        <v>6.5952904648745392E-3</v>
      </c>
      <c r="G8" s="2349">
        <v>0.27189438043144876</v>
      </c>
      <c r="H8" s="2349">
        <v>5.5573132461813205E-3</v>
      </c>
      <c r="I8" s="2349">
        <v>0.27241048465654011</v>
      </c>
      <c r="J8" s="2349">
        <v>5.0689865191169683E-3</v>
      </c>
      <c r="K8" s="2349">
        <v>0.30363328442407889</v>
      </c>
      <c r="L8" s="2349">
        <v>1.4329437320819273E-3</v>
      </c>
      <c r="M8" s="2349">
        <v>0.37054592013545912</v>
      </c>
      <c r="N8" s="2349">
        <v>3.3694749488670963E-3</v>
      </c>
      <c r="O8" s="2349">
        <v>0.3286959845648264</v>
      </c>
      <c r="P8" s="2349">
        <v>5.6340010187663657E-3</v>
      </c>
      <c r="Q8" s="2349">
        <v>0.32201564740274852</v>
      </c>
    </row>
    <row r="9" spans="1:18" x14ac:dyDescent="0.2">
      <c r="A9" s="1609" t="s">
        <v>1044</v>
      </c>
      <c r="B9" s="2349">
        <v>6.5424906605023965E-3</v>
      </c>
      <c r="C9" s="2349">
        <v>0.44982408899750537</v>
      </c>
      <c r="D9" s="2349">
        <v>1.2226085819556882E-2</v>
      </c>
      <c r="E9" s="2349">
        <v>0.4202371862047849</v>
      </c>
      <c r="F9" s="2349">
        <v>7.6521299601473927E-3</v>
      </c>
      <c r="G9" s="2349">
        <v>0.43521416694391235</v>
      </c>
      <c r="H9" s="2349">
        <v>7.3311523231639674E-3</v>
      </c>
      <c r="I9" s="2349">
        <v>0.43777359749346623</v>
      </c>
      <c r="J9" s="710">
        <v>4.8848142847550844E-3</v>
      </c>
      <c r="K9" s="2349">
        <v>0.41269649278821879</v>
      </c>
      <c r="L9" s="2349">
        <v>2.4699968962515586E-3</v>
      </c>
      <c r="M9" s="2349">
        <v>0.44985547887815547</v>
      </c>
      <c r="N9" s="2349">
        <v>9.880883202666944E-3</v>
      </c>
      <c r="O9" s="2349">
        <v>0.43171823806143222</v>
      </c>
      <c r="P9" s="2349">
        <v>3.8888277690449923E-3</v>
      </c>
      <c r="Q9" s="2349">
        <v>0.44154535769372899</v>
      </c>
    </row>
    <row r="10" spans="1:18" x14ac:dyDescent="0.2">
      <c r="A10" s="1608" t="s">
        <v>35</v>
      </c>
      <c r="B10" s="2349">
        <v>7.0212608951397268E-3</v>
      </c>
      <c r="C10" s="2349">
        <v>0.20294160693927932</v>
      </c>
      <c r="D10" s="2349">
        <v>1.1730303324472304E-2</v>
      </c>
      <c r="E10" s="2349">
        <v>0.17832979252432085</v>
      </c>
      <c r="F10" s="2349">
        <v>5.9007130537154914E-3</v>
      </c>
      <c r="G10" s="2349">
        <v>0.20433692494975569</v>
      </c>
      <c r="H10" s="2349">
        <v>2.4445582884232392E-3</v>
      </c>
      <c r="I10" s="2349">
        <v>0.11869190169637084</v>
      </c>
      <c r="J10" s="2349">
        <v>1.7948839820450667E-2</v>
      </c>
      <c r="K10" s="2349">
        <v>0.20540578597970627</v>
      </c>
      <c r="L10" s="2349">
        <v>7.6780782426808135E-3</v>
      </c>
      <c r="M10" s="2349">
        <v>0.19610677737240037</v>
      </c>
      <c r="N10" s="2349">
        <v>5.8091740897129544E-3</v>
      </c>
      <c r="O10" s="2349">
        <v>0.15638253200367219</v>
      </c>
      <c r="P10" s="2349">
        <v>8.4043241034474324E-3</v>
      </c>
      <c r="Q10" s="2349">
        <v>0.16879806237288017</v>
      </c>
    </row>
    <row r="11" spans="1:18" ht="19.5" x14ac:dyDescent="0.2">
      <c r="A11" s="1609" t="s">
        <v>419</v>
      </c>
      <c r="B11" s="2349">
        <v>5.9144499355191973E-3</v>
      </c>
      <c r="C11" s="2349">
        <v>0.17410688462217447</v>
      </c>
      <c r="D11" s="2349">
        <v>5.9278020241851593E-3</v>
      </c>
      <c r="E11" s="2349">
        <v>0.14608855187647754</v>
      </c>
      <c r="F11" s="2349">
        <v>2.289817930711785E-3</v>
      </c>
      <c r="G11" s="2349">
        <v>0.19281130161380625</v>
      </c>
      <c r="H11" s="2349">
        <v>2.0064126840493796E-3</v>
      </c>
      <c r="I11" s="2349">
        <v>9.9465183639912094E-2</v>
      </c>
      <c r="J11" s="2349">
        <v>4.3630435404572055E-3</v>
      </c>
      <c r="K11" s="2349">
        <v>0.13803436222724741</v>
      </c>
      <c r="L11" s="2349">
        <v>2.1481172306582245E-3</v>
      </c>
      <c r="M11" s="2349">
        <v>0.13521423399987162</v>
      </c>
      <c r="N11" s="2349">
        <v>3.9988889481645225E-3</v>
      </c>
      <c r="O11" s="2349">
        <v>0.12756878883107967</v>
      </c>
      <c r="P11" s="2349">
        <v>4.7151876400521112E-3</v>
      </c>
      <c r="Q11" s="2349">
        <v>0.13106196119142949</v>
      </c>
    </row>
    <row r="12" spans="1:18" ht="14.25" customHeight="1" x14ac:dyDescent="0.2">
      <c r="A12" s="1609" t="s">
        <v>420</v>
      </c>
      <c r="B12" s="2349">
        <v>1.2466828329359022E-2</v>
      </c>
      <c r="C12" s="2349">
        <v>0.35622235407089559</v>
      </c>
      <c r="D12" s="2349">
        <v>2.5010299839291001E-2</v>
      </c>
      <c r="E12" s="2349">
        <v>0.25883928225266983</v>
      </c>
      <c r="F12" s="2349">
        <v>2.063788939462587E-2</v>
      </c>
      <c r="G12" s="2349">
        <v>0.25036748777378187</v>
      </c>
      <c r="H12" s="2349">
        <v>5.580198687207767E-3</v>
      </c>
      <c r="I12" s="2349">
        <v>0.30056643668090821</v>
      </c>
      <c r="J12" s="2349">
        <v>4.1834659945403932E-2</v>
      </c>
      <c r="K12" s="2349">
        <v>0.27245564778923509</v>
      </c>
      <c r="L12" s="2349">
        <v>1.7663358026157299E-2</v>
      </c>
      <c r="M12" s="2349">
        <v>0.30274649900307826</v>
      </c>
      <c r="N12" s="2349">
        <v>1.3361051131028782E-2</v>
      </c>
      <c r="O12" s="2349">
        <v>0.29905719289183841</v>
      </c>
      <c r="P12" s="2349">
        <v>1.9762973858608861E-2</v>
      </c>
      <c r="Q12" s="2349">
        <v>0.28020641836195875</v>
      </c>
    </row>
    <row r="13" spans="1:18" x14ac:dyDescent="0.2">
      <c r="A13" s="1609" t="s">
        <v>421</v>
      </c>
      <c r="B13" s="2349">
        <v>2.0412997805590992E-2</v>
      </c>
      <c r="C13" s="2349">
        <v>0.22584290437375956</v>
      </c>
      <c r="D13" s="2349">
        <v>2.5924395023129924E-2</v>
      </c>
      <c r="E13" s="2349">
        <v>0.21624253167048257</v>
      </c>
      <c r="F13" s="2349">
        <v>2.8578143271808333E-2</v>
      </c>
      <c r="G13" s="2349">
        <v>0.30143610215097039</v>
      </c>
      <c r="H13" s="2349">
        <v>1.9852454363036058E-2</v>
      </c>
      <c r="I13" s="2349">
        <v>0.29072255026513888</v>
      </c>
      <c r="J13" s="2349">
        <v>2.2949829704009751E-2</v>
      </c>
      <c r="K13" s="2349">
        <v>0.36194856543648668</v>
      </c>
      <c r="L13" s="2349">
        <v>1.9852613426855785E-2</v>
      </c>
      <c r="M13" s="2349">
        <v>0.34500003932070183</v>
      </c>
      <c r="N13" s="2349">
        <v>3.8088166334630691E-2</v>
      </c>
      <c r="O13" s="2349">
        <v>0.33531309286460637</v>
      </c>
      <c r="P13" s="2349">
        <v>2.0126564980648042E-2</v>
      </c>
      <c r="Q13" s="2349">
        <v>0.32624825452068329</v>
      </c>
    </row>
    <row r="14" spans="1:18" ht="19.5" x14ac:dyDescent="0.2">
      <c r="A14" s="1610" t="s">
        <v>1009</v>
      </c>
      <c r="B14" s="2350">
        <v>7.0755170834124418E-3</v>
      </c>
      <c r="C14" s="2350">
        <v>0.21569855128257248</v>
      </c>
      <c r="D14" s="2350">
        <v>1.1042467887700424E-2</v>
      </c>
      <c r="E14" s="2350">
        <v>0.22540982968979512</v>
      </c>
      <c r="F14" s="2350">
        <v>5.7584850609592158E-3</v>
      </c>
      <c r="G14" s="2350">
        <v>0.23360216784935314</v>
      </c>
      <c r="H14" s="2350">
        <v>3.4272072589178518E-3</v>
      </c>
      <c r="I14" s="2350">
        <v>0.18150249880863445</v>
      </c>
      <c r="J14" s="2350">
        <v>4.6129683094615478E-3</v>
      </c>
      <c r="K14" s="2350">
        <v>0.41764485151252406</v>
      </c>
      <c r="L14" s="2350">
        <v>2.3038923304883989E-3</v>
      </c>
      <c r="M14" s="2350">
        <v>0.4116835901271933</v>
      </c>
      <c r="N14" s="2350">
        <v>3.3819046072855207E-3</v>
      </c>
      <c r="O14" s="2350">
        <v>0.3321604431111943</v>
      </c>
      <c r="P14" s="2350">
        <v>5.0178732716781175E-3</v>
      </c>
      <c r="Q14" s="2350">
        <v>0.35003929410694073</v>
      </c>
    </row>
    <row r="15" spans="1:18" ht="19.5" x14ac:dyDescent="0.2">
      <c r="A15" s="1611" t="s">
        <v>1010</v>
      </c>
      <c r="B15" s="2351">
        <v>6.7341980651876333E-3</v>
      </c>
      <c r="C15" s="2351">
        <v>0.21888714931312483</v>
      </c>
      <c r="D15" s="2351">
        <v>1.1957132920409005E-2</v>
      </c>
      <c r="E15" s="2351">
        <v>0.22924062288353636</v>
      </c>
      <c r="F15" s="2351">
        <v>5.9480365430611285E-3</v>
      </c>
      <c r="G15" s="2351">
        <v>0.23584544009971661</v>
      </c>
      <c r="H15" s="2351">
        <v>3.2721661444960713E-3</v>
      </c>
      <c r="I15" s="2351">
        <v>0.18454782952600265</v>
      </c>
      <c r="J15" s="2351">
        <v>6.5191100341613012E-3</v>
      </c>
      <c r="K15" s="2351">
        <v>0.39744437060114907</v>
      </c>
      <c r="L15" s="2351">
        <v>3.5526934306933334E-3</v>
      </c>
      <c r="M15" s="2351">
        <v>0.42224129187339021</v>
      </c>
      <c r="N15" s="2351">
        <v>3.2231034852150744E-3</v>
      </c>
      <c r="O15" s="2351">
        <v>0.33194414349720053</v>
      </c>
      <c r="P15" s="2351">
        <v>8.1768674946800443E-3</v>
      </c>
      <c r="Q15" s="2351">
        <v>0.34494602052420875</v>
      </c>
    </row>
    <row r="16" spans="1:18" x14ac:dyDescent="0.2">
      <c r="B16" s="2352"/>
      <c r="C16" s="2352"/>
      <c r="D16" s="2352"/>
      <c r="E16" s="2352"/>
      <c r="F16" s="2352"/>
      <c r="G16" s="2352"/>
      <c r="H16" s="2352"/>
      <c r="I16" s="2352"/>
      <c r="J16" s="2352"/>
      <c r="K16" s="2352"/>
      <c r="L16" s="2352"/>
      <c r="M16" s="2352"/>
      <c r="N16" s="2352"/>
      <c r="O16" s="2352"/>
      <c r="P16" s="2352"/>
      <c r="Q16" s="2352"/>
    </row>
    <row r="17" spans="2:17" x14ac:dyDescent="0.2">
      <c r="B17" s="2353"/>
      <c r="C17" s="2353"/>
      <c r="E17" s="2353"/>
      <c r="O17" s="2353"/>
    </row>
    <row r="18" spans="2:17" x14ac:dyDescent="0.2">
      <c r="B18" s="2353"/>
      <c r="C18" s="2353"/>
      <c r="D18" s="2353"/>
      <c r="E18" s="2353"/>
      <c r="F18" s="2353"/>
      <c r="G18" s="2353"/>
      <c r="H18" s="2353"/>
      <c r="I18" s="2353"/>
      <c r="J18" s="2353"/>
      <c r="K18" s="2353"/>
      <c r="L18" s="2353"/>
      <c r="M18" s="2353"/>
      <c r="N18" s="2353"/>
      <c r="O18" s="2353"/>
      <c r="P18" s="2353"/>
      <c r="Q18" s="2353"/>
    </row>
    <row r="25" spans="2:17" x14ac:dyDescent="0.2">
      <c r="E25" s="639"/>
    </row>
    <row r="110" spans="7:7" ht="15" x14ac:dyDescent="0.25">
      <c r="G110" s="1971"/>
    </row>
  </sheetData>
  <mergeCells count="9">
    <mergeCell ref="A1:Q1"/>
    <mergeCell ref="B2:C2"/>
    <mergeCell ref="D2:E2"/>
    <mergeCell ref="F2:G2"/>
    <mergeCell ref="H2:I2"/>
    <mergeCell ref="J2:K2"/>
    <mergeCell ref="L2:M2"/>
    <mergeCell ref="N2:O2"/>
    <mergeCell ref="P2:Q2"/>
  </mergeCells>
  <pageMargins left="0.52312499999999995"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2"/>
  </sheetPr>
  <dimension ref="A1:B12"/>
  <sheetViews>
    <sheetView showGridLines="0" showWhiteSpace="0" view="pageLayout" zoomScaleNormal="100" zoomScaleSheetLayoutView="100" workbookViewId="0"/>
  </sheetViews>
  <sheetFormatPr defaultColWidth="9" defaultRowHeight="12" x14ac:dyDescent="0.2"/>
  <cols>
    <col min="1" max="1" width="68.25" style="636" customWidth="1"/>
    <col min="2" max="2" width="24" style="636" customWidth="1"/>
    <col min="3" max="16384" width="9" style="636"/>
  </cols>
  <sheetData>
    <row r="1" spans="1:2" ht="26.25" x14ac:dyDescent="0.2">
      <c r="A1" s="853" t="s">
        <v>1714</v>
      </c>
      <c r="B1" s="804" t="s">
        <v>1715</v>
      </c>
    </row>
    <row r="2" spans="1:2" x14ac:dyDescent="0.2">
      <c r="A2" s="784"/>
      <c r="B2" s="794"/>
    </row>
    <row r="3" spans="1:2" x14ac:dyDescent="0.2">
      <c r="A3" s="2850" t="s">
        <v>1716</v>
      </c>
      <c r="B3" s="708">
        <v>44</v>
      </c>
    </row>
    <row r="4" spans="1:2" x14ac:dyDescent="0.2">
      <c r="A4" s="2850" t="s">
        <v>1717</v>
      </c>
      <c r="B4" s="708">
        <f>B3+1</f>
        <v>45</v>
      </c>
    </row>
    <row r="5" spans="1:2" x14ac:dyDescent="0.2">
      <c r="A5" s="2850" t="s">
        <v>1718</v>
      </c>
      <c r="B5" s="708">
        <f t="shared" ref="B5:B12" si="0">B4+1</f>
        <v>46</v>
      </c>
    </row>
    <row r="6" spans="1:2" x14ac:dyDescent="0.2">
      <c r="A6" s="2850" t="s">
        <v>1719</v>
      </c>
      <c r="B6" s="708">
        <f t="shared" si="0"/>
        <v>47</v>
      </c>
    </row>
    <row r="7" spans="1:2" x14ac:dyDescent="0.2">
      <c r="A7" s="2850" t="s">
        <v>1720</v>
      </c>
      <c r="B7" s="708">
        <f t="shared" si="0"/>
        <v>48</v>
      </c>
    </row>
    <row r="8" spans="1:2" x14ac:dyDescent="0.2">
      <c r="A8" s="2850" t="s">
        <v>1721</v>
      </c>
      <c r="B8" s="708">
        <f t="shared" si="0"/>
        <v>49</v>
      </c>
    </row>
    <row r="9" spans="1:2" x14ac:dyDescent="0.2">
      <c r="A9" s="2850" t="s">
        <v>1722</v>
      </c>
      <c r="B9" s="708">
        <f t="shared" si="0"/>
        <v>50</v>
      </c>
    </row>
    <row r="10" spans="1:2" x14ac:dyDescent="0.2">
      <c r="A10" s="2850" t="s">
        <v>1723</v>
      </c>
      <c r="B10" s="708">
        <f t="shared" si="0"/>
        <v>51</v>
      </c>
    </row>
    <row r="11" spans="1:2" x14ac:dyDescent="0.2">
      <c r="A11" s="2850" t="s">
        <v>1724</v>
      </c>
      <c r="B11" s="708">
        <f t="shared" si="0"/>
        <v>52</v>
      </c>
    </row>
    <row r="12" spans="1:2" x14ac:dyDescent="0.2">
      <c r="A12" s="2850" t="s">
        <v>1725</v>
      </c>
      <c r="B12" s="708">
        <f t="shared" si="0"/>
        <v>53</v>
      </c>
    </row>
  </sheetData>
  <customSheetViews>
    <customSheetView guid="{8A5E48A9-182F-4A3E-9CF1-2472B9C93B59}">
      <selection activeCell="I27" sqref="I27"/>
      <pageMargins left="0.43307086614173229" right="0.23622047244094491" top="0.74803149606299213" bottom="0.74803149606299213" header="0.31496062992125984" footer="0.31496062992125984"/>
      <pageSetup paperSize="9" orientation="portrait" r:id="rId1"/>
      <headerFooter>
        <oddFooter>&amp;CTable &amp;A</oddFooter>
      </headerFooter>
    </customSheetView>
    <customSheetView guid="{252D4300-3DB5-46BC-B347-6F576482ED24}">
      <selection activeCell="I27" sqref="I27"/>
      <pageMargins left="0.43307086614173229" right="0.23622047244094491" top="0.74803149606299213" bottom="0.74803149606299213" header="0.31496062992125984" footer="0.31496062992125984"/>
      <pageSetup paperSize="9" orientation="portrait" r:id="rId2"/>
      <headerFooter>
        <oddFooter>&amp;CTable &amp;A</oddFooter>
      </headerFooter>
    </customSheetView>
  </customSheetViews>
  <pageMargins left="0.43307086614173229" right="0.23622047244094491" top="0.74803149606299213" bottom="0.74803149606299213" header="0.31496062992125984" footer="0.31496062992125984"/>
  <pageSetup paperSize="9" scale="93" orientation="portrait" r:id="rId3"/>
  <headerFooter>
    <oddFooter>&amp;C&amp;1#&amp;"Calibri"&amp;10&amp;K000000Confidential</oddFooter>
  </headerFooter>
  <customProperties>
    <customPr name="_pios_id" r:id="rId4"/>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963AD-69F1-4990-AA55-82597D605F2B}">
  <sheetPr>
    <tabColor theme="2"/>
  </sheetPr>
  <dimension ref="A1:N111"/>
  <sheetViews>
    <sheetView showGridLines="0" showWhiteSpace="0" view="pageLayout" zoomScaleNormal="100" zoomScaleSheetLayoutView="100" workbookViewId="0">
      <selection activeCell="B1" sqref="B1:I1"/>
    </sheetView>
  </sheetViews>
  <sheetFormatPr defaultColWidth="9.125" defaultRowHeight="12" x14ac:dyDescent="0.2"/>
  <cols>
    <col min="1" max="1" width="2.5" style="636" customWidth="1"/>
    <col min="2" max="2" width="30.625" style="636" customWidth="1"/>
    <col min="3" max="3" width="7.125" style="149" customWidth="1"/>
    <col min="4" max="5" width="9" style="149" customWidth="1"/>
    <col min="6" max="6" width="7.625" style="149" customWidth="1"/>
    <col min="7" max="8" width="9" style="149" customWidth="1"/>
    <col min="9" max="9" width="8.125" style="149" customWidth="1"/>
    <col min="10" max="16384" width="9.125" style="149"/>
  </cols>
  <sheetData>
    <row r="1" spans="1:14" ht="112.9" customHeight="1" x14ac:dyDescent="0.25">
      <c r="B1" s="3058" t="s">
        <v>2296</v>
      </c>
      <c r="C1" s="3059"/>
      <c r="D1" s="3059"/>
      <c r="E1" s="3059"/>
      <c r="F1" s="3060"/>
      <c r="G1" s="3060"/>
      <c r="H1" s="3060"/>
      <c r="I1" s="3061"/>
    </row>
    <row r="2" spans="1:14" s="171" customFormat="1" x14ac:dyDescent="0.2">
      <c r="A2" s="1591"/>
      <c r="B2" s="1591" t="s">
        <v>1000</v>
      </c>
      <c r="C2" s="2260" t="s">
        <v>341</v>
      </c>
      <c r="D2" s="2260" t="s">
        <v>342</v>
      </c>
      <c r="E2" s="2261" t="s">
        <v>343</v>
      </c>
      <c r="F2" s="2260" t="s">
        <v>592</v>
      </c>
      <c r="G2" s="2268" t="s">
        <v>344</v>
      </c>
      <c r="H2" s="2260" t="s">
        <v>345</v>
      </c>
      <c r="I2" s="509" t="s">
        <v>346</v>
      </c>
      <c r="J2" s="510"/>
      <c r="K2" s="172"/>
      <c r="L2" s="511"/>
      <c r="M2" s="172"/>
      <c r="N2" s="172"/>
    </row>
    <row r="3" spans="1:14" ht="60" x14ac:dyDescent="0.2">
      <c r="A3" s="2517"/>
      <c r="B3" s="2517" t="s">
        <v>9</v>
      </c>
      <c r="C3" s="1868" t="s">
        <v>1302</v>
      </c>
      <c r="D3" s="1868" t="s">
        <v>1303</v>
      </c>
      <c r="E3" s="1868" t="s">
        <v>1304</v>
      </c>
      <c r="F3" s="1868" t="s">
        <v>1305</v>
      </c>
      <c r="G3" s="1868" t="s">
        <v>1306</v>
      </c>
      <c r="H3" s="1868" t="s">
        <v>1307</v>
      </c>
      <c r="I3" s="150" t="s">
        <v>1</v>
      </c>
    </row>
    <row r="4" spans="1:14" x14ac:dyDescent="0.2">
      <c r="A4" s="734">
        <v>1</v>
      </c>
      <c r="B4" s="734" t="s">
        <v>1308</v>
      </c>
      <c r="C4" s="2269"/>
      <c r="D4" s="2269">
        <v>122.59095384652331</v>
      </c>
      <c r="E4" s="2269">
        <v>1245.6225558630088</v>
      </c>
      <c r="F4" s="2269"/>
      <c r="G4" s="2269"/>
      <c r="H4" s="2269">
        <v>1368.213509709532</v>
      </c>
      <c r="I4" s="151">
        <v>564.75067969507472</v>
      </c>
    </row>
    <row r="5" spans="1:14" x14ac:dyDescent="0.2">
      <c r="A5" s="734">
        <v>2</v>
      </c>
      <c r="B5" s="734" t="s">
        <v>59</v>
      </c>
      <c r="C5" s="151" t="s">
        <v>246</v>
      </c>
      <c r="D5" s="151"/>
      <c r="E5" s="151"/>
      <c r="F5" s="151"/>
      <c r="G5" s="151"/>
      <c r="H5" s="151" t="s">
        <v>246</v>
      </c>
      <c r="I5" s="151" t="s">
        <v>246</v>
      </c>
    </row>
    <row r="6" spans="1:14" x14ac:dyDescent="0.2">
      <c r="A6" s="734">
        <v>3</v>
      </c>
      <c r="B6" s="734" t="s">
        <v>258</v>
      </c>
      <c r="C6" s="151"/>
      <c r="D6" s="151" t="s">
        <v>246</v>
      </c>
      <c r="E6" s="151"/>
      <c r="F6" s="151"/>
      <c r="G6" s="151" t="s">
        <v>246</v>
      </c>
      <c r="H6" s="151" t="s">
        <v>246</v>
      </c>
      <c r="I6" s="151" t="s">
        <v>246</v>
      </c>
    </row>
    <row r="7" spans="1:14" ht="24" x14ac:dyDescent="0.2">
      <c r="A7" s="734">
        <v>4</v>
      </c>
      <c r="B7" s="734" t="s">
        <v>1309</v>
      </c>
      <c r="C7" s="151"/>
      <c r="D7" s="151"/>
      <c r="E7" s="151">
        <v>6075.1059157867858</v>
      </c>
      <c r="F7" s="151">
        <v>8805.4116326289313</v>
      </c>
      <c r="G7" s="151">
        <v>1.4</v>
      </c>
      <c r="H7" s="151">
        <v>12327.576285680503</v>
      </c>
      <c r="I7" s="151">
        <v>4923.9855156249178</v>
      </c>
    </row>
    <row r="8" spans="1:14" x14ac:dyDescent="0.2">
      <c r="A8" s="734">
        <v>5</v>
      </c>
      <c r="B8" s="734" t="s">
        <v>1310</v>
      </c>
      <c r="C8" s="151"/>
      <c r="D8" s="151"/>
      <c r="E8" s="151"/>
      <c r="F8" s="151"/>
      <c r="G8" s="151"/>
      <c r="H8" s="151"/>
      <c r="I8" s="151"/>
    </row>
    <row r="9" spans="1:14" x14ac:dyDescent="0.2">
      <c r="A9" s="734">
        <v>6</v>
      </c>
      <c r="B9" s="734" t="s">
        <v>1311</v>
      </c>
      <c r="C9" s="151"/>
      <c r="D9" s="151"/>
      <c r="E9" s="151">
        <v>6075.1059157867858</v>
      </c>
      <c r="F9" s="151">
        <v>8805.4116326289313</v>
      </c>
      <c r="G9" s="151">
        <v>1.4</v>
      </c>
      <c r="H9" s="151">
        <v>12327.576285680503</v>
      </c>
      <c r="I9" s="151">
        <v>4923.9855156249178</v>
      </c>
      <c r="J9" s="636"/>
    </row>
    <row r="10" spans="1:14" x14ac:dyDescent="0.2">
      <c r="A10" s="734">
        <v>7</v>
      </c>
      <c r="B10" s="734" t="s">
        <v>1312</v>
      </c>
      <c r="C10" s="151"/>
      <c r="D10" s="151"/>
      <c r="E10" s="151"/>
      <c r="F10" s="151"/>
      <c r="G10" s="151"/>
      <c r="H10" s="151"/>
      <c r="I10" s="151"/>
    </row>
    <row r="11" spans="1:14" ht="24" x14ac:dyDescent="0.2">
      <c r="A11" s="734">
        <v>8</v>
      </c>
      <c r="B11" s="734" t="s">
        <v>1313</v>
      </c>
      <c r="C11" s="151"/>
      <c r="D11" s="151"/>
      <c r="E11" s="151"/>
      <c r="F11" s="151"/>
      <c r="G11" s="151"/>
      <c r="H11" s="151"/>
      <c r="I11" s="151"/>
    </row>
    <row r="12" spans="1:14" ht="24" x14ac:dyDescent="0.2">
      <c r="A12" s="734">
        <v>9</v>
      </c>
      <c r="B12" s="734" t="s">
        <v>1314</v>
      </c>
      <c r="C12" s="151"/>
      <c r="D12" s="151"/>
      <c r="E12" s="151"/>
      <c r="F12" s="151"/>
      <c r="G12" s="151"/>
      <c r="H12" s="151">
        <v>4096.3527892599996</v>
      </c>
      <c r="I12" s="151">
        <v>591.18150955999999</v>
      </c>
    </row>
    <row r="13" spans="1:14" x14ac:dyDescent="0.2">
      <c r="A13" s="734">
        <v>10</v>
      </c>
      <c r="B13" s="734" t="s">
        <v>1315</v>
      </c>
      <c r="C13" s="151"/>
      <c r="D13" s="151"/>
      <c r="E13" s="151"/>
      <c r="F13" s="151"/>
      <c r="G13" s="151"/>
      <c r="H13" s="151" t="s">
        <v>246</v>
      </c>
      <c r="I13" s="151" t="s">
        <v>246</v>
      </c>
    </row>
    <row r="14" spans="1:14" x14ac:dyDescent="0.2">
      <c r="A14" s="1600">
        <v>11</v>
      </c>
      <c r="B14" s="1600" t="s">
        <v>7</v>
      </c>
      <c r="C14" s="512"/>
      <c r="D14" s="512"/>
      <c r="E14" s="512"/>
      <c r="F14" s="512"/>
      <c r="G14" s="512"/>
      <c r="H14" s="512"/>
      <c r="I14" s="512">
        <v>6079.917704879992</v>
      </c>
    </row>
    <row r="15" spans="1:14" x14ac:dyDescent="0.2">
      <c r="B15" s="1570"/>
      <c r="I15" s="74" t="s">
        <v>246</v>
      </c>
    </row>
    <row r="16" spans="1:14" x14ac:dyDescent="0.2">
      <c r="B16" s="1601"/>
    </row>
    <row r="17" spans="1:9" x14ac:dyDescent="0.2">
      <c r="A17" s="1595"/>
      <c r="B17" s="1595" t="s">
        <v>124</v>
      </c>
      <c r="C17" s="506"/>
      <c r="D17" s="506"/>
      <c r="E17" s="507"/>
      <c r="F17" s="513"/>
      <c r="G17" s="513"/>
      <c r="H17" s="513"/>
      <c r="I17" s="513"/>
    </row>
    <row r="18" spans="1:9" ht="60" x14ac:dyDescent="0.2">
      <c r="A18" s="2516"/>
      <c r="B18" s="2516" t="s">
        <v>9</v>
      </c>
      <c r="C18" s="508" t="s">
        <v>1302</v>
      </c>
      <c r="D18" s="508" t="s">
        <v>1303</v>
      </c>
      <c r="E18" s="508" t="s">
        <v>1304</v>
      </c>
      <c r="F18" s="508" t="s">
        <v>1305</v>
      </c>
      <c r="G18" s="508" t="s">
        <v>1306</v>
      </c>
      <c r="H18" s="508" t="s">
        <v>1307</v>
      </c>
      <c r="I18" s="508" t="s">
        <v>1</v>
      </c>
    </row>
    <row r="19" spans="1:9" x14ac:dyDescent="0.2">
      <c r="A19" s="1349">
        <v>1</v>
      </c>
      <c r="B19" s="734" t="s">
        <v>1308</v>
      </c>
      <c r="C19" s="99"/>
      <c r="D19" s="99">
        <v>188.8161116146234</v>
      </c>
      <c r="E19" s="99">
        <v>1629.6546455878874</v>
      </c>
      <c r="F19" s="99"/>
      <c r="G19" s="99"/>
      <c r="H19" s="99">
        <v>1818.4707572025109</v>
      </c>
      <c r="I19" s="99">
        <v>723.91513828440986</v>
      </c>
    </row>
    <row r="20" spans="1:9" x14ac:dyDescent="0.2">
      <c r="A20" s="1349">
        <v>2</v>
      </c>
      <c r="B20" s="734" t="s">
        <v>59</v>
      </c>
      <c r="C20" s="99" t="s">
        <v>246</v>
      </c>
      <c r="D20" s="99"/>
      <c r="E20" s="99"/>
      <c r="F20" s="99"/>
      <c r="G20" s="99"/>
      <c r="H20" s="99" t="s">
        <v>246</v>
      </c>
      <c r="I20" s="99" t="s">
        <v>246</v>
      </c>
    </row>
    <row r="21" spans="1:9" x14ac:dyDescent="0.2">
      <c r="A21" s="1349">
        <v>3</v>
      </c>
      <c r="B21" s="734" t="s">
        <v>258</v>
      </c>
      <c r="C21" s="99"/>
      <c r="D21" s="99" t="s">
        <v>246</v>
      </c>
      <c r="E21" s="99"/>
      <c r="F21" s="99"/>
      <c r="G21" s="99" t="s">
        <v>246</v>
      </c>
      <c r="H21" s="99" t="s">
        <v>246</v>
      </c>
      <c r="I21" s="99" t="s">
        <v>246</v>
      </c>
    </row>
    <row r="22" spans="1:9" ht="24" x14ac:dyDescent="0.2">
      <c r="A22" s="1349">
        <v>4</v>
      </c>
      <c r="B22" s="734" t="s">
        <v>1309</v>
      </c>
      <c r="C22" s="99"/>
      <c r="D22" s="99"/>
      <c r="E22" s="99">
        <v>6870.9796293018944</v>
      </c>
      <c r="F22" s="99">
        <v>9803.6370072053105</v>
      </c>
      <c r="G22" s="99">
        <v>1.4</v>
      </c>
      <c r="H22" s="99">
        <v>13725.091810087435</v>
      </c>
      <c r="I22" s="99">
        <v>6175.6990130055556</v>
      </c>
    </row>
    <row r="23" spans="1:9" x14ac:dyDescent="0.2">
      <c r="A23" s="1349">
        <v>5</v>
      </c>
      <c r="B23" s="734" t="s">
        <v>1310</v>
      </c>
      <c r="C23" s="99"/>
      <c r="D23" s="99"/>
      <c r="E23" s="99" t="s">
        <v>246</v>
      </c>
      <c r="F23" s="99" t="s">
        <v>246</v>
      </c>
      <c r="G23" s="99" t="s">
        <v>246</v>
      </c>
      <c r="H23" s="99" t="s">
        <v>246</v>
      </c>
      <c r="I23" s="99" t="s">
        <v>246</v>
      </c>
    </row>
    <row r="24" spans="1:9" x14ac:dyDescent="0.2">
      <c r="A24" s="1349">
        <v>6</v>
      </c>
      <c r="B24" s="734" t="s">
        <v>1311</v>
      </c>
      <c r="C24" s="99"/>
      <c r="D24" s="99"/>
      <c r="E24" s="99">
        <v>6870.9796293018944</v>
      </c>
      <c r="F24" s="99">
        <v>9803.6370072053105</v>
      </c>
      <c r="G24" s="99">
        <v>1.4</v>
      </c>
      <c r="H24" s="99">
        <v>13725.091810087435</v>
      </c>
      <c r="I24" s="99">
        <v>6175.6990130055556</v>
      </c>
    </row>
    <row r="25" spans="1:9" x14ac:dyDescent="0.2">
      <c r="A25" s="1349">
        <v>7</v>
      </c>
      <c r="B25" s="734" t="s">
        <v>1312</v>
      </c>
      <c r="C25" s="99"/>
      <c r="D25" s="99"/>
      <c r="E25" s="99" t="s">
        <v>246</v>
      </c>
      <c r="F25" s="99" t="s">
        <v>246</v>
      </c>
      <c r="G25" s="99" t="s">
        <v>246</v>
      </c>
      <c r="H25" s="99" t="s">
        <v>246</v>
      </c>
      <c r="I25" s="99" t="s">
        <v>246</v>
      </c>
    </row>
    <row r="26" spans="1:9" ht="24" x14ac:dyDescent="0.2">
      <c r="A26" s="1349">
        <v>8</v>
      </c>
      <c r="B26" s="734" t="s">
        <v>1313</v>
      </c>
      <c r="C26" s="99"/>
      <c r="D26" s="99"/>
      <c r="E26" s="99"/>
      <c r="F26" s="99"/>
      <c r="G26" s="99"/>
      <c r="H26" s="99" t="s">
        <v>246</v>
      </c>
      <c r="I26" s="99" t="s">
        <v>246</v>
      </c>
    </row>
    <row r="27" spans="1:9" ht="24" x14ac:dyDescent="0.2">
      <c r="A27" s="1349">
        <v>9</v>
      </c>
      <c r="B27" s="734" t="s">
        <v>1314</v>
      </c>
      <c r="C27" s="99"/>
      <c r="D27" s="99"/>
      <c r="E27" s="99"/>
      <c r="F27" s="99"/>
      <c r="G27" s="99"/>
      <c r="H27" s="99">
        <v>5376.7706551299989</v>
      </c>
      <c r="I27" s="99">
        <v>974.08392180000021</v>
      </c>
    </row>
    <row r="28" spans="1:9" x14ac:dyDescent="0.2">
      <c r="A28" s="1349">
        <v>10</v>
      </c>
      <c r="B28" s="734" t="s">
        <v>1315</v>
      </c>
      <c r="C28" s="99"/>
      <c r="D28" s="99"/>
      <c r="E28" s="99"/>
      <c r="F28" s="99"/>
      <c r="G28" s="99"/>
      <c r="H28" s="99" t="s">
        <v>246</v>
      </c>
      <c r="I28" s="99" t="s">
        <v>246</v>
      </c>
    </row>
    <row r="29" spans="1:9" s="515" customFormat="1" x14ac:dyDescent="0.2">
      <c r="A29" s="1604">
        <v>11</v>
      </c>
      <c r="B29" s="1603" t="s">
        <v>7</v>
      </c>
      <c r="C29" s="514"/>
      <c r="D29" s="514"/>
      <c r="E29" s="514"/>
      <c r="F29" s="514"/>
      <c r="G29" s="514"/>
      <c r="H29" s="514"/>
      <c r="I29" s="514">
        <v>7873.6980730899659</v>
      </c>
    </row>
    <row r="30" spans="1:9" x14ac:dyDescent="0.2">
      <c r="B30" s="1601" t="s">
        <v>1316</v>
      </c>
    </row>
    <row r="111" spans="8:8" ht="15" x14ac:dyDescent="0.25">
      <c r="H111" s="83"/>
    </row>
  </sheetData>
  <mergeCells count="1">
    <mergeCell ref="B1:I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16" max="16383" man="1"/>
  </rowBreaks>
  <customProperties>
    <customPr name="_pios_id" r:id="rId2"/>
  </customProperties>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268D0-1923-4940-9444-8A5FA30758AB}">
  <sheetPr>
    <tabColor theme="2"/>
  </sheetPr>
  <dimension ref="A1:I111"/>
  <sheetViews>
    <sheetView showGridLines="0" showWhiteSpace="0" view="pageLayout" zoomScaleNormal="100" zoomScaleSheetLayoutView="100" workbookViewId="0">
      <selection activeCell="B1" sqref="B1:E1"/>
    </sheetView>
  </sheetViews>
  <sheetFormatPr defaultColWidth="0" defaultRowHeight="12" x14ac:dyDescent="0.2"/>
  <cols>
    <col min="1" max="1" width="3.5" style="636" customWidth="1"/>
    <col min="2" max="2" width="55.625" style="636" customWidth="1"/>
    <col min="3" max="3" width="9" style="636" customWidth="1"/>
    <col min="4" max="4" width="11.875" style="636" customWidth="1"/>
    <col min="5" max="5" width="10.5" style="636" customWidth="1"/>
    <col min="6" max="6" width="4.375" style="636" customWidth="1"/>
    <col min="7" max="9" width="0" style="636" hidden="1" customWidth="1"/>
    <col min="10" max="16384" width="8" style="636" hidden="1"/>
  </cols>
  <sheetData>
    <row r="1" spans="1:9" ht="126" customHeight="1" x14ac:dyDescent="0.25">
      <c r="B1" s="3062" t="s">
        <v>2295</v>
      </c>
      <c r="C1" s="3063"/>
      <c r="D1" s="3063"/>
      <c r="E1" s="3063"/>
    </row>
    <row r="2" spans="1:9" ht="12" customHeight="1" x14ac:dyDescent="0.2">
      <c r="A2" s="1591"/>
      <c r="B2" s="1591" t="s">
        <v>1000</v>
      </c>
      <c r="C2" s="2264"/>
      <c r="D2" s="2260" t="s">
        <v>341</v>
      </c>
      <c r="E2" s="2261" t="s">
        <v>342</v>
      </c>
      <c r="F2" s="2265"/>
      <c r="G2" s="2266"/>
      <c r="H2" s="2265"/>
      <c r="I2" s="2545"/>
    </row>
    <row r="3" spans="1:9" x14ac:dyDescent="0.2">
      <c r="A3" s="2517"/>
      <c r="B3" s="2517" t="s">
        <v>9</v>
      </c>
      <c r="C3" s="2513"/>
      <c r="D3" s="2513" t="s">
        <v>1317</v>
      </c>
      <c r="E3" s="2513" t="s">
        <v>1</v>
      </c>
    </row>
    <row r="4" spans="1:9" x14ac:dyDescent="0.2">
      <c r="A4" s="734">
        <v>1</v>
      </c>
      <c r="B4" s="734" t="s">
        <v>1318</v>
      </c>
      <c r="C4" s="619"/>
      <c r="D4" s="2267">
        <v>1950.987586410477</v>
      </c>
      <c r="E4" s="2267">
        <v>568.3944032683512</v>
      </c>
    </row>
    <row r="5" spans="1:9" x14ac:dyDescent="0.2">
      <c r="A5" s="734">
        <v>2</v>
      </c>
      <c r="B5" s="734" t="s">
        <v>1319</v>
      </c>
      <c r="C5" s="619"/>
      <c r="D5" s="2267"/>
      <c r="E5" s="2267">
        <v>84.869145910952099</v>
      </c>
    </row>
    <row r="6" spans="1:9" x14ac:dyDescent="0.2">
      <c r="A6" s="734">
        <v>3</v>
      </c>
      <c r="B6" s="734" t="s">
        <v>1320</v>
      </c>
      <c r="C6" s="619"/>
      <c r="D6" s="2267"/>
      <c r="E6" s="2267">
        <v>483.52525735739914</v>
      </c>
    </row>
    <row r="7" spans="1:9" x14ac:dyDescent="0.2">
      <c r="A7" s="734">
        <v>4</v>
      </c>
      <c r="B7" s="734" t="s">
        <v>1321</v>
      </c>
      <c r="C7" s="619"/>
      <c r="D7" s="2267">
        <v>1178.2674514237444</v>
      </c>
      <c r="E7" s="2267">
        <v>226.125476348869</v>
      </c>
    </row>
    <row r="8" spans="1:9" ht="14.85" customHeight="1" x14ac:dyDescent="0.2">
      <c r="A8" s="856" t="s">
        <v>2102</v>
      </c>
      <c r="B8" s="734" t="s">
        <v>1322</v>
      </c>
      <c r="C8" s="619"/>
      <c r="D8" s="2267"/>
      <c r="E8" s="2267"/>
    </row>
    <row r="9" spans="1:9" x14ac:dyDescent="0.2">
      <c r="A9" s="1600">
        <v>5</v>
      </c>
      <c r="B9" s="1600" t="s">
        <v>1323</v>
      </c>
      <c r="C9" s="1560"/>
      <c r="D9" s="2546">
        <v>3129.2550378342212</v>
      </c>
      <c r="E9" s="2546">
        <v>794.51987961722023</v>
      </c>
    </row>
    <row r="11" spans="1:9" x14ac:dyDescent="0.2">
      <c r="A11" s="1601"/>
      <c r="B11" s="1601"/>
    </row>
    <row r="12" spans="1:9" ht="12" customHeight="1" x14ac:dyDescent="0.2">
      <c r="A12" s="1595"/>
      <c r="B12" s="1595" t="s">
        <v>124</v>
      </c>
      <c r="C12" s="2547"/>
      <c r="D12" s="2547"/>
      <c r="E12" s="2548"/>
      <c r="H12" s="2265"/>
      <c r="I12" s="2545"/>
    </row>
    <row r="13" spans="1:9" x14ac:dyDescent="0.2">
      <c r="A13" s="2516"/>
      <c r="B13" s="2516" t="s">
        <v>9</v>
      </c>
      <c r="C13" s="1876"/>
      <c r="D13" s="1876" t="s">
        <v>1317</v>
      </c>
      <c r="E13" s="1876" t="s">
        <v>1</v>
      </c>
    </row>
    <row r="14" spans="1:9" x14ac:dyDescent="0.2">
      <c r="A14" s="734">
        <v>1</v>
      </c>
      <c r="B14" s="734" t="s">
        <v>1318</v>
      </c>
      <c r="C14" s="619"/>
      <c r="D14" s="619">
        <v>1968.2718905852769</v>
      </c>
      <c r="E14" s="619">
        <v>499.50483414956801</v>
      </c>
    </row>
    <row r="15" spans="1:9" x14ac:dyDescent="0.2">
      <c r="A15" s="734">
        <v>2</v>
      </c>
      <c r="B15" s="734" t="s">
        <v>1319</v>
      </c>
      <c r="C15" s="619"/>
      <c r="D15" s="619"/>
      <c r="E15" s="619">
        <v>92.74066417291462</v>
      </c>
    </row>
    <row r="16" spans="1:9" x14ac:dyDescent="0.2">
      <c r="A16" s="734">
        <v>3</v>
      </c>
      <c r="B16" s="734" t="s">
        <v>1320</v>
      </c>
      <c r="C16" s="619"/>
      <c r="D16" s="619"/>
      <c r="E16" s="619">
        <v>406.76416997665132</v>
      </c>
    </row>
    <row r="17" spans="1:5" x14ac:dyDescent="0.2">
      <c r="A17" s="734">
        <v>4</v>
      </c>
      <c r="B17" s="734" t="s">
        <v>1321</v>
      </c>
      <c r="C17" s="619"/>
      <c r="D17" s="619">
        <v>1659.3001453355557</v>
      </c>
      <c r="E17" s="619">
        <v>228.42315600525401</v>
      </c>
    </row>
    <row r="18" spans="1:5" ht="14.85" customHeight="1" x14ac:dyDescent="0.2">
      <c r="A18" s="856" t="s">
        <v>2102</v>
      </c>
      <c r="B18" s="734" t="s">
        <v>1322</v>
      </c>
      <c r="C18" s="619"/>
      <c r="D18" s="619"/>
      <c r="E18" s="619"/>
    </row>
    <row r="19" spans="1:5" x14ac:dyDescent="0.2">
      <c r="A19" s="1603">
        <v>5</v>
      </c>
      <c r="B19" s="1603" t="s">
        <v>1323</v>
      </c>
      <c r="C19" s="1562"/>
      <c r="D19" s="1562">
        <v>3627.5720359208326</v>
      </c>
      <c r="E19" s="1562">
        <v>727.92799015482206</v>
      </c>
    </row>
    <row r="22" spans="1:5" x14ac:dyDescent="0.2">
      <c r="D22" s="604"/>
      <c r="E22" s="604"/>
    </row>
    <row r="23" spans="1:5" x14ac:dyDescent="0.2">
      <c r="D23" s="2549"/>
    </row>
    <row r="24" spans="1:5" x14ac:dyDescent="0.2">
      <c r="D24" s="2549"/>
    </row>
    <row r="25" spans="1:5" x14ac:dyDescent="0.2">
      <c r="D25" s="2550"/>
    </row>
    <row r="27" spans="1:5" x14ac:dyDescent="0.2">
      <c r="D27" s="2549"/>
    </row>
    <row r="28" spans="1:5" x14ac:dyDescent="0.2">
      <c r="C28" s="2551"/>
      <c r="D28" s="2549"/>
    </row>
    <row r="29" spans="1:5" x14ac:dyDescent="0.2">
      <c r="D29" s="2550"/>
    </row>
    <row r="111" spans="8:8" ht="15" x14ac:dyDescent="0.25">
      <c r="H111" s="792"/>
    </row>
  </sheetData>
  <mergeCells count="1">
    <mergeCell ref="B1:E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79AB4-87F2-4C27-8DE3-A2A1564094EB}">
  <sheetPr>
    <tabColor theme="2"/>
  </sheetPr>
  <dimension ref="A1:AB122"/>
  <sheetViews>
    <sheetView showGridLines="0" showWhiteSpace="0" view="pageLayout" zoomScaleNormal="100" zoomScaleSheetLayoutView="100" workbookViewId="0">
      <selection activeCell="B1" sqref="B1:O1"/>
    </sheetView>
  </sheetViews>
  <sheetFormatPr defaultColWidth="0" defaultRowHeight="12" x14ac:dyDescent="0.2"/>
  <cols>
    <col min="1" max="1" width="2.625" style="639" customWidth="1"/>
    <col min="2" max="2" width="22.25" style="639" customWidth="1"/>
    <col min="3" max="3" width="6.125" style="639" customWidth="1"/>
    <col min="4" max="4" width="6.25" style="639" customWidth="1"/>
    <col min="5" max="6" width="4.625" style="639" customWidth="1"/>
    <col min="7" max="7" width="5" style="639" customWidth="1"/>
    <col min="8" max="11" width="4.625" style="639" customWidth="1"/>
    <col min="12" max="12" width="5" style="639" customWidth="1"/>
    <col min="13" max="13" width="5.625" style="639" customWidth="1"/>
    <col min="14" max="14" width="5.375" style="639" customWidth="1"/>
    <col min="15" max="15" width="6.125" style="639" customWidth="1"/>
    <col min="16" max="28" width="17.75" style="639" hidden="1" customWidth="1"/>
    <col min="29" max="16384" width="8" style="639" hidden="1"/>
  </cols>
  <sheetData>
    <row r="1" spans="1:15" ht="73.900000000000006" customHeight="1" x14ac:dyDescent="0.2">
      <c r="B1" s="3064" t="s">
        <v>2294</v>
      </c>
      <c r="C1" s="3064"/>
      <c r="D1" s="3064"/>
      <c r="E1" s="3064"/>
      <c r="F1" s="3064"/>
      <c r="G1" s="3064"/>
      <c r="H1" s="3064"/>
      <c r="I1" s="3064"/>
      <c r="J1" s="3064"/>
      <c r="K1" s="3064"/>
      <c r="L1" s="3064"/>
      <c r="M1" s="3064"/>
      <c r="N1" s="3064"/>
      <c r="O1" s="3064"/>
    </row>
    <row r="2" spans="1:15" ht="12" customHeight="1" x14ac:dyDescent="0.2">
      <c r="A2" s="1591"/>
      <c r="B2" s="1591" t="s">
        <v>1000</v>
      </c>
      <c r="C2" s="2260"/>
      <c r="D2" s="2260"/>
      <c r="E2" s="2261"/>
      <c r="F2" s="2262"/>
      <c r="G2" s="2262"/>
      <c r="H2" s="2262"/>
      <c r="I2" s="2262"/>
      <c r="J2" s="2262"/>
      <c r="K2" s="2262"/>
      <c r="L2" s="2262"/>
      <c r="M2" s="2262"/>
      <c r="N2" s="2262"/>
      <c r="O2" s="2262"/>
    </row>
    <row r="3" spans="1:15" ht="24.75" customHeight="1" x14ac:dyDescent="0.2">
      <c r="A3" s="631"/>
      <c r="B3" s="631" t="s">
        <v>381</v>
      </c>
      <c r="C3" s="3065" t="s">
        <v>382</v>
      </c>
      <c r="D3" s="3065"/>
      <c r="E3" s="3065"/>
      <c r="F3" s="3065"/>
      <c r="G3" s="3065"/>
      <c r="H3" s="3065"/>
      <c r="I3" s="3065"/>
      <c r="J3" s="3065"/>
      <c r="K3" s="3065"/>
      <c r="L3" s="3065"/>
      <c r="M3" s="3065"/>
      <c r="N3" s="3065"/>
      <c r="O3" s="2552"/>
    </row>
    <row r="4" spans="1:15" x14ac:dyDescent="0.2">
      <c r="A4" s="1592"/>
      <c r="B4" s="1592" t="s">
        <v>485</v>
      </c>
      <c r="C4" s="2263">
        <v>0</v>
      </c>
      <c r="D4" s="2109">
        <v>0.02</v>
      </c>
      <c r="E4" s="2109">
        <v>0.04</v>
      </c>
      <c r="F4" s="2109">
        <v>0.1</v>
      </c>
      <c r="G4" s="2109">
        <v>0.2</v>
      </c>
      <c r="H4" s="2109">
        <v>0.35</v>
      </c>
      <c r="I4" s="2109">
        <v>0.5</v>
      </c>
      <c r="J4" s="2109">
        <v>0.7</v>
      </c>
      <c r="K4" s="2109">
        <v>0.75</v>
      </c>
      <c r="L4" s="2109">
        <v>1</v>
      </c>
      <c r="M4" s="2109">
        <v>1.5</v>
      </c>
      <c r="N4" s="2552" t="s">
        <v>5</v>
      </c>
      <c r="O4" s="2552" t="s">
        <v>7</v>
      </c>
    </row>
    <row r="5" spans="1:15" ht="24" x14ac:dyDescent="0.2">
      <c r="A5" s="760">
        <v>1</v>
      </c>
      <c r="B5" s="760" t="s">
        <v>250</v>
      </c>
      <c r="C5" s="2553">
        <v>2483.95412962</v>
      </c>
      <c r="D5" s="2553">
        <v>0</v>
      </c>
      <c r="E5" s="2554">
        <v>0</v>
      </c>
      <c r="F5" s="2554">
        <v>0</v>
      </c>
      <c r="G5" s="2553">
        <v>32.429319060000005</v>
      </c>
      <c r="H5" s="2554">
        <v>0</v>
      </c>
      <c r="I5" s="2554">
        <v>0</v>
      </c>
      <c r="J5" s="2554">
        <v>0</v>
      </c>
      <c r="K5" s="2554">
        <v>0</v>
      </c>
      <c r="L5" s="2554">
        <v>18.311516139999998</v>
      </c>
      <c r="M5" s="2554">
        <v>0</v>
      </c>
      <c r="N5" s="2553">
        <v>0</v>
      </c>
      <c r="O5" s="2553">
        <v>2534.6949648200002</v>
      </c>
    </row>
    <row r="6" spans="1:15" ht="24" x14ac:dyDescent="0.2">
      <c r="A6" s="760">
        <v>2</v>
      </c>
      <c r="B6" s="760" t="s">
        <v>259</v>
      </c>
      <c r="C6" s="2553">
        <v>1632.7638826900002</v>
      </c>
      <c r="D6" s="2553">
        <v>0</v>
      </c>
      <c r="E6" s="2554">
        <v>0</v>
      </c>
      <c r="F6" s="2554">
        <v>0</v>
      </c>
      <c r="G6" s="2553">
        <v>281.28086779</v>
      </c>
      <c r="H6" s="2554">
        <v>0</v>
      </c>
      <c r="I6" s="2554">
        <v>0</v>
      </c>
      <c r="J6" s="2554">
        <v>0</v>
      </c>
      <c r="K6" s="2554">
        <v>0</v>
      </c>
      <c r="L6" s="2554">
        <v>0</v>
      </c>
      <c r="M6" s="2554">
        <v>0</v>
      </c>
      <c r="N6" s="2553">
        <v>0</v>
      </c>
      <c r="O6" s="2553">
        <v>1914.0447504800002</v>
      </c>
    </row>
    <row r="7" spans="1:15" x14ac:dyDescent="0.2">
      <c r="A7" s="760">
        <v>3</v>
      </c>
      <c r="B7" s="760" t="s">
        <v>260</v>
      </c>
      <c r="C7" s="2553">
        <v>0</v>
      </c>
      <c r="D7" s="2553">
        <v>0</v>
      </c>
      <c r="E7" s="2554">
        <v>0</v>
      </c>
      <c r="F7" s="2554">
        <v>0</v>
      </c>
      <c r="G7" s="2553">
        <v>0</v>
      </c>
      <c r="H7" s="2554">
        <v>0</v>
      </c>
      <c r="I7" s="2554">
        <v>0</v>
      </c>
      <c r="J7" s="2554">
        <v>0</v>
      </c>
      <c r="K7" s="2554">
        <v>0</v>
      </c>
      <c r="L7" s="2554">
        <v>0</v>
      </c>
      <c r="M7" s="2554">
        <v>0</v>
      </c>
      <c r="N7" s="2553">
        <v>0</v>
      </c>
      <c r="O7" s="2553">
        <v>0</v>
      </c>
    </row>
    <row r="8" spans="1:15" x14ac:dyDescent="0.2">
      <c r="A8" s="760">
        <v>4</v>
      </c>
      <c r="B8" s="760" t="s">
        <v>377</v>
      </c>
      <c r="C8" s="2553">
        <v>587.7136783499999</v>
      </c>
      <c r="D8" s="2553">
        <v>0</v>
      </c>
      <c r="E8" s="2554">
        <v>0</v>
      </c>
      <c r="F8" s="2554">
        <v>0</v>
      </c>
      <c r="G8" s="2553">
        <v>0</v>
      </c>
      <c r="H8" s="2554">
        <v>0</v>
      </c>
      <c r="I8" s="2554">
        <v>0</v>
      </c>
      <c r="J8" s="2554">
        <v>0</v>
      </c>
      <c r="K8" s="2554">
        <v>0</v>
      </c>
      <c r="L8" s="2554">
        <v>0</v>
      </c>
      <c r="M8" s="2554">
        <v>0</v>
      </c>
      <c r="N8" s="2553">
        <v>0</v>
      </c>
      <c r="O8" s="2553">
        <v>587.7136783499999</v>
      </c>
    </row>
    <row r="9" spans="1:15" x14ac:dyDescent="0.2">
      <c r="A9" s="760">
        <v>5</v>
      </c>
      <c r="B9" s="760" t="s">
        <v>378</v>
      </c>
      <c r="C9" s="2553">
        <v>150.72242538</v>
      </c>
      <c r="D9" s="2553">
        <v>0</v>
      </c>
      <c r="E9" s="2554">
        <v>0</v>
      </c>
      <c r="F9" s="2554">
        <v>0</v>
      </c>
      <c r="G9" s="2553">
        <v>0</v>
      </c>
      <c r="H9" s="2554">
        <v>0</v>
      </c>
      <c r="I9" s="2554">
        <v>0</v>
      </c>
      <c r="J9" s="709">
        <v>0</v>
      </c>
      <c r="K9" s="2554">
        <v>0</v>
      </c>
      <c r="L9" s="2554">
        <v>0</v>
      </c>
      <c r="M9" s="2554">
        <v>0</v>
      </c>
      <c r="N9" s="2553">
        <v>0</v>
      </c>
      <c r="O9" s="2553">
        <v>150.72242538</v>
      </c>
    </row>
    <row r="10" spans="1:15" x14ac:dyDescent="0.2">
      <c r="A10" s="760">
        <v>6</v>
      </c>
      <c r="B10" s="760" t="s">
        <v>251</v>
      </c>
      <c r="C10" s="2553">
        <v>119.51364999</v>
      </c>
      <c r="D10" s="2553">
        <v>1103.5309937899999</v>
      </c>
      <c r="E10" s="2554">
        <v>0</v>
      </c>
      <c r="F10" s="2554">
        <v>0</v>
      </c>
      <c r="G10" s="2553">
        <v>262.85035504000001</v>
      </c>
      <c r="H10" s="2554">
        <v>0</v>
      </c>
      <c r="I10" s="2554">
        <v>7.7580234099999998</v>
      </c>
      <c r="J10" s="2554">
        <v>0</v>
      </c>
      <c r="K10" s="2554">
        <v>0</v>
      </c>
      <c r="L10" s="2554">
        <v>0</v>
      </c>
      <c r="M10" s="2554">
        <v>0</v>
      </c>
      <c r="N10" s="2553">
        <v>83.166762029999973</v>
      </c>
      <c r="O10" s="2553">
        <v>1576.81978426</v>
      </c>
    </row>
    <row r="11" spans="1:15" x14ac:dyDescent="0.2">
      <c r="A11" s="1593">
        <v>7</v>
      </c>
      <c r="B11" s="1593" t="s">
        <v>39</v>
      </c>
      <c r="C11" s="2553">
        <v>0</v>
      </c>
      <c r="D11" s="2554">
        <v>0</v>
      </c>
      <c r="E11" s="2554">
        <v>0</v>
      </c>
      <c r="F11" s="2554">
        <v>0</v>
      </c>
      <c r="G11" s="2554">
        <v>0</v>
      </c>
      <c r="H11" s="2554">
        <v>0</v>
      </c>
      <c r="I11" s="2554">
        <v>0</v>
      </c>
      <c r="J11" s="2554">
        <v>0</v>
      </c>
      <c r="K11" s="2554">
        <v>0</v>
      </c>
      <c r="L11" s="2553">
        <v>18.64791803</v>
      </c>
      <c r="M11" s="2553">
        <v>0</v>
      </c>
      <c r="N11" s="2554">
        <v>0</v>
      </c>
      <c r="O11" s="2553">
        <v>18.64791803</v>
      </c>
    </row>
    <row r="12" spans="1:15" x14ac:dyDescent="0.2">
      <c r="A12" s="1593">
        <v>8</v>
      </c>
      <c r="B12" s="1593" t="s">
        <v>35</v>
      </c>
      <c r="C12" s="2554">
        <v>0</v>
      </c>
      <c r="D12" s="2554">
        <v>0</v>
      </c>
      <c r="E12" s="2554">
        <v>0</v>
      </c>
      <c r="F12" s="2554">
        <v>0</v>
      </c>
      <c r="G12" s="2554">
        <v>0</v>
      </c>
      <c r="H12" s="2554">
        <v>0</v>
      </c>
      <c r="I12" s="2554">
        <v>0</v>
      </c>
      <c r="J12" s="2554">
        <v>0</v>
      </c>
      <c r="K12" s="2553"/>
      <c r="L12" s="2554">
        <v>0</v>
      </c>
      <c r="M12" s="2554">
        <v>0</v>
      </c>
      <c r="N12" s="2554">
        <v>0</v>
      </c>
      <c r="O12" s="2553">
        <v>0.13509324</v>
      </c>
    </row>
    <row r="13" spans="1:15" ht="24" x14ac:dyDescent="0.2">
      <c r="A13" s="1593">
        <v>9</v>
      </c>
      <c r="B13" s="1593" t="s">
        <v>2097</v>
      </c>
      <c r="C13" s="2554"/>
      <c r="D13" s="2554"/>
      <c r="E13" s="2554"/>
      <c r="F13" s="2554"/>
      <c r="G13" s="2554"/>
      <c r="H13" s="2554"/>
      <c r="I13" s="2554"/>
      <c r="J13" s="2554"/>
      <c r="K13" s="2553"/>
      <c r="L13" s="2554"/>
      <c r="M13" s="2554"/>
      <c r="N13" s="2554"/>
      <c r="O13" s="2553"/>
    </row>
    <row r="14" spans="1:15" x14ac:dyDescent="0.2">
      <c r="A14" s="1593">
        <v>10</v>
      </c>
      <c r="B14" s="1593" t="s">
        <v>380</v>
      </c>
      <c r="C14" s="2554"/>
      <c r="D14" s="2554"/>
      <c r="E14" s="2554"/>
      <c r="F14" s="2554"/>
      <c r="G14" s="2554"/>
      <c r="H14" s="2554"/>
      <c r="I14" s="2554"/>
      <c r="J14" s="2554"/>
      <c r="K14" s="2553"/>
      <c r="L14" s="2554"/>
      <c r="M14" s="2554"/>
      <c r="N14" s="2554"/>
      <c r="O14" s="2553"/>
    </row>
    <row r="15" spans="1:15" x14ac:dyDescent="0.2">
      <c r="A15" s="1593" t="s">
        <v>246</v>
      </c>
      <c r="B15" s="1593" t="s">
        <v>264</v>
      </c>
      <c r="C15" s="2554">
        <v>0</v>
      </c>
      <c r="D15" s="2554">
        <v>0</v>
      </c>
      <c r="E15" s="2554">
        <v>0</v>
      </c>
      <c r="F15" s="2554">
        <v>0</v>
      </c>
      <c r="G15" s="2554">
        <v>0</v>
      </c>
      <c r="H15" s="2554">
        <v>0</v>
      </c>
      <c r="I15" s="2554">
        <v>0</v>
      </c>
      <c r="J15" s="2554">
        <v>0</v>
      </c>
      <c r="K15" s="2553"/>
      <c r="L15" s="2554">
        <v>0</v>
      </c>
      <c r="M15" s="2554">
        <v>0</v>
      </c>
      <c r="N15" s="2554">
        <v>0</v>
      </c>
      <c r="O15" s="2553">
        <v>0</v>
      </c>
    </row>
    <row r="16" spans="1:15" x14ac:dyDescent="0.2">
      <c r="A16" s="1594">
        <v>11</v>
      </c>
      <c r="B16" s="1594" t="s">
        <v>7</v>
      </c>
      <c r="C16" s="2555">
        <v>4974.6677660300011</v>
      </c>
      <c r="D16" s="2555">
        <v>1103.5309937899999</v>
      </c>
      <c r="E16" s="2556">
        <v>0</v>
      </c>
      <c r="F16" s="2556">
        <v>0</v>
      </c>
      <c r="G16" s="2555">
        <v>576.56054188999997</v>
      </c>
      <c r="H16" s="2556">
        <v>0</v>
      </c>
      <c r="I16" s="2556">
        <v>7.7580234099999998</v>
      </c>
      <c r="J16" s="2556">
        <v>0</v>
      </c>
      <c r="K16" s="2555"/>
      <c r="L16" s="2555">
        <v>36.959434169999994</v>
      </c>
      <c r="M16" s="2555"/>
      <c r="N16" s="2555">
        <v>83.166762029999973</v>
      </c>
      <c r="O16" s="2555">
        <v>6782.7786145600012</v>
      </c>
    </row>
    <row r="17" spans="1:15" x14ac:dyDescent="0.2">
      <c r="B17" s="1555"/>
      <c r="O17" s="1014"/>
    </row>
    <row r="19" spans="1:15" x14ac:dyDescent="0.2">
      <c r="B19" s="1965"/>
      <c r="C19" s="1965"/>
      <c r="D19" s="1965"/>
      <c r="E19" s="1965"/>
      <c r="F19" s="1965"/>
      <c r="G19" s="1965"/>
      <c r="H19" s="1965"/>
      <c r="I19" s="1965"/>
      <c r="J19" s="1965"/>
      <c r="K19" s="1965"/>
      <c r="L19" s="1965"/>
      <c r="M19" s="1965"/>
      <c r="N19" s="1965"/>
      <c r="O19" s="1965"/>
    </row>
    <row r="20" spans="1:15" ht="12" customHeight="1" x14ac:dyDescent="0.2">
      <c r="A20" s="1595"/>
      <c r="B20" s="1595" t="s">
        <v>124</v>
      </c>
      <c r="C20" s="2557"/>
      <c r="D20" s="2557"/>
      <c r="E20" s="2558"/>
      <c r="F20" s="2559"/>
      <c r="G20" s="2559"/>
      <c r="H20" s="2559"/>
      <c r="I20" s="2559"/>
      <c r="J20" s="2559"/>
      <c r="K20" s="2559"/>
      <c r="L20" s="2559"/>
      <c r="M20" s="2559"/>
      <c r="N20" s="2559"/>
      <c r="O20" s="2559"/>
    </row>
    <row r="21" spans="1:15" x14ac:dyDescent="0.2">
      <c r="A21" s="1596"/>
      <c r="B21" s="1596" t="s">
        <v>381</v>
      </c>
      <c r="C21" s="3066" t="s">
        <v>382</v>
      </c>
      <c r="D21" s="3066"/>
      <c r="E21" s="3066"/>
      <c r="F21" s="3066"/>
      <c r="G21" s="3066"/>
      <c r="H21" s="3066"/>
      <c r="I21" s="3066"/>
      <c r="J21" s="3066"/>
      <c r="K21" s="3066"/>
      <c r="L21" s="3066"/>
      <c r="M21" s="3066"/>
      <c r="N21" s="3066"/>
      <c r="O21" s="2560"/>
    </row>
    <row r="22" spans="1:15" x14ac:dyDescent="0.2">
      <c r="A22" s="1029"/>
      <c r="B22" s="1029" t="s">
        <v>485</v>
      </c>
      <c r="C22" s="2561">
        <v>0</v>
      </c>
      <c r="D22" s="2562">
        <v>0.02</v>
      </c>
      <c r="E22" s="2562">
        <v>0.04</v>
      </c>
      <c r="F22" s="2562">
        <v>0.1</v>
      </c>
      <c r="G22" s="2562">
        <v>0.2</v>
      </c>
      <c r="H22" s="2562">
        <v>0.35</v>
      </c>
      <c r="I22" s="2562">
        <v>0.5</v>
      </c>
      <c r="J22" s="2562">
        <v>0.7</v>
      </c>
      <c r="K22" s="2562">
        <v>0.75</v>
      </c>
      <c r="L22" s="2562">
        <v>1</v>
      </c>
      <c r="M22" s="2562">
        <v>1.5</v>
      </c>
      <c r="N22" s="1031" t="s">
        <v>5</v>
      </c>
      <c r="O22" s="1031" t="s">
        <v>7</v>
      </c>
    </row>
    <row r="23" spans="1:15" ht="24" x14ac:dyDescent="0.2">
      <c r="A23" s="1593">
        <v>1</v>
      </c>
      <c r="B23" s="1593" t="s">
        <v>250</v>
      </c>
      <c r="C23" s="2563">
        <v>3049.47969749</v>
      </c>
      <c r="D23" s="2563">
        <v>0</v>
      </c>
      <c r="E23" s="2564">
        <v>0</v>
      </c>
      <c r="F23" s="2564">
        <v>0</v>
      </c>
      <c r="G23" s="2563">
        <v>108.56529549000001</v>
      </c>
      <c r="H23" s="2564">
        <v>0</v>
      </c>
      <c r="I23" s="2564">
        <v>4.3518467799999998</v>
      </c>
      <c r="J23" s="2564">
        <v>0</v>
      </c>
      <c r="K23" s="2564">
        <v>0</v>
      </c>
      <c r="L23" s="2564">
        <v>0</v>
      </c>
      <c r="M23" s="2564">
        <v>0</v>
      </c>
      <c r="N23" s="2563">
        <v>0</v>
      </c>
      <c r="O23" s="2563">
        <v>3162.3968397600001</v>
      </c>
    </row>
    <row r="24" spans="1:15" ht="24" x14ac:dyDescent="0.2">
      <c r="A24" s="1593">
        <v>2</v>
      </c>
      <c r="B24" s="1593" t="s">
        <v>259</v>
      </c>
      <c r="C24" s="2563">
        <v>1245.5849619599999</v>
      </c>
      <c r="D24" s="2563">
        <v>0</v>
      </c>
      <c r="E24" s="2564">
        <v>0</v>
      </c>
      <c r="F24" s="2564">
        <v>0</v>
      </c>
      <c r="G24" s="2563">
        <v>360.39929178000006</v>
      </c>
      <c r="H24" s="2564">
        <v>0</v>
      </c>
      <c r="I24" s="2564">
        <v>0</v>
      </c>
      <c r="J24" s="2564">
        <v>0</v>
      </c>
      <c r="K24" s="2564">
        <v>0</v>
      </c>
      <c r="L24" s="2564">
        <v>0</v>
      </c>
      <c r="M24" s="2564">
        <v>0</v>
      </c>
      <c r="N24" s="2563">
        <v>0</v>
      </c>
      <c r="O24" s="2563">
        <v>1605.98425374</v>
      </c>
    </row>
    <row r="25" spans="1:15" x14ac:dyDescent="0.2">
      <c r="A25" s="1597">
        <v>3</v>
      </c>
      <c r="B25" s="1597" t="s">
        <v>260</v>
      </c>
      <c r="C25" s="2563">
        <v>0</v>
      </c>
      <c r="D25" s="2563">
        <v>0</v>
      </c>
      <c r="E25" s="2564">
        <v>0</v>
      </c>
      <c r="F25" s="2564">
        <v>0</v>
      </c>
      <c r="G25" s="2563">
        <v>0</v>
      </c>
      <c r="H25" s="2564">
        <v>0</v>
      </c>
      <c r="I25" s="2564">
        <v>0</v>
      </c>
      <c r="J25" s="2564">
        <v>0</v>
      </c>
      <c r="K25" s="2564">
        <v>0</v>
      </c>
      <c r="L25" s="2564">
        <v>0</v>
      </c>
      <c r="M25" s="2564">
        <v>0</v>
      </c>
      <c r="N25" s="2563">
        <v>0</v>
      </c>
      <c r="O25" s="2563">
        <v>0</v>
      </c>
    </row>
    <row r="26" spans="1:15" x14ac:dyDescent="0.2">
      <c r="A26" s="1598">
        <v>4</v>
      </c>
      <c r="B26" s="1598" t="s">
        <v>377</v>
      </c>
      <c r="C26" s="2565">
        <v>559.85603347000006</v>
      </c>
      <c r="D26" s="2565"/>
      <c r="E26" s="2566"/>
      <c r="F26" s="2566"/>
      <c r="G26" s="2565"/>
      <c r="H26" s="2566"/>
      <c r="I26" s="2566"/>
      <c r="J26" s="2566"/>
      <c r="K26" s="2565"/>
      <c r="L26" s="2565"/>
      <c r="M26" s="2565"/>
      <c r="N26" s="2565"/>
      <c r="O26" s="2565">
        <v>559.85603347000006</v>
      </c>
    </row>
    <row r="27" spans="1:15" x14ac:dyDescent="0.2">
      <c r="A27" s="1112">
        <v>5</v>
      </c>
      <c r="B27" s="1112" t="s">
        <v>378</v>
      </c>
      <c r="C27" s="2567">
        <v>210.99436502</v>
      </c>
      <c r="D27" s="2567"/>
      <c r="E27" s="2567"/>
      <c r="F27" s="2567"/>
      <c r="G27" s="2567"/>
      <c r="H27" s="1986"/>
      <c r="I27" s="1986"/>
      <c r="J27" s="1986"/>
      <c r="K27" s="1986"/>
      <c r="L27" s="1986"/>
      <c r="M27" s="1986"/>
      <c r="N27" s="1986"/>
      <c r="O27" s="1986">
        <v>210.99436502</v>
      </c>
    </row>
    <row r="28" spans="1:15" x14ac:dyDescent="0.2">
      <c r="A28" s="702">
        <v>6</v>
      </c>
      <c r="B28" s="702" t="s">
        <v>251</v>
      </c>
      <c r="C28" s="1986">
        <v>86.779224990000003</v>
      </c>
      <c r="D28" s="1986">
        <v>3940.5848923200001</v>
      </c>
      <c r="E28" s="1986"/>
      <c r="F28" s="1986"/>
      <c r="G28" s="1986">
        <v>860.92280119999998</v>
      </c>
      <c r="H28" s="1986"/>
      <c r="I28" s="1986">
        <v>12.095851280000002</v>
      </c>
      <c r="J28" s="1986"/>
      <c r="K28" s="1986"/>
      <c r="L28" s="1986"/>
      <c r="M28" s="1986"/>
      <c r="N28" s="1986">
        <v>76.018547030000263</v>
      </c>
      <c r="O28" s="1986">
        <v>4976.4013168199999</v>
      </c>
    </row>
    <row r="29" spans="1:15" x14ac:dyDescent="0.2">
      <c r="A29" s="639">
        <v>7</v>
      </c>
      <c r="B29" s="639" t="s">
        <v>39</v>
      </c>
      <c r="C29" s="1986"/>
      <c r="D29" s="1986"/>
      <c r="E29" s="1986"/>
      <c r="F29" s="1986"/>
      <c r="G29" s="1986"/>
      <c r="H29" s="1986"/>
      <c r="I29" s="1986"/>
      <c r="J29" s="1986"/>
      <c r="K29" s="1986"/>
      <c r="L29" s="1986">
        <v>14.904255750000001</v>
      </c>
      <c r="M29" s="1986"/>
      <c r="N29" s="1986"/>
      <c r="O29" s="1986">
        <v>14.904255750000001</v>
      </c>
    </row>
    <row r="30" spans="1:15" x14ac:dyDescent="0.2">
      <c r="A30" s="639">
        <v>8</v>
      </c>
      <c r="B30" s="639" t="s">
        <v>35</v>
      </c>
      <c r="C30" s="1986"/>
      <c r="D30" s="1986"/>
      <c r="E30" s="1986"/>
      <c r="F30" s="1986"/>
      <c r="G30" s="1986"/>
      <c r="H30" s="1986"/>
      <c r="I30" s="1986"/>
      <c r="J30" s="1986"/>
      <c r="K30" s="1986"/>
      <c r="L30" s="1986"/>
      <c r="M30" s="1986"/>
      <c r="N30" s="1986"/>
      <c r="O30" s="1986">
        <v>9.5753350000000001E-2</v>
      </c>
    </row>
    <row r="31" spans="1:15" ht="24" x14ac:dyDescent="0.2">
      <c r="A31" s="1593">
        <v>9</v>
      </c>
      <c r="B31" s="1593" t="s">
        <v>2097</v>
      </c>
      <c r="C31" s="1986"/>
      <c r="D31" s="1986"/>
      <c r="E31" s="1986"/>
      <c r="F31" s="1986"/>
      <c r="G31" s="1986"/>
      <c r="H31" s="1986"/>
      <c r="I31" s="1986"/>
      <c r="J31" s="1986"/>
      <c r="K31" s="1986"/>
      <c r="L31" s="1986"/>
      <c r="M31" s="1986"/>
      <c r="N31" s="1986"/>
      <c r="O31" s="1986"/>
    </row>
    <row r="32" spans="1:15" x14ac:dyDescent="0.2">
      <c r="A32" s="1593">
        <v>10</v>
      </c>
      <c r="B32" s="1593" t="s">
        <v>380</v>
      </c>
      <c r="C32" s="1986"/>
      <c r="D32" s="1986"/>
      <c r="E32" s="1986"/>
      <c r="F32" s="1986"/>
      <c r="G32" s="1986"/>
      <c r="H32" s="1986"/>
      <c r="I32" s="1986"/>
      <c r="J32" s="1986"/>
      <c r="K32" s="1986"/>
      <c r="L32" s="1986"/>
      <c r="M32" s="1986"/>
      <c r="N32" s="1986"/>
      <c r="O32" s="1986"/>
    </row>
    <row r="33" spans="1:15" x14ac:dyDescent="0.2">
      <c r="A33" s="639" t="s">
        <v>246</v>
      </c>
      <c r="B33" s="639" t="s">
        <v>264</v>
      </c>
      <c r="C33" s="1986"/>
      <c r="D33" s="1986"/>
      <c r="E33" s="1986"/>
      <c r="F33" s="1986"/>
      <c r="G33" s="1986"/>
      <c r="H33" s="1986"/>
      <c r="I33" s="1986"/>
      <c r="J33" s="1986"/>
      <c r="K33" s="1986"/>
      <c r="L33" s="1986"/>
      <c r="M33" s="1986"/>
      <c r="N33" s="1986"/>
      <c r="O33" s="1986">
        <v>6.1258519999999997E-2</v>
      </c>
    </row>
    <row r="34" spans="1:15" x14ac:dyDescent="0.2">
      <c r="A34" s="1599">
        <v>11</v>
      </c>
      <c r="B34" s="1599" t="s">
        <v>7</v>
      </c>
      <c r="C34" s="2568">
        <v>5152.6942829299996</v>
      </c>
      <c r="D34" s="2568">
        <v>3940.5848923200001</v>
      </c>
      <c r="E34" s="2568"/>
      <c r="F34" s="2568"/>
      <c r="G34" s="2568">
        <v>1329.8873884700001</v>
      </c>
      <c r="H34" s="2568"/>
      <c r="I34" s="2568">
        <v>16.44769806</v>
      </c>
      <c r="J34" s="2568"/>
      <c r="K34" s="2568"/>
      <c r="L34" s="2568">
        <v>14.904255750000001</v>
      </c>
      <c r="M34" s="2568"/>
      <c r="N34" s="2568">
        <v>76.018547030000263</v>
      </c>
      <c r="O34" s="2568">
        <v>10530.63281791</v>
      </c>
    </row>
    <row r="122" spans="8:8" ht="15" x14ac:dyDescent="0.25">
      <c r="H122" s="1971"/>
    </row>
  </sheetData>
  <mergeCells count="3">
    <mergeCell ref="B1:O1"/>
    <mergeCell ref="C3:N3"/>
    <mergeCell ref="C21:N21"/>
  </mergeCells>
  <pageMargins left="0.36812499999999998"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7D0B-7AFD-4483-A7CF-55BF88FEA4BD}">
  <sheetPr>
    <tabColor theme="2"/>
  </sheetPr>
  <dimension ref="A1:Q194"/>
  <sheetViews>
    <sheetView showGridLines="0" showWhiteSpace="0" view="pageLayout" zoomScale="115" zoomScaleNormal="90" zoomScaleSheetLayoutView="100" zoomScalePageLayoutView="115" workbookViewId="0">
      <selection sqref="A1:H1"/>
    </sheetView>
  </sheetViews>
  <sheetFormatPr defaultColWidth="0" defaultRowHeight="12" x14ac:dyDescent="0.2"/>
  <cols>
    <col min="1" max="1" width="16.5" style="652" customWidth="1"/>
    <col min="2" max="8" width="11" style="164" customWidth="1"/>
    <col min="9" max="17" width="0" style="164" hidden="1" customWidth="1"/>
    <col min="18" max="16384" width="8" style="164" hidden="1"/>
  </cols>
  <sheetData>
    <row r="1" spans="1:17" ht="79.5" customHeight="1" x14ac:dyDescent="0.25">
      <c r="A1" s="3067" t="s">
        <v>2373</v>
      </c>
      <c r="B1" s="3067"/>
      <c r="C1" s="3067"/>
      <c r="D1" s="3067"/>
      <c r="E1" s="3067"/>
      <c r="F1" s="3067"/>
      <c r="G1" s="3067"/>
      <c r="H1" s="3068"/>
    </row>
    <row r="2" spans="1:17" ht="12" customHeight="1" x14ac:dyDescent="0.2">
      <c r="A2" s="1572" t="s">
        <v>3</v>
      </c>
      <c r="B2" s="1972" t="s">
        <v>341</v>
      </c>
      <c r="C2" s="1972" t="s">
        <v>342</v>
      </c>
      <c r="D2" s="2254" t="s">
        <v>343</v>
      </c>
      <c r="E2" s="1972" t="s">
        <v>592</v>
      </c>
      <c r="F2" s="2255" t="s">
        <v>344</v>
      </c>
      <c r="G2" s="1972" t="s">
        <v>345</v>
      </c>
      <c r="H2" s="2256" t="s">
        <v>346</v>
      </c>
    </row>
    <row r="3" spans="1:17" ht="36" customHeight="1" x14ac:dyDescent="0.2">
      <c r="A3" s="630" t="s">
        <v>60</v>
      </c>
      <c r="B3" s="1981" t="s">
        <v>81</v>
      </c>
      <c r="C3" s="1981" t="s">
        <v>55</v>
      </c>
      <c r="D3" s="1981" t="s">
        <v>80</v>
      </c>
      <c r="E3" s="1981" t="s">
        <v>53</v>
      </c>
      <c r="F3" s="1981" t="s">
        <v>52</v>
      </c>
      <c r="G3" s="1981" t="s">
        <v>1</v>
      </c>
      <c r="H3" s="2257" t="s">
        <v>40</v>
      </c>
    </row>
    <row r="4" spans="1:17" ht="12" customHeight="1" x14ac:dyDescent="0.2">
      <c r="A4" s="1573" t="s">
        <v>84</v>
      </c>
      <c r="B4" s="2258"/>
      <c r="C4" s="2258"/>
      <c r="D4" s="2258"/>
      <c r="E4" s="2258"/>
      <c r="F4" s="2258"/>
      <c r="G4" s="1573"/>
      <c r="H4" s="2259"/>
      <c r="K4" s="414"/>
      <c r="L4" s="414"/>
      <c r="M4" s="414"/>
      <c r="N4" s="414"/>
      <c r="O4" s="414"/>
      <c r="P4" s="414"/>
      <c r="Q4" s="414"/>
    </row>
    <row r="5" spans="1:17" x14ac:dyDescent="0.2">
      <c r="A5" s="1574" t="s">
        <v>48</v>
      </c>
      <c r="B5" s="759">
        <v>7960.93124799</v>
      </c>
      <c r="C5" s="417">
        <v>7.5511352789509099E-4</v>
      </c>
      <c r="D5" s="416">
        <v>1714</v>
      </c>
      <c r="E5" s="418">
        <v>0.449909980305924</v>
      </c>
      <c r="F5" s="419">
        <v>1.9791888359221481</v>
      </c>
      <c r="G5" s="416">
        <v>2345.9065917399998</v>
      </c>
      <c r="H5" s="420">
        <v>0.294677408793387</v>
      </c>
    </row>
    <row r="6" spans="1:17" x14ac:dyDescent="0.2">
      <c r="A6" s="1574" t="s">
        <v>47</v>
      </c>
      <c r="B6" s="416">
        <v>1220.9046346600001</v>
      </c>
      <c r="C6" s="417">
        <v>2.12108158695062E-3</v>
      </c>
      <c r="D6" s="416">
        <v>747</v>
      </c>
      <c r="E6" s="418">
        <v>0.449610712537649</v>
      </c>
      <c r="F6" s="419">
        <v>2.0916336062448382</v>
      </c>
      <c r="G6" s="416">
        <v>648.87163358999999</v>
      </c>
      <c r="H6" s="420">
        <v>0.53146790926115095</v>
      </c>
    </row>
    <row r="7" spans="1:17" x14ac:dyDescent="0.2">
      <c r="A7" s="1574" t="s">
        <v>46</v>
      </c>
      <c r="B7" s="416">
        <v>2048.2387451499999</v>
      </c>
      <c r="C7" s="421">
        <v>4.2818102239139703E-3</v>
      </c>
      <c r="D7" s="416">
        <v>1585</v>
      </c>
      <c r="E7" s="418">
        <v>0.44911429381374801</v>
      </c>
      <c r="F7" s="419">
        <v>2.3471897148654466</v>
      </c>
      <c r="G7" s="416">
        <v>1644.5669922799998</v>
      </c>
      <c r="H7" s="420">
        <v>0.80291762675330203</v>
      </c>
    </row>
    <row r="8" spans="1:17" x14ac:dyDescent="0.2">
      <c r="A8" s="1574" t="s">
        <v>45</v>
      </c>
      <c r="B8" s="416">
        <v>171.43644865000002</v>
      </c>
      <c r="C8" s="421">
        <v>6.6166948681714898E-3</v>
      </c>
      <c r="D8" s="416">
        <v>63</v>
      </c>
      <c r="E8" s="418">
        <v>0.449572120496676</v>
      </c>
      <c r="F8" s="419">
        <v>2.4888439132132714</v>
      </c>
      <c r="G8" s="416">
        <v>182.12288138</v>
      </c>
      <c r="H8" s="420">
        <v>1.0623346599521399</v>
      </c>
    </row>
    <row r="9" spans="1:17" x14ac:dyDescent="0.2">
      <c r="A9" s="1574" t="s">
        <v>44</v>
      </c>
      <c r="B9" s="416">
        <v>981.94110161999993</v>
      </c>
      <c r="C9" s="417">
        <v>1.22238050736418E-2</v>
      </c>
      <c r="D9" s="416">
        <v>1814</v>
      </c>
      <c r="E9" s="418">
        <v>0.44775605956878201</v>
      </c>
      <c r="F9" s="419">
        <v>2.0736003329959809</v>
      </c>
      <c r="G9" s="416">
        <v>923.29862546000004</v>
      </c>
      <c r="H9" s="420">
        <v>0.94027902889159798</v>
      </c>
      <c r="J9" s="652"/>
    </row>
    <row r="10" spans="1:17" x14ac:dyDescent="0.2">
      <c r="A10" s="1574" t="s">
        <v>43</v>
      </c>
      <c r="B10" s="416">
        <v>61.943978280000003</v>
      </c>
      <c r="C10" s="417">
        <v>3.7778418257575302E-2</v>
      </c>
      <c r="D10" s="416">
        <v>429</v>
      </c>
      <c r="E10" s="418">
        <v>0.44448704837044301</v>
      </c>
      <c r="F10" s="419">
        <v>2.2379033025030028</v>
      </c>
      <c r="G10" s="416">
        <v>70.172414720000006</v>
      </c>
      <c r="H10" s="420">
        <v>1.13283674488593</v>
      </c>
    </row>
    <row r="11" spans="1:17" x14ac:dyDescent="0.2">
      <c r="A11" s="1574" t="s">
        <v>42</v>
      </c>
      <c r="B11" s="416">
        <v>67.830050270000001</v>
      </c>
      <c r="C11" s="417">
        <v>0.121889229288345</v>
      </c>
      <c r="D11" s="416">
        <v>330</v>
      </c>
      <c r="E11" s="418">
        <v>0.44882237502136502</v>
      </c>
      <c r="F11" s="419">
        <v>2.5000000000317066</v>
      </c>
      <c r="G11" s="416">
        <v>110.67699828000001</v>
      </c>
      <c r="H11" s="420">
        <v>1.63168091191804</v>
      </c>
    </row>
    <row r="12" spans="1:17" x14ac:dyDescent="0.2">
      <c r="A12" s="1575" t="s">
        <v>41</v>
      </c>
      <c r="B12" s="422">
        <v>65.199524319999995</v>
      </c>
      <c r="C12" s="423">
        <v>1</v>
      </c>
      <c r="D12" s="422">
        <v>157</v>
      </c>
      <c r="E12" s="424">
        <v>0.447120644269142</v>
      </c>
      <c r="F12" s="425">
        <v>2.5000000000147069</v>
      </c>
      <c r="G12" s="422">
        <v>53.795567370000001</v>
      </c>
      <c r="H12" s="426">
        <v>0.82509140873437603</v>
      </c>
    </row>
    <row r="13" spans="1:17" x14ac:dyDescent="0.2">
      <c r="A13" s="1576" t="s">
        <v>84</v>
      </c>
      <c r="B13" s="427">
        <v>12578.42573094</v>
      </c>
      <c r="C13" s="428">
        <v>8.4522529904904799E-3</v>
      </c>
      <c r="D13" s="427">
        <v>6839</v>
      </c>
      <c r="E13" s="429">
        <v>0.44953158384530501</v>
      </c>
      <c r="F13" s="430">
        <v>2.071126181763197</v>
      </c>
      <c r="G13" s="427">
        <v>5979.4117048199996</v>
      </c>
      <c r="H13" s="431">
        <v>0.475370434482277</v>
      </c>
    </row>
    <row r="14" spans="1:17" x14ac:dyDescent="0.2">
      <c r="A14" s="1577"/>
      <c r="B14" s="433"/>
      <c r="C14" s="432"/>
      <c r="D14" s="432"/>
      <c r="E14" s="432"/>
      <c r="F14" s="432"/>
      <c r="G14" s="415"/>
      <c r="H14" s="434"/>
    </row>
    <row r="15" spans="1:17" x14ac:dyDescent="0.2">
      <c r="A15" s="1573" t="s">
        <v>90</v>
      </c>
      <c r="B15" s="435"/>
      <c r="C15" s="435"/>
      <c r="D15" s="435"/>
      <c r="E15" s="435"/>
      <c r="F15" s="435"/>
      <c r="G15" s="435"/>
      <c r="H15" s="436"/>
    </row>
    <row r="16" spans="1:17" x14ac:dyDescent="0.2">
      <c r="A16" s="1574" t="s">
        <v>48</v>
      </c>
      <c r="B16" s="416"/>
      <c r="C16" s="417"/>
      <c r="D16" s="416"/>
      <c r="E16" s="418"/>
      <c r="F16" s="419"/>
      <c r="G16" s="416"/>
      <c r="H16" s="420"/>
    </row>
    <row r="17" spans="1:10" x14ac:dyDescent="0.2">
      <c r="A17" s="1574" t="s">
        <v>47</v>
      </c>
      <c r="B17" s="416"/>
      <c r="C17" s="417"/>
      <c r="D17" s="416"/>
      <c r="E17" s="418"/>
      <c r="F17" s="419"/>
      <c r="G17" s="416"/>
      <c r="H17" s="420"/>
    </row>
    <row r="18" spans="1:10" x14ac:dyDescent="0.2">
      <c r="A18" s="1574" t="s">
        <v>46</v>
      </c>
      <c r="B18" s="416"/>
      <c r="C18" s="417"/>
      <c r="D18" s="416"/>
      <c r="E18" s="418"/>
      <c r="F18" s="419"/>
      <c r="G18" s="416"/>
      <c r="H18" s="420"/>
    </row>
    <row r="19" spans="1:10" x14ac:dyDescent="0.2">
      <c r="A19" s="1574" t="s">
        <v>45</v>
      </c>
      <c r="B19" s="416"/>
      <c r="C19" s="417"/>
      <c r="D19" s="416"/>
      <c r="E19" s="418"/>
      <c r="F19" s="419"/>
      <c r="G19" s="416"/>
      <c r="H19" s="420"/>
    </row>
    <row r="20" spans="1:10" x14ac:dyDescent="0.2">
      <c r="A20" s="1574" t="s">
        <v>44</v>
      </c>
      <c r="B20" s="416"/>
      <c r="C20" s="417"/>
      <c r="D20" s="416"/>
      <c r="E20" s="418"/>
      <c r="F20" s="419"/>
      <c r="G20" s="416"/>
      <c r="H20" s="420"/>
    </row>
    <row r="21" spans="1:10" x14ac:dyDescent="0.2">
      <c r="A21" s="1574" t="s">
        <v>43</v>
      </c>
      <c r="B21" s="416"/>
      <c r="C21" s="417"/>
      <c r="D21" s="416"/>
      <c r="E21" s="418"/>
      <c r="F21" s="419"/>
      <c r="G21" s="416"/>
      <c r="H21" s="420"/>
      <c r="J21" s="437"/>
    </row>
    <row r="22" spans="1:10" x14ac:dyDescent="0.2">
      <c r="A22" s="1574" t="s">
        <v>42</v>
      </c>
      <c r="B22" s="416"/>
      <c r="C22" s="417"/>
      <c r="D22" s="416"/>
      <c r="E22" s="418"/>
      <c r="F22" s="419"/>
      <c r="G22" s="416"/>
      <c r="H22" s="420"/>
    </row>
    <row r="23" spans="1:10" x14ac:dyDescent="0.2">
      <c r="A23" s="1575" t="s">
        <v>41</v>
      </c>
      <c r="B23" s="422"/>
      <c r="C23" s="423"/>
      <c r="D23" s="422"/>
      <c r="E23" s="424"/>
      <c r="F23" s="425"/>
      <c r="G23" s="422"/>
      <c r="H23" s="426"/>
    </row>
    <row r="24" spans="1:10" x14ac:dyDescent="0.2">
      <c r="A24" s="1578" t="s">
        <v>89</v>
      </c>
      <c r="B24" s="438"/>
      <c r="C24" s="439"/>
      <c r="D24" s="438"/>
      <c r="E24" s="440"/>
      <c r="F24" s="441"/>
      <c r="G24" s="438"/>
      <c r="H24" s="442"/>
    </row>
    <row r="25" spans="1:10" x14ac:dyDescent="0.2">
      <c r="A25" s="1579"/>
      <c r="B25" s="443"/>
      <c r="C25" s="444"/>
      <c r="D25" s="443"/>
      <c r="E25" s="445"/>
      <c r="F25" s="446"/>
      <c r="G25" s="443"/>
      <c r="H25" s="447"/>
    </row>
    <row r="26" spans="1:10" x14ac:dyDescent="0.2">
      <c r="A26" s="1573" t="s">
        <v>88</v>
      </c>
      <c r="B26" s="147"/>
      <c r="C26" s="147"/>
      <c r="D26" s="147"/>
      <c r="E26" s="147"/>
      <c r="F26" s="147"/>
      <c r="G26" s="146"/>
      <c r="H26" s="148"/>
    </row>
    <row r="27" spans="1:10" ht="24" x14ac:dyDescent="0.2">
      <c r="A27" s="630" t="s">
        <v>60</v>
      </c>
      <c r="B27" s="144" t="s">
        <v>81</v>
      </c>
      <c r="C27" s="144" t="s">
        <v>55</v>
      </c>
      <c r="D27" s="144" t="s">
        <v>80</v>
      </c>
      <c r="E27" s="144" t="s">
        <v>53</v>
      </c>
      <c r="F27" s="144" t="s">
        <v>52</v>
      </c>
      <c r="G27" s="144" t="s">
        <v>1</v>
      </c>
      <c r="H27" s="145" t="s">
        <v>40</v>
      </c>
    </row>
    <row r="28" spans="1:10" x14ac:dyDescent="0.2">
      <c r="A28" s="1574" t="s">
        <v>48</v>
      </c>
      <c r="B28" s="416">
        <v>3494.4701370799999</v>
      </c>
      <c r="C28" s="417">
        <v>7.7943212365693304E-4</v>
      </c>
      <c r="D28" s="416">
        <v>138</v>
      </c>
      <c r="E28" s="418">
        <v>0.45000000000686802</v>
      </c>
      <c r="F28" s="419">
        <v>1.9800129232361285</v>
      </c>
      <c r="G28" s="416">
        <v>1068.8081311000001</v>
      </c>
      <c r="H28" s="420">
        <v>0.30585699381397602</v>
      </c>
    </row>
    <row r="29" spans="1:10" x14ac:dyDescent="0.2">
      <c r="A29" s="1574" t="s">
        <v>47</v>
      </c>
      <c r="B29" s="416">
        <v>225.93914851</v>
      </c>
      <c r="C29" s="417">
        <v>1.7400000070487999E-3</v>
      </c>
      <c r="D29" s="416">
        <v>38</v>
      </c>
      <c r="E29" s="418">
        <v>0.449997488795086</v>
      </c>
      <c r="F29" s="419">
        <v>2.1505429572498356</v>
      </c>
      <c r="G29" s="416">
        <v>108.76774424</v>
      </c>
      <c r="H29" s="420">
        <v>0.48140282442104498</v>
      </c>
    </row>
    <row r="30" spans="1:10" x14ac:dyDescent="0.2">
      <c r="A30" s="1574" t="s">
        <v>46</v>
      </c>
      <c r="B30" s="416">
        <v>265.45019355000005</v>
      </c>
      <c r="C30" s="417">
        <v>3.6514571605216302E-3</v>
      </c>
      <c r="D30" s="416">
        <v>62</v>
      </c>
      <c r="E30" s="418">
        <v>0.449999999971746</v>
      </c>
      <c r="F30" s="419">
        <v>1.8663253998422165</v>
      </c>
      <c r="G30" s="416">
        <v>172.71495732</v>
      </c>
      <c r="H30" s="420">
        <v>0.65064920469710497</v>
      </c>
    </row>
    <row r="31" spans="1:10" x14ac:dyDescent="0.2">
      <c r="A31" s="1574" t="s">
        <v>45</v>
      </c>
      <c r="B31" s="416">
        <v>170.56474626000002</v>
      </c>
      <c r="C31" s="417">
        <v>6.6200000572146402E-3</v>
      </c>
      <c r="D31" s="416">
        <v>18</v>
      </c>
      <c r="E31" s="418">
        <v>0.44999999995896001</v>
      </c>
      <c r="F31" s="419">
        <v>2.4887868979855012</v>
      </c>
      <c r="G31" s="416">
        <v>181.88914825999998</v>
      </c>
      <c r="H31" s="420">
        <v>1.06639356753557</v>
      </c>
    </row>
    <row r="32" spans="1:10" x14ac:dyDescent="0.2">
      <c r="A32" s="1574" t="s">
        <v>44</v>
      </c>
      <c r="B32" s="416">
        <v>1.55848473</v>
      </c>
      <c r="C32" s="417">
        <v>1.4336630683574301E-2</v>
      </c>
      <c r="D32" s="416">
        <v>3</v>
      </c>
      <c r="E32" s="418">
        <v>0.44999999454598399</v>
      </c>
      <c r="F32" s="419">
        <v>2.5000000000263696</v>
      </c>
      <c r="G32" s="416">
        <v>1.83560481</v>
      </c>
      <c r="H32" s="420">
        <v>1.17781379224678</v>
      </c>
    </row>
    <row r="33" spans="1:8" x14ac:dyDescent="0.2">
      <c r="A33" s="1574" t="s">
        <v>43</v>
      </c>
      <c r="B33" s="416">
        <v>2.4357567199999997</v>
      </c>
      <c r="C33" s="417">
        <v>8.2801159222502294E-2</v>
      </c>
      <c r="D33" s="416">
        <v>2</v>
      </c>
      <c r="E33" s="418">
        <v>0.44999999835780002</v>
      </c>
      <c r="F33" s="419">
        <v>2.5000000000112466</v>
      </c>
      <c r="G33" s="416">
        <v>4.6360320599999998</v>
      </c>
      <c r="H33" s="420">
        <v>1.9033231118418099</v>
      </c>
    </row>
    <row r="34" spans="1:8" x14ac:dyDescent="0.2">
      <c r="A34" s="1574" t="s">
        <v>42</v>
      </c>
      <c r="B34" s="416">
        <v>0</v>
      </c>
      <c r="C34" s="417">
        <v>0</v>
      </c>
      <c r="D34" s="416">
        <v>0</v>
      </c>
      <c r="E34" s="418">
        <v>0</v>
      </c>
      <c r="F34" s="419">
        <v>0</v>
      </c>
      <c r="G34" s="416">
        <v>0</v>
      </c>
      <c r="H34" s="420">
        <v>0</v>
      </c>
    </row>
    <row r="35" spans="1:8" x14ac:dyDescent="0.2">
      <c r="A35" s="1575" t="s">
        <v>41</v>
      </c>
      <c r="B35" s="422">
        <v>0</v>
      </c>
      <c r="C35" s="423">
        <v>0</v>
      </c>
      <c r="D35" s="422">
        <v>0</v>
      </c>
      <c r="E35" s="424">
        <v>0</v>
      </c>
      <c r="F35" s="425">
        <v>0</v>
      </c>
      <c r="G35" s="422">
        <v>0</v>
      </c>
      <c r="H35" s="426">
        <v>0</v>
      </c>
    </row>
    <row r="36" spans="1:8" x14ac:dyDescent="0.2">
      <c r="A36" s="1578" t="s">
        <v>88</v>
      </c>
      <c r="B36" s="438">
        <v>4160.4184668500002</v>
      </c>
      <c r="C36" s="439">
        <v>1.30738818302532E-3</v>
      </c>
      <c r="D36" s="438">
        <v>261</v>
      </c>
      <c r="E36" s="440">
        <v>0.44999986362369399</v>
      </c>
      <c r="F36" s="441">
        <v>2.0033776146026825</v>
      </c>
      <c r="G36" s="438">
        <v>1538.65161779</v>
      </c>
      <c r="H36" s="442">
        <v>0.36983097494876899</v>
      </c>
    </row>
    <row r="37" spans="1:8" x14ac:dyDescent="0.2">
      <c r="A37" s="1577"/>
      <c r="B37" s="432"/>
      <c r="C37" s="432"/>
      <c r="D37" s="432"/>
      <c r="E37" s="432"/>
      <c r="F37" s="432"/>
      <c r="G37" s="415"/>
      <c r="H37" s="434"/>
    </row>
    <row r="38" spans="1:8" x14ac:dyDescent="0.2">
      <c r="A38" s="1573" t="s">
        <v>87</v>
      </c>
      <c r="B38" s="147"/>
      <c r="C38" s="147"/>
      <c r="D38" s="147"/>
      <c r="E38" s="147"/>
      <c r="F38" s="147"/>
      <c r="G38" s="146"/>
      <c r="H38" s="148"/>
    </row>
    <row r="39" spans="1:8" ht="24" x14ac:dyDescent="0.2">
      <c r="A39" s="630" t="s">
        <v>60</v>
      </c>
      <c r="B39" s="144" t="s">
        <v>81</v>
      </c>
      <c r="C39" s="144" t="s">
        <v>55</v>
      </c>
      <c r="D39" s="144" t="s">
        <v>80</v>
      </c>
      <c r="E39" s="144" t="s">
        <v>53</v>
      </c>
      <c r="F39" s="144" t="s">
        <v>52</v>
      </c>
      <c r="G39" s="144" t="s">
        <v>1</v>
      </c>
      <c r="H39" s="145" t="s">
        <v>40</v>
      </c>
    </row>
    <row r="40" spans="1:8" x14ac:dyDescent="0.2">
      <c r="A40" s="1574" t="s">
        <v>48</v>
      </c>
      <c r="B40" s="416">
        <v>6.7318787000000002</v>
      </c>
      <c r="C40" s="417">
        <v>8.5838445068833497E-4</v>
      </c>
      <c r="D40" s="416">
        <v>85</v>
      </c>
      <c r="E40" s="418">
        <v>0.34354516369999399</v>
      </c>
      <c r="F40" s="448">
        <v>2.5000000000854659</v>
      </c>
      <c r="G40" s="416">
        <v>0.54000764000000001</v>
      </c>
      <c r="H40" s="420">
        <v>8.0216483995767807E-2</v>
      </c>
    </row>
    <row r="41" spans="1:8" x14ac:dyDescent="0.2">
      <c r="A41" s="1574" t="s">
        <v>47</v>
      </c>
      <c r="B41" s="416">
        <v>5.0749895699999996</v>
      </c>
      <c r="C41" s="417">
        <v>1.7430892966347499E-3</v>
      </c>
      <c r="D41" s="416">
        <v>108</v>
      </c>
      <c r="E41" s="418">
        <v>0.35645981435977597</v>
      </c>
      <c r="F41" s="448">
        <v>2.5000000001322631</v>
      </c>
      <c r="G41" s="416">
        <v>0.65994296999999991</v>
      </c>
      <c r="H41" s="420">
        <v>0.13003829089642799</v>
      </c>
    </row>
    <row r="42" spans="1:8" x14ac:dyDescent="0.2">
      <c r="A42" s="1574" t="s">
        <v>46</v>
      </c>
      <c r="B42" s="416">
        <v>17.35986067</v>
      </c>
      <c r="C42" s="417">
        <v>3.6038445923771301E-3</v>
      </c>
      <c r="D42" s="416">
        <v>77</v>
      </c>
      <c r="E42" s="418">
        <v>0.34549813757232201</v>
      </c>
      <c r="F42" s="448">
        <v>2.5000000000323532</v>
      </c>
      <c r="G42" s="416">
        <v>3.7094960099999996</v>
      </c>
      <c r="H42" s="420">
        <v>0.21368236073521399</v>
      </c>
    </row>
    <row r="43" spans="1:8" x14ac:dyDescent="0.2">
      <c r="A43" s="1574" t="s">
        <v>45</v>
      </c>
      <c r="B43" s="416">
        <v>0.87170239000000005</v>
      </c>
      <c r="C43" s="417">
        <v>5.9699733070595297E-3</v>
      </c>
      <c r="D43" s="416">
        <v>45</v>
      </c>
      <c r="E43" s="418">
        <v>0.365849564780934</v>
      </c>
      <c r="F43" s="448">
        <v>2.5000000003928711</v>
      </c>
      <c r="G43" s="416">
        <v>0.23373312000000002</v>
      </c>
      <c r="H43" s="420">
        <v>0.26813408186250398</v>
      </c>
    </row>
    <row r="44" spans="1:8" x14ac:dyDescent="0.2">
      <c r="A44" s="1574" t="s">
        <v>44</v>
      </c>
      <c r="B44" s="416">
        <v>25.296998329999997</v>
      </c>
      <c r="C44" s="417">
        <v>1.53779984061848E-2</v>
      </c>
      <c r="D44" s="416">
        <v>458</v>
      </c>
      <c r="E44" s="418">
        <v>0.36289806404078601</v>
      </c>
      <c r="F44" s="448">
        <v>2.4464726154747232</v>
      </c>
      <c r="G44" s="416">
        <v>10.87845665</v>
      </c>
      <c r="H44" s="420">
        <v>0.43002954374626801</v>
      </c>
    </row>
    <row r="45" spans="1:8" x14ac:dyDescent="0.2">
      <c r="A45" s="1574" t="s">
        <v>43</v>
      </c>
      <c r="B45" s="416">
        <v>4.58466314</v>
      </c>
      <c r="C45" s="417">
        <v>4.3106551989771702E-2</v>
      </c>
      <c r="D45" s="416">
        <v>172</v>
      </c>
      <c r="E45" s="418">
        <v>0.37551378965652898</v>
      </c>
      <c r="F45" s="448">
        <v>2.4369723292463945</v>
      </c>
      <c r="G45" s="416">
        <v>2.3655959899999996</v>
      </c>
      <c r="H45" s="420">
        <v>0.51598032783712899</v>
      </c>
    </row>
    <row r="46" spans="1:8" x14ac:dyDescent="0.2">
      <c r="A46" s="1574" t="s">
        <v>42</v>
      </c>
      <c r="B46" s="416">
        <v>0.89037513999999995</v>
      </c>
      <c r="C46" s="417">
        <v>0.20467843475504</v>
      </c>
      <c r="D46" s="416">
        <v>27</v>
      </c>
      <c r="E46" s="418">
        <v>0.360286788779839</v>
      </c>
      <c r="F46" s="448">
        <v>2.5000000002153944</v>
      </c>
      <c r="G46" s="416">
        <v>0.65981232999999995</v>
      </c>
      <c r="H46" s="420">
        <v>0.74104981188041696</v>
      </c>
    </row>
    <row r="47" spans="1:8" x14ac:dyDescent="0.2">
      <c r="A47" s="1575" t="s">
        <v>41</v>
      </c>
      <c r="B47" s="422">
        <v>1.76455144</v>
      </c>
      <c r="C47" s="423">
        <v>1</v>
      </c>
      <c r="D47" s="422">
        <v>29</v>
      </c>
      <c r="E47" s="424">
        <v>0.34360886639836402</v>
      </c>
      <c r="F47" s="448">
        <v>2.5000000001242109</v>
      </c>
      <c r="G47" s="422">
        <v>7.57894428</v>
      </c>
      <c r="H47" s="426">
        <v>4.2951109886600998</v>
      </c>
    </row>
    <row r="48" spans="1:8" x14ac:dyDescent="0.2">
      <c r="A48" s="1578" t="s">
        <v>87</v>
      </c>
      <c r="B48" s="438">
        <v>62.575019380000001</v>
      </c>
      <c r="C48" s="439">
        <v>4.1803091008487399E-2</v>
      </c>
      <c r="D48" s="438">
        <v>1001</v>
      </c>
      <c r="E48" s="440">
        <v>0.355851069174691</v>
      </c>
      <c r="F48" s="449">
        <v>2.4737428320507591</v>
      </c>
      <c r="G48" s="438">
        <v>26.625988990000003</v>
      </c>
      <c r="H48" s="442">
        <v>0.42550508579642699</v>
      </c>
    </row>
    <row r="49" spans="1:8" x14ac:dyDescent="0.2">
      <c r="A49" s="1579"/>
      <c r="B49" s="450"/>
      <c r="C49" s="451"/>
      <c r="D49" s="450"/>
      <c r="E49" s="452"/>
      <c r="F49" s="453"/>
      <c r="G49" s="450"/>
      <c r="H49" s="454"/>
    </row>
    <row r="50" spans="1:8" x14ac:dyDescent="0.2">
      <c r="A50" s="1573" t="s">
        <v>83</v>
      </c>
      <c r="B50" s="147"/>
      <c r="C50" s="147"/>
      <c r="D50" s="147"/>
      <c r="E50" s="147"/>
      <c r="F50" s="147"/>
      <c r="G50" s="146"/>
      <c r="H50" s="148"/>
    </row>
    <row r="51" spans="1:8" ht="24" x14ac:dyDescent="0.2">
      <c r="A51" s="630" t="s">
        <v>60</v>
      </c>
      <c r="B51" s="144" t="s">
        <v>81</v>
      </c>
      <c r="C51" s="144" t="s">
        <v>55</v>
      </c>
      <c r="D51" s="144" t="s">
        <v>80</v>
      </c>
      <c r="E51" s="144" t="s">
        <v>53</v>
      </c>
      <c r="F51" s="144" t="s">
        <v>52</v>
      </c>
      <c r="G51" s="144" t="s">
        <v>1</v>
      </c>
      <c r="H51" s="145" t="s">
        <v>40</v>
      </c>
    </row>
    <row r="52" spans="1:8" x14ac:dyDescent="0.2">
      <c r="A52" s="1574" t="s">
        <v>48</v>
      </c>
      <c r="B52" s="416">
        <v>4459.7292322100002</v>
      </c>
      <c r="C52" s="417">
        <v>7.3590253782596896E-4</v>
      </c>
      <c r="D52" s="416">
        <v>1491</v>
      </c>
      <c r="E52" s="418">
        <v>0.45000000009540903</v>
      </c>
      <c r="F52" s="419">
        <v>1.9777569583889398</v>
      </c>
      <c r="G52" s="416">
        <v>1276.5584529999999</v>
      </c>
      <c r="H52" s="420">
        <v>0.286241246168079</v>
      </c>
    </row>
    <row r="53" spans="1:8" x14ac:dyDescent="0.2">
      <c r="A53" s="1574" t="s">
        <v>47</v>
      </c>
      <c r="B53" s="416">
        <v>989.89049657999999</v>
      </c>
      <c r="C53" s="417">
        <v>2.2100000631970901E-3</v>
      </c>
      <c r="D53" s="416">
        <v>601</v>
      </c>
      <c r="E53" s="418">
        <v>0.44999999997878598</v>
      </c>
      <c r="F53" s="419">
        <v>2.0760941260213097</v>
      </c>
      <c r="G53" s="416">
        <v>539.44394637999994</v>
      </c>
      <c r="H53" s="420">
        <v>0.54495315213525097</v>
      </c>
    </row>
    <row r="54" spans="1:8" x14ac:dyDescent="0.2">
      <c r="A54" s="1574" t="s">
        <v>46</v>
      </c>
      <c r="B54" s="416">
        <v>1765.4286909300001</v>
      </c>
      <c r="C54" s="417">
        <v>4.3832568201457997E-3</v>
      </c>
      <c r="D54" s="416">
        <v>1446</v>
      </c>
      <c r="E54" s="418">
        <v>0.45000000002917101</v>
      </c>
      <c r="F54" s="419">
        <v>2.4179899464901617</v>
      </c>
      <c r="G54" s="416">
        <v>1468.14253895</v>
      </c>
      <c r="H54" s="420">
        <v>0.83160681963121696</v>
      </c>
    </row>
    <row r="55" spans="1:8" x14ac:dyDescent="0.2">
      <c r="A55" s="1574" t="s">
        <v>45</v>
      </c>
      <c r="B55" s="416">
        <v>0</v>
      </c>
      <c r="C55" s="417">
        <v>0</v>
      </c>
      <c r="D55" s="416">
        <v>0</v>
      </c>
      <c r="E55" s="418">
        <v>0</v>
      </c>
      <c r="F55" s="419">
        <v>0</v>
      </c>
      <c r="G55" s="416">
        <v>0</v>
      </c>
      <c r="H55" s="420">
        <v>0</v>
      </c>
    </row>
    <row r="56" spans="1:8" x14ac:dyDescent="0.2">
      <c r="A56" s="1574" t="s">
        <v>44</v>
      </c>
      <c r="B56" s="416">
        <v>955.08561855999994</v>
      </c>
      <c r="C56" s="417">
        <v>1.21368134696416E-2</v>
      </c>
      <c r="D56" s="416">
        <v>1353</v>
      </c>
      <c r="E56" s="418">
        <v>0.45000000020731101</v>
      </c>
      <c r="F56" s="419">
        <v>2.0630284149596303</v>
      </c>
      <c r="G56" s="416">
        <v>910.584564</v>
      </c>
      <c r="H56" s="420">
        <v>0.95340621437992601</v>
      </c>
    </row>
    <row r="57" spans="1:8" x14ac:dyDescent="0.2">
      <c r="A57" s="1574" t="s">
        <v>43</v>
      </c>
      <c r="B57" s="416">
        <v>54.923558419999999</v>
      </c>
      <c r="C57" s="417">
        <v>3.5336986091805397E-2</v>
      </c>
      <c r="D57" s="416">
        <v>255</v>
      </c>
      <c r="E57" s="418">
        <v>0.45000000056442102</v>
      </c>
      <c r="F57" s="419">
        <v>2.2096628121543893</v>
      </c>
      <c r="G57" s="416">
        <v>63.170786669999998</v>
      </c>
      <c r="H57" s="420">
        <v>1.1501583015968</v>
      </c>
    </row>
    <row r="58" spans="1:8" x14ac:dyDescent="0.2">
      <c r="A58" s="1574" t="s">
        <v>42</v>
      </c>
      <c r="B58" s="416">
        <v>66.939675129999998</v>
      </c>
      <c r="C58" s="417">
        <v>0.120788037054222</v>
      </c>
      <c r="D58" s="416">
        <v>303</v>
      </c>
      <c r="E58" s="418">
        <v>0.45000000076934898</v>
      </c>
      <c r="F58" s="419">
        <v>2.5000000000292628</v>
      </c>
      <c r="G58" s="416">
        <v>110.01718595</v>
      </c>
      <c r="H58" s="420">
        <v>1.6435273361626199</v>
      </c>
    </row>
    <row r="59" spans="1:8" x14ac:dyDescent="0.2">
      <c r="A59" s="1575" t="s">
        <v>41</v>
      </c>
      <c r="B59" s="422">
        <v>63.434972880000004</v>
      </c>
      <c r="C59" s="423">
        <v>1</v>
      </c>
      <c r="D59" s="422">
        <v>128</v>
      </c>
      <c r="E59" s="424">
        <v>0.45000000006305702</v>
      </c>
      <c r="F59" s="425">
        <v>2.50000000001166</v>
      </c>
      <c r="G59" s="422">
        <v>46.216623089999999</v>
      </c>
      <c r="H59" s="426">
        <v>0.72856692439087201</v>
      </c>
    </row>
    <row r="60" spans="1:8" x14ac:dyDescent="0.2">
      <c r="A60" s="1578" t="s">
        <v>83</v>
      </c>
      <c r="B60" s="438">
        <v>8355.4322447100003</v>
      </c>
      <c r="C60" s="439">
        <v>1.17601247251105E-2</v>
      </c>
      <c r="D60" s="438">
        <v>5577</v>
      </c>
      <c r="E60" s="440">
        <v>0.45000000008862501</v>
      </c>
      <c r="F60" s="441">
        <v>2.1018449570109152</v>
      </c>
      <c r="G60" s="438">
        <v>4414.13409804</v>
      </c>
      <c r="H60" s="442">
        <v>0.52829512211467899</v>
      </c>
    </row>
    <row r="61" spans="1:8" x14ac:dyDescent="0.2">
      <c r="A61" s="1577"/>
      <c r="B61" s="432"/>
      <c r="C61" s="432"/>
      <c r="D61" s="432"/>
      <c r="E61" s="432"/>
      <c r="F61" s="432"/>
      <c r="G61" s="415"/>
      <c r="H61" s="434"/>
    </row>
    <row r="62" spans="1:8" x14ac:dyDescent="0.2">
      <c r="A62" s="1573" t="s">
        <v>86</v>
      </c>
      <c r="B62" s="147"/>
      <c r="C62" s="147"/>
      <c r="D62" s="147"/>
      <c r="E62" s="147"/>
      <c r="F62" s="147"/>
      <c r="G62" s="146"/>
      <c r="H62" s="148"/>
    </row>
    <row r="63" spans="1:8" ht="24" x14ac:dyDescent="0.2">
      <c r="A63" s="630" t="s">
        <v>60</v>
      </c>
      <c r="B63" s="144" t="s">
        <v>81</v>
      </c>
      <c r="C63" s="144" t="s">
        <v>55</v>
      </c>
      <c r="D63" s="144" t="s">
        <v>80</v>
      </c>
      <c r="E63" s="144" t="s">
        <v>53</v>
      </c>
      <c r="F63" s="144" t="s">
        <v>52</v>
      </c>
      <c r="G63" s="144" t="s">
        <v>1</v>
      </c>
      <c r="H63" s="145" t="s">
        <v>40</v>
      </c>
    </row>
    <row r="64" spans="1:8" x14ac:dyDescent="0.2">
      <c r="A64" s="1574" t="s">
        <v>48</v>
      </c>
      <c r="B64" s="416">
        <v>3837.4949550700003</v>
      </c>
      <c r="C64" s="417">
        <v>7.3461709344412095E-4</v>
      </c>
      <c r="D64" s="416">
        <v>796</v>
      </c>
      <c r="E64" s="418">
        <v>0.450000000049121</v>
      </c>
      <c r="F64" s="419">
        <v>1.8930773626378439</v>
      </c>
      <c r="G64" s="416">
        <v>1052.5846573900001</v>
      </c>
      <c r="H64" s="420">
        <v>0.274289522126759</v>
      </c>
    </row>
    <row r="65" spans="1:8" x14ac:dyDescent="0.2">
      <c r="A65" s="1574" t="s">
        <v>47</v>
      </c>
      <c r="B65" s="416">
        <v>814.97462576999999</v>
      </c>
      <c r="C65" s="417">
        <v>2.2099999841078501E-3</v>
      </c>
      <c r="D65" s="416">
        <v>261</v>
      </c>
      <c r="E65" s="418">
        <v>0.449999999992024</v>
      </c>
      <c r="F65" s="419">
        <v>1.9972203865964848</v>
      </c>
      <c r="G65" s="416">
        <v>439.91336725000002</v>
      </c>
      <c r="H65" s="420">
        <v>0.53978780852761299</v>
      </c>
    </row>
    <row r="66" spans="1:8" x14ac:dyDescent="0.2">
      <c r="A66" s="1574" t="s">
        <v>46</v>
      </c>
      <c r="B66" s="416">
        <v>1413.4499853999998</v>
      </c>
      <c r="C66" s="417">
        <v>4.3455393211255296E-3</v>
      </c>
      <c r="D66" s="416">
        <v>619</v>
      </c>
      <c r="E66" s="418">
        <v>0.45000000001415003</v>
      </c>
      <c r="F66" s="419">
        <v>2.4097757871495125</v>
      </c>
      <c r="G66" s="416">
        <v>1184.1489771900001</v>
      </c>
      <c r="H66" s="420">
        <v>0.83777211038344002</v>
      </c>
    </row>
    <row r="67" spans="1:8" x14ac:dyDescent="0.2">
      <c r="A67" s="1574" t="s">
        <v>45</v>
      </c>
      <c r="B67" s="416">
        <v>0</v>
      </c>
      <c r="C67" s="417">
        <v>0</v>
      </c>
      <c r="D67" s="415">
        <v>0</v>
      </c>
      <c r="E67" s="418">
        <v>0</v>
      </c>
      <c r="F67" s="419">
        <v>0</v>
      </c>
      <c r="G67" s="416">
        <v>0</v>
      </c>
      <c r="H67" s="420">
        <v>0</v>
      </c>
    </row>
    <row r="68" spans="1:8" x14ac:dyDescent="0.2">
      <c r="A68" s="1574" t="s">
        <v>44</v>
      </c>
      <c r="B68" s="416">
        <v>701.75212465999994</v>
      </c>
      <c r="C68" s="417">
        <v>1.21282724069038E-2</v>
      </c>
      <c r="D68" s="416">
        <v>466</v>
      </c>
      <c r="E68" s="418">
        <v>0.45000000027502601</v>
      </c>
      <c r="F68" s="419">
        <v>2.0106009469317558</v>
      </c>
      <c r="G68" s="416">
        <v>696.70306001000006</v>
      </c>
      <c r="H68" s="420">
        <v>0.99280505968906596</v>
      </c>
    </row>
    <row r="69" spans="1:8" x14ac:dyDescent="0.2">
      <c r="A69" s="1574" t="s">
        <v>43</v>
      </c>
      <c r="B69" s="416">
        <v>22.895166260000003</v>
      </c>
      <c r="C69" s="417">
        <v>3.4299644347723597E-2</v>
      </c>
      <c r="D69" s="416">
        <v>70</v>
      </c>
      <c r="E69" s="418">
        <v>0.45000000100457899</v>
      </c>
      <c r="F69" s="419">
        <v>1.8035057567038932</v>
      </c>
      <c r="G69" s="416">
        <v>29.397660399999999</v>
      </c>
      <c r="H69" s="420">
        <v>1.28401165845039</v>
      </c>
    </row>
    <row r="70" spans="1:8" x14ac:dyDescent="0.2">
      <c r="A70" s="1574" t="s">
        <v>42</v>
      </c>
      <c r="B70" s="416">
        <v>12.468575699999999</v>
      </c>
      <c r="C70" s="417">
        <v>0.12624941676377699</v>
      </c>
      <c r="D70" s="416">
        <v>32</v>
      </c>
      <c r="E70" s="418">
        <v>0.450000003609073</v>
      </c>
      <c r="F70" s="419">
        <v>2.5000000000153806</v>
      </c>
      <c r="G70" s="416">
        <v>25.714073259999999</v>
      </c>
      <c r="H70" s="420">
        <v>2.0623103936402298</v>
      </c>
    </row>
    <row r="71" spans="1:8" x14ac:dyDescent="0.2">
      <c r="A71" s="1575" t="s">
        <v>41</v>
      </c>
      <c r="B71" s="422">
        <v>32.300135060000002</v>
      </c>
      <c r="C71" s="423">
        <v>1</v>
      </c>
      <c r="D71" s="422">
        <v>23</v>
      </c>
      <c r="E71" s="424">
        <v>0.44999999978328298</v>
      </c>
      <c r="F71" s="425">
        <v>2.5000000000050902</v>
      </c>
      <c r="G71" s="422">
        <v>38.414881269999995</v>
      </c>
      <c r="H71" s="426">
        <v>1.1893102365869801</v>
      </c>
    </row>
    <row r="72" spans="1:8" x14ac:dyDescent="0.2">
      <c r="A72" s="1580" t="s">
        <v>62</v>
      </c>
      <c r="B72" s="438">
        <v>6835.3355679200004</v>
      </c>
      <c r="C72" s="439">
        <v>7.8903234104733006E-3</v>
      </c>
      <c r="D72" s="438">
        <v>2267</v>
      </c>
      <c r="E72" s="440">
        <v>0.45000000006671198</v>
      </c>
      <c r="F72" s="441">
        <v>2.0280808464554303</v>
      </c>
      <c r="G72" s="438">
        <v>3466.8766767699999</v>
      </c>
      <c r="H72" s="442">
        <v>0.507199191952031</v>
      </c>
    </row>
    <row r="73" spans="1:8" x14ac:dyDescent="0.2">
      <c r="A73" s="1577"/>
      <c r="B73" s="432"/>
      <c r="C73" s="432"/>
      <c r="D73" s="432"/>
      <c r="E73" s="432"/>
      <c r="F73" s="432"/>
      <c r="G73" s="415"/>
      <c r="H73" s="434"/>
    </row>
    <row r="74" spans="1:8" x14ac:dyDescent="0.2">
      <c r="A74" s="1581" t="s">
        <v>85</v>
      </c>
      <c r="B74" s="147"/>
      <c r="C74" s="147"/>
      <c r="D74" s="147"/>
      <c r="E74" s="147"/>
      <c r="F74" s="147"/>
      <c r="G74" s="146"/>
      <c r="H74" s="148"/>
    </row>
    <row r="75" spans="1:8" ht="24" x14ac:dyDescent="0.2">
      <c r="A75" s="630" t="s">
        <v>60</v>
      </c>
      <c r="B75" s="144" t="s">
        <v>81</v>
      </c>
      <c r="C75" s="144" t="s">
        <v>55</v>
      </c>
      <c r="D75" s="144" t="s">
        <v>80</v>
      </c>
      <c r="E75" s="144" t="s">
        <v>53</v>
      </c>
      <c r="F75" s="144" t="s">
        <v>52</v>
      </c>
      <c r="G75" s="144" t="s">
        <v>1</v>
      </c>
      <c r="H75" s="145" t="s">
        <v>40</v>
      </c>
    </row>
    <row r="76" spans="1:8" x14ac:dyDescent="0.2">
      <c r="A76" s="1574" t="s">
        <v>48</v>
      </c>
      <c r="B76" s="416">
        <v>622.23427714000002</v>
      </c>
      <c r="C76" s="417">
        <v>7.4383023726586495E-4</v>
      </c>
      <c r="D76" s="416">
        <v>695</v>
      </c>
      <c r="E76" s="418">
        <v>0.450000000380886</v>
      </c>
      <c r="F76" s="419">
        <v>2.5000000000063398</v>
      </c>
      <c r="G76" s="416">
        <v>223.97379561</v>
      </c>
      <c r="H76" s="420">
        <v>0.35995091212181302</v>
      </c>
    </row>
    <row r="77" spans="1:8" ht="12" customHeight="1" x14ac:dyDescent="0.2">
      <c r="A77" s="1574" t="s">
        <v>47</v>
      </c>
      <c r="B77" s="416">
        <v>174.91587081</v>
      </c>
      <c r="C77" s="417">
        <v>2.2100004316926701E-3</v>
      </c>
      <c r="D77" s="416">
        <v>340</v>
      </c>
      <c r="E77" s="418">
        <v>0.44999999991710299</v>
      </c>
      <c r="F77" s="419">
        <v>2.4435856290687945</v>
      </c>
      <c r="G77" s="416">
        <v>99.530579129999992</v>
      </c>
      <c r="H77" s="420">
        <v>0.56901971598742895</v>
      </c>
    </row>
    <row r="78" spans="1:8" x14ac:dyDescent="0.2">
      <c r="A78" s="1574" t="s">
        <v>46</v>
      </c>
      <c r="B78" s="416">
        <v>351.97870552999996</v>
      </c>
      <c r="C78" s="417">
        <v>4.5347199558467598E-3</v>
      </c>
      <c r="D78" s="416">
        <v>827</v>
      </c>
      <c r="E78" s="418">
        <v>0.45000000008949398</v>
      </c>
      <c r="F78" s="419">
        <v>2.4509757584660026</v>
      </c>
      <c r="G78" s="416">
        <v>283.99356176000003</v>
      </c>
      <c r="H78" s="420">
        <v>0.80684870220307803</v>
      </c>
    </row>
    <row r="79" spans="1:8" x14ac:dyDescent="0.2">
      <c r="A79" s="1574" t="s">
        <v>45</v>
      </c>
      <c r="B79" s="416">
        <v>0</v>
      </c>
      <c r="C79" s="417">
        <v>0</v>
      </c>
      <c r="D79" s="416">
        <v>0</v>
      </c>
      <c r="E79" s="418">
        <v>0</v>
      </c>
      <c r="F79" s="419">
        <v>0</v>
      </c>
      <c r="G79" s="416">
        <v>0</v>
      </c>
      <c r="H79" s="420">
        <v>0</v>
      </c>
    </row>
    <row r="80" spans="1:8" x14ac:dyDescent="0.2">
      <c r="A80" s="1574" t="s">
        <v>44</v>
      </c>
      <c r="B80" s="416">
        <v>253.33349390000001</v>
      </c>
      <c r="C80" s="417">
        <v>1.2160472831974E-2</v>
      </c>
      <c r="D80" s="416">
        <v>887</v>
      </c>
      <c r="E80" s="418">
        <v>0.450000000019737</v>
      </c>
      <c r="F80" s="419">
        <v>2.2082562982241645</v>
      </c>
      <c r="G80" s="416">
        <v>213.88150399</v>
      </c>
      <c r="H80" s="420">
        <v>0.84426855958662494</v>
      </c>
    </row>
    <row r="81" spans="1:10" x14ac:dyDescent="0.2">
      <c r="A81" s="1574" t="s">
        <v>43</v>
      </c>
      <c r="B81" s="416">
        <v>32.028392160000003</v>
      </c>
      <c r="C81" s="417">
        <v>3.6078519153488503E-2</v>
      </c>
      <c r="D81" s="416">
        <v>185</v>
      </c>
      <c r="E81" s="418">
        <v>0.45000000024977799</v>
      </c>
      <c r="F81" s="419">
        <v>2.5000000000393476</v>
      </c>
      <c r="G81" s="416">
        <v>33.773126269999999</v>
      </c>
      <c r="H81" s="420">
        <v>1.0544746080691201</v>
      </c>
    </row>
    <row r="82" spans="1:10" x14ac:dyDescent="0.2">
      <c r="A82" s="1574" t="s">
        <v>42</v>
      </c>
      <c r="B82" s="416">
        <v>54.471099430000002</v>
      </c>
      <c r="C82" s="417">
        <v>0.119537913097709</v>
      </c>
      <c r="D82" s="416">
        <v>271</v>
      </c>
      <c r="E82" s="418">
        <v>0.450000000119329</v>
      </c>
      <c r="F82" s="419">
        <v>2.5000000000324412</v>
      </c>
      <c r="G82" s="416">
        <v>84.303112689999992</v>
      </c>
      <c r="H82" s="420">
        <v>1.5476668099629001</v>
      </c>
    </row>
    <row r="83" spans="1:10" x14ac:dyDescent="0.2">
      <c r="A83" s="1575" t="s">
        <v>41</v>
      </c>
      <c r="B83" s="422">
        <v>31.134837820000001</v>
      </c>
      <c r="C83" s="423">
        <v>1</v>
      </c>
      <c r="D83" s="422">
        <v>105</v>
      </c>
      <c r="E83" s="424">
        <v>0.45000000035330201</v>
      </c>
      <c r="F83" s="425">
        <v>2.5000000000184794</v>
      </c>
      <c r="G83" s="422">
        <v>7.8017418200000002</v>
      </c>
      <c r="H83" s="426">
        <v>0.25057917003146901</v>
      </c>
    </row>
    <row r="84" spans="1:10" x14ac:dyDescent="0.2">
      <c r="A84" s="1580" t="s">
        <v>62</v>
      </c>
      <c r="B84" s="438">
        <v>1520.0966767899999</v>
      </c>
      <c r="C84" s="439">
        <v>2.9161248594798302E-2</v>
      </c>
      <c r="D84" s="438">
        <v>3310</v>
      </c>
      <c r="E84" s="440">
        <v>0.45000000018715902</v>
      </c>
      <c r="F84" s="441">
        <v>2.4335359975969753</v>
      </c>
      <c r="G84" s="438">
        <v>947.25742127000001</v>
      </c>
      <c r="H84" s="442">
        <v>0.62315603720043</v>
      </c>
    </row>
    <row r="86" spans="1:10" x14ac:dyDescent="0.2">
      <c r="A86" s="1581" t="s">
        <v>82</v>
      </c>
      <c r="B86" s="147"/>
      <c r="C86" s="147"/>
      <c r="D86" s="147"/>
      <c r="E86" s="147"/>
      <c r="F86" s="147"/>
      <c r="G86" s="146"/>
      <c r="H86" s="148"/>
    </row>
    <row r="87" spans="1:10" ht="24" x14ac:dyDescent="0.2">
      <c r="A87" s="630" t="s">
        <v>60</v>
      </c>
      <c r="B87" s="144" t="s">
        <v>81</v>
      </c>
      <c r="C87" s="144" t="s">
        <v>55</v>
      </c>
      <c r="D87" s="144" t="s">
        <v>80</v>
      </c>
      <c r="E87" s="144" t="s">
        <v>53</v>
      </c>
      <c r="F87" s="144" t="s">
        <v>52</v>
      </c>
      <c r="G87" s="144" t="s">
        <v>1</v>
      </c>
      <c r="H87" s="145" t="s">
        <v>40</v>
      </c>
    </row>
    <row r="88" spans="1:10" x14ac:dyDescent="0.2">
      <c r="A88" s="1574" t="s">
        <v>48</v>
      </c>
      <c r="B88" s="416"/>
      <c r="C88" s="417"/>
      <c r="D88" s="416"/>
      <c r="E88" s="418"/>
      <c r="F88" s="419"/>
      <c r="G88" s="416"/>
      <c r="H88" s="420"/>
    </row>
    <row r="89" spans="1:10" x14ac:dyDescent="0.2">
      <c r="A89" s="1574" t="s">
        <v>47</v>
      </c>
      <c r="B89" s="416"/>
      <c r="C89" s="417"/>
      <c r="D89" s="416"/>
      <c r="E89" s="418"/>
      <c r="F89" s="419"/>
      <c r="G89" s="416"/>
      <c r="H89" s="420"/>
    </row>
    <row r="90" spans="1:10" x14ac:dyDescent="0.2">
      <c r="A90" s="1574" t="s">
        <v>46</v>
      </c>
      <c r="B90" s="416"/>
      <c r="C90" s="417"/>
      <c r="D90" s="416"/>
      <c r="E90" s="418"/>
      <c r="F90" s="419"/>
      <c r="G90" s="416"/>
      <c r="H90" s="420"/>
    </row>
    <row r="91" spans="1:10" x14ac:dyDescent="0.2">
      <c r="A91" s="1574" t="s">
        <v>45</v>
      </c>
      <c r="B91" s="416"/>
      <c r="C91" s="417"/>
      <c r="D91" s="416"/>
      <c r="E91" s="418"/>
      <c r="F91" s="419"/>
      <c r="G91" s="416"/>
      <c r="H91" s="420"/>
    </row>
    <row r="92" spans="1:10" x14ac:dyDescent="0.2">
      <c r="A92" s="1574" t="s">
        <v>44</v>
      </c>
      <c r="B92" s="416"/>
      <c r="C92" s="417"/>
      <c r="D92" s="416"/>
      <c r="E92" s="418"/>
      <c r="F92" s="419"/>
      <c r="G92" s="416"/>
      <c r="H92" s="420"/>
    </row>
    <row r="93" spans="1:10" x14ac:dyDescent="0.2">
      <c r="A93" s="1574" t="s">
        <v>43</v>
      </c>
      <c r="B93" s="416"/>
      <c r="C93" s="417"/>
      <c r="D93" s="416"/>
      <c r="E93" s="418"/>
      <c r="F93" s="419"/>
      <c r="G93" s="416"/>
      <c r="H93" s="420"/>
    </row>
    <row r="94" spans="1:10" x14ac:dyDescent="0.2">
      <c r="A94" s="1574" t="s">
        <v>42</v>
      </c>
      <c r="B94" s="416"/>
      <c r="C94" s="417"/>
      <c r="D94" s="416"/>
      <c r="E94" s="418"/>
      <c r="F94" s="419"/>
      <c r="G94" s="416"/>
      <c r="H94" s="420"/>
      <c r="J94" s="437"/>
    </row>
    <row r="95" spans="1:10" x14ac:dyDescent="0.2">
      <c r="A95" s="1575" t="s">
        <v>41</v>
      </c>
      <c r="B95" s="422"/>
      <c r="C95" s="423"/>
      <c r="D95" s="422"/>
      <c r="E95" s="424"/>
      <c r="F95" s="425"/>
      <c r="G95" s="422"/>
      <c r="H95" s="426"/>
    </row>
    <row r="96" spans="1:10" x14ac:dyDescent="0.2">
      <c r="A96" s="1580" t="s">
        <v>62</v>
      </c>
      <c r="B96" s="438"/>
      <c r="C96" s="439"/>
      <c r="D96" s="438"/>
      <c r="E96" s="440"/>
      <c r="F96" s="441"/>
      <c r="G96" s="438"/>
      <c r="H96" s="442"/>
    </row>
    <row r="99" spans="1:8" x14ac:dyDescent="0.2">
      <c r="A99" s="1582" t="s">
        <v>1046</v>
      </c>
      <c r="B99" s="455"/>
      <c r="C99" s="455"/>
      <c r="D99" s="456"/>
      <c r="E99" s="455"/>
      <c r="F99" s="457"/>
      <c r="G99" s="455"/>
      <c r="H99" s="458"/>
    </row>
    <row r="100" spans="1:8" x14ac:dyDescent="0.2">
      <c r="A100" s="1583" t="s">
        <v>84</v>
      </c>
      <c r="B100" s="460"/>
      <c r="C100" s="460"/>
      <c r="D100" s="460"/>
      <c r="E100" s="460"/>
      <c r="F100" s="460"/>
      <c r="G100" s="459"/>
      <c r="H100" s="461"/>
    </row>
    <row r="101" spans="1:8" ht="24" x14ac:dyDescent="0.2">
      <c r="A101" s="1584" t="s">
        <v>60</v>
      </c>
      <c r="B101" s="462" t="s">
        <v>81</v>
      </c>
      <c r="C101" s="462" t="s">
        <v>55</v>
      </c>
      <c r="D101" s="462" t="s">
        <v>80</v>
      </c>
      <c r="E101" s="462" t="s">
        <v>53</v>
      </c>
      <c r="F101" s="462" t="s">
        <v>52</v>
      </c>
      <c r="G101" s="462" t="s">
        <v>1</v>
      </c>
      <c r="H101" s="463" t="s">
        <v>40</v>
      </c>
    </row>
    <row r="102" spans="1:8" x14ac:dyDescent="0.2">
      <c r="A102" s="1574" t="s">
        <v>48</v>
      </c>
      <c r="B102" s="464">
        <v>9957.2135107000013</v>
      </c>
      <c r="C102" s="465">
        <v>7.7930095419380895E-4</v>
      </c>
      <c r="D102" s="464">
        <v>1852</v>
      </c>
      <c r="E102" s="466">
        <v>0.44987629056425499</v>
      </c>
      <c r="F102" s="467">
        <v>1.920079405714896</v>
      </c>
      <c r="G102" s="464">
        <v>3186.6050691200003</v>
      </c>
      <c r="H102" s="468">
        <v>0.32002980208224702</v>
      </c>
    </row>
    <row r="103" spans="1:8" x14ac:dyDescent="0.2">
      <c r="A103" s="1574" t="s">
        <v>47</v>
      </c>
      <c r="B103" s="464">
        <v>1386.22793379</v>
      </c>
      <c r="C103" s="465">
        <v>2.1427216171290698E-3</v>
      </c>
      <c r="D103" s="464">
        <v>741</v>
      </c>
      <c r="E103" s="466">
        <v>0.44956028941515203</v>
      </c>
      <c r="F103" s="467">
        <v>2.2190611546759809</v>
      </c>
      <c r="G103" s="464">
        <v>773.06755923999992</v>
      </c>
      <c r="H103" s="468">
        <v>0.55767708931272497</v>
      </c>
    </row>
    <row r="104" spans="1:8" x14ac:dyDescent="0.2">
      <c r="A104" s="1574" t="s">
        <v>46</v>
      </c>
      <c r="B104" s="464">
        <v>2981.5450917799999</v>
      </c>
      <c r="C104" s="465">
        <v>4.3186363692768502E-3</v>
      </c>
      <c r="D104" s="464">
        <v>1682</v>
      </c>
      <c r="E104" s="466">
        <v>0.449311781261784</v>
      </c>
      <c r="F104" s="467">
        <v>2.347059551443222</v>
      </c>
      <c r="G104" s="464">
        <v>2398.6722309699999</v>
      </c>
      <c r="H104" s="468">
        <v>0.80450644116805203</v>
      </c>
    </row>
    <row r="105" spans="1:8" x14ac:dyDescent="0.2">
      <c r="A105" s="1574" t="s">
        <v>45</v>
      </c>
      <c r="B105" s="464">
        <v>166.68924419999999</v>
      </c>
      <c r="C105" s="465">
        <v>6.6148072438137603E-3</v>
      </c>
      <c r="D105" s="464">
        <v>76</v>
      </c>
      <c r="E105" s="466">
        <v>0.44929022906926103</v>
      </c>
      <c r="F105" s="467">
        <v>2.4912319342095945</v>
      </c>
      <c r="G105" s="464">
        <v>168.15249982</v>
      </c>
      <c r="H105" s="468">
        <v>1.0087783445598</v>
      </c>
    </row>
    <row r="106" spans="1:8" x14ac:dyDescent="0.2">
      <c r="A106" s="1574" t="s">
        <v>44</v>
      </c>
      <c r="B106" s="464">
        <v>1613.2985105499999</v>
      </c>
      <c r="C106" s="465">
        <v>1.1909410833987499E-2</v>
      </c>
      <c r="D106" s="464">
        <v>1905</v>
      </c>
      <c r="E106" s="466">
        <v>0.44834261938505798</v>
      </c>
      <c r="F106" s="467">
        <v>2.1974421936452577</v>
      </c>
      <c r="G106" s="464">
        <v>1521.28241265</v>
      </c>
      <c r="H106" s="468">
        <v>0.94296399748820803</v>
      </c>
    </row>
    <row r="107" spans="1:8" x14ac:dyDescent="0.2">
      <c r="A107" s="1574" t="s">
        <v>43</v>
      </c>
      <c r="B107" s="464">
        <v>68.903853519999998</v>
      </c>
      <c r="C107" s="465">
        <v>3.7997880180098198E-2</v>
      </c>
      <c r="D107" s="464">
        <v>451</v>
      </c>
      <c r="E107" s="466">
        <v>0.44247772457530898</v>
      </c>
      <c r="F107" s="467">
        <v>2.3709239944809286</v>
      </c>
      <c r="G107" s="464">
        <v>72.430334299999998</v>
      </c>
      <c r="H107" s="468">
        <v>1.0511797323349501</v>
      </c>
    </row>
    <row r="108" spans="1:8" x14ac:dyDescent="0.2">
      <c r="A108" s="1574" t="s">
        <v>42</v>
      </c>
      <c r="B108" s="464">
        <v>72.883085500000007</v>
      </c>
      <c r="C108" s="465">
        <v>0.121976478753771</v>
      </c>
      <c r="D108" s="464">
        <v>332</v>
      </c>
      <c r="E108" s="466">
        <v>0.448754400498041</v>
      </c>
      <c r="F108" s="467">
        <v>2.5000000000300711</v>
      </c>
      <c r="G108" s="464">
        <v>122.45969248999999</v>
      </c>
      <c r="H108" s="468">
        <v>1.68022102316181</v>
      </c>
    </row>
    <row r="109" spans="1:8" x14ac:dyDescent="0.2">
      <c r="A109" s="1575" t="s">
        <v>41</v>
      </c>
      <c r="B109" s="464">
        <v>74.803741840000001</v>
      </c>
      <c r="C109" s="465">
        <v>1</v>
      </c>
      <c r="D109" s="464">
        <v>152</v>
      </c>
      <c r="E109" s="466">
        <v>0.44694396426733601</v>
      </c>
      <c r="F109" s="467">
        <v>2.500000000009523</v>
      </c>
      <c r="G109" s="464">
        <v>69.196863309999998</v>
      </c>
      <c r="H109" s="468">
        <v>0.92504548045213097</v>
      </c>
    </row>
    <row r="110" spans="1:8" x14ac:dyDescent="0.2">
      <c r="A110" s="1585" t="s">
        <v>84</v>
      </c>
      <c r="B110" s="469">
        <v>16321.56497188</v>
      </c>
      <c r="C110" s="470">
        <v>7.9792711155074296E-3</v>
      </c>
      <c r="D110" s="469">
        <v>7191</v>
      </c>
      <c r="E110" s="471">
        <v>0.449539066490317</v>
      </c>
      <c r="F110" s="472">
        <v>2.0638709436014167</v>
      </c>
      <c r="G110" s="469">
        <v>8311.8666618999996</v>
      </c>
      <c r="H110" s="473">
        <v>0.50925672116738196</v>
      </c>
    </row>
    <row r="111" spans="1:8" ht="15" x14ac:dyDescent="0.25">
      <c r="A111" s="1577"/>
      <c r="B111" s="432"/>
      <c r="C111" s="432"/>
      <c r="D111" s="432"/>
      <c r="E111" s="432"/>
      <c r="F111" s="432"/>
      <c r="G111" s="474"/>
      <c r="H111" s="434"/>
    </row>
    <row r="112" spans="1:8" x14ac:dyDescent="0.2">
      <c r="A112" s="1583" t="s">
        <v>90</v>
      </c>
      <c r="B112" s="460"/>
      <c r="C112" s="460"/>
      <c r="D112" s="460"/>
      <c r="E112" s="460"/>
      <c r="F112" s="460"/>
      <c r="G112" s="459"/>
      <c r="H112" s="461"/>
    </row>
    <row r="113" spans="1:8" ht="24" x14ac:dyDescent="0.2">
      <c r="A113" s="1584" t="s">
        <v>60</v>
      </c>
      <c r="B113" s="462" t="s">
        <v>81</v>
      </c>
      <c r="C113" s="462" t="s">
        <v>55</v>
      </c>
      <c r="D113" s="462" t="s">
        <v>80</v>
      </c>
      <c r="E113" s="462" t="s">
        <v>53</v>
      </c>
      <c r="F113" s="462" t="s">
        <v>52</v>
      </c>
      <c r="G113" s="462" t="s">
        <v>1</v>
      </c>
      <c r="H113" s="463" t="s">
        <v>40</v>
      </c>
    </row>
    <row r="114" spans="1:8" x14ac:dyDescent="0.2">
      <c r="A114" s="1574" t="s">
        <v>48</v>
      </c>
      <c r="B114" s="464"/>
      <c r="C114" s="465"/>
      <c r="D114" s="475"/>
      <c r="E114" s="466"/>
      <c r="F114" s="467"/>
      <c r="G114" s="464"/>
      <c r="H114" s="468"/>
    </row>
    <row r="115" spans="1:8" x14ac:dyDescent="0.2">
      <c r="A115" s="1574" t="s">
        <v>47</v>
      </c>
      <c r="B115" s="476"/>
      <c r="C115" s="477"/>
      <c r="D115" s="476"/>
      <c r="E115" s="478"/>
      <c r="F115" s="479"/>
      <c r="G115" s="476"/>
      <c r="H115" s="480"/>
    </row>
    <row r="116" spans="1:8" x14ac:dyDescent="0.2">
      <c r="A116" s="1574" t="s">
        <v>46</v>
      </c>
      <c r="B116" s="476"/>
      <c r="C116" s="477"/>
      <c r="D116" s="476"/>
      <c r="E116" s="478"/>
      <c r="F116" s="479"/>
      <c r="G116" s="476"/>
      <c r="H116" s="480"/>
    </row>
    <row r="117" spans="1:8" x14ac:dyDescent="0.2">
      <c r="A117" s="1574" t="s">
        <v>45</v>
      </c>
      <c r="B117" s="476"/>
      <c r="C117" s="477"/>
      <c r="D117" s="476"/>
      <c r="E117" s="478"/>
      <c r="F117" s="479"/>
      <c r="G117" s="476"/>
      <c r="H117" s="480"/>
    </row>
    <row r="118" spans="1:8" x14ac:dyDescent="0.2">
      <c r="A118" s="1574" t="s">
        <v>44</v>
      </c>
      <c r="B118" s="476"/>
      <c r="C118" s="477"/>
      <c r="D118" s="476"/>
      <c r="E118" s="478"/>
      <c r="F118" s="479"/>
      <c r="G118" s="476"/>
      <c r="H118" s="480"/>
    </row>
    <row r="119" spans="1:8" x14ac:dyDescent="0.2">
      <c r="A119" s="1574" t="s">
        <v>43</v>
      </c>
      <c r="B119" s="476"/>
      <c r="C119" s="477"/>
      <c r="D119" s="476"/>
      <c r="E119" s="478"/>
      <c r="F119" s="479"/>
      <c r="G119" s="476"/>
      <c r="H119" s="480"/>
    </row>
    <row r="120" spans="1:8" x14ac:dyDescent="0.2">
      <c r="A120" s="1574" t="s">
        <v>42</v>
      </c>
      <c r="B120" s="476"/>
      <c r="C120" s="477"/>
      <c r="D120" s="476"/>
      <c r="E120" s="478"/>
      <c r="F120" s="479"/>
      <c r="G120" s="476"/>
      <c r="H120" s="480"/>
    </row>
    <row r="121" spans="1:8" x14ac:dyDescent="0.2">
      <c r="A121" s="1575" t="s">
        <v>41</v>
      </c>
      <c r="B121" s="481"/>
      <c r="C121" s="482"/>
      <c r="D121" s="481"/>
      <c r="E121" s="483"/>
      <c r="F121" s="484"/>
      <c r="G121" s="481"/>
      <c r="H121" s="485"/>
    </row>
    <row r="122" spans="1:8" x14ac:dyDescent="0.2">
      <c r="A122" s="1585" t="s">
        <v>90</v>
      </c>
      <c r="B122" s="469"/>
      <c r="C122" s="470"/>
      <c r="D122" s="469"/>
      <c r="E122" s="486"/>
      <c r="F122" s="472"/>
      <c r="G122" s="469"/>
      <c r="H122" s="473"/>
    </row>
    <row r="123" spans="1:8" x14ac:dyDescent="0.2">
      <c r="A123" s="1579"/>
      <c r="B123" s="443"/>
      <c r="C123" s="444"/>
      <c r="D123" s="443"/>
      <c r="E123" s="445"/>
      <c r="F123" s="446"/>
      <c r="G123" s="443"/>
      <c r="H123" s="447"/>
    </row>
    <row r="124" spans="1:8" x14ac:dyDescent="0.2">
      <c r="A124" s="1583" t="s">
        <v>88</v>
      </c>
      <c r="B124" s="460"/>
      <c r="C124" s="460"/>
      <c r="D124" s="460"/>
      <c r="E124" s="460"/>
      <c r="F124" s="460"/>
      <c r="G124" s="459"/>
      <c r="H124" s="461"/>
    </row>
    <row r="125" spans="1:8" ht="24" x14ac:dyDescent="0.2">
      <c r="A125" s="1584" t="s">
        <v>60</v>
      </c>
      <c r="B125" s="462" t="s">
        <v>81</v>
      </c>
      <c r="C125" s="462" t="s">
        <v>55</v>
      </c>
      <c r="D125" s="462" t="s">
        <v>80</v>
      </c>
      <c r="E125" s="462" t="s">
        <v>53</v>
      </c>
      <c r="F125" s="462" t="s">
        <v>52</v>
      </c>
      <c r="G125" s="462" t="s">
        <v>1</v>
      </c>
      <c r="H125" s="463" t="s">
        <v>40</v>
      </c>
    </row>
    <row r="126" spans="1:8" x14ac:dyDescent="0.2">
      <c r="A126" s="1574" t="s">
        <v>48</v>
      </c>
      <c r="B126" s="476">
        <v>4220.2566967599996</v>
      </c>
      <c r="C126" s="477">
        <v>7.7710065184371504E-4</v>
      </c>
      <c r="D126" s="476">
        <v>204</v>
      </c>
      <c r="E126" s="478">
        <v>0.45000000000900398</v>
      </c>
      <c r="F126" s="479">
        <v>1.7337906163998138</v>
      </c>
      <c r="G126" s="476">
        <v>1422.7853630599998</v>
      </c>
      <c r="H126" s="480">
        <v>0.33713242233637303</v>
      </c>
    </row>
    <row r="127" spans="1:8" x14ac:dyDescent="0.2">
      <c r="A127" s="1574" t="s">
        <v>47</v>
      </c>
      <c r="B127" s="476">
        <v>192.50246815999998</v>
      </c>
      <c r="C127" s="477">
        <v>1.7400000280598999E-3</v>
      </c>
      <c r="D127" s="476">
        <v>55</v>
      </c>
      <c r="E127" s="478">
        <v>0.45000000009350499</v>
      </c>
      <c r="F127" s="479">
        <v>2.1774925929360163</v>
      </c>
      <c r="G127" s="476">
        <v>73.205945259999993</v>
      </c>
      <c r="H127" s="480">
        <v>0.38028574885156402</v>
      </c>
    </row>
    <row r="128" spans="1:8" x14ac:dyDescent="0.2">
      <c r="A128" s="1574" t="s">
        <v>46</v>
      </c>
      <c r="B128" s="476">
        <v>312.98018952999996</v>
      </c>
      <c r="C128" s="477">
        <v>3.6152365799866199E-3</v>
      </c>
      <c r="D128" s="476">
        <v>72</v>
      </c>
      <c r="E128" s="478">
        <v>0.45000000006869401</v>
      </c>
      <c r="F128" s="479">
        <v>1.9106885140026466</v>
      </c>
      <c r="G128" s="476">
        <v>182.88113618</v>
      </c>
      <c r="H128" s="480">
        <v>0.58432176315897599</v>
      </c>
    </row>
    <row r="129" spans="1:8" x14ac:dyDescent="0.2">
      <c r="A129" s="1574" t="s">
        <v>45</v>
      </c>
      <c r="B129" s="476">
        <v>165.35754394999998</v>
      </c>
      <c r="C129" s="477">
        <v>6.6199999337859102E-3</v>
      </c>
      <c r="D129" s="476">
        <v>31</v>
      </c>
      <c r="E129" s="478">
        <v>0.45000000001511897</v>
      </c>
      <c r="F129" s="479">
        <v>2.491161320947211</v>
      </c>
      <c r="G129" s="476">
        <v>167.77807707999997</v>
      </c>
      <c r="H129" s="480">
        <v>1.0146381778065801</v>
      </c>
    </row>
    <row r="130" spans="1:8" x14ac:dyDescent="0.2">
      <c r="A130" s="1574" t="s">
        <v>44</v>
      </c>
      <c r="B130" s="476">
        <v>13.203889160000001</v>
      </c>
      <c r="C130" s="477">
        <v>1.08285466704115E-2</v>
      </c>
      <c r="D130" s="476">
        <v>8</v>
      </c>
      <c r="E130" s="478">
        <v>0.44999999984852901</v>
      </c>
      <c r="F130" s="479">
        <v>2.5000000000041505</v>
      </c>
      <c r="G130" s="476">
        <v>8.5609017099999996</v>
      </c>
      <c r="H130" s="480">
        <v>0.648362130752694</v>
      </c>
    </row>
    <row r="131" spans="1:8" x14ac:dyDescent="0.2">
      <c r="A131" s="1574" t="s">
        <v>43</v>
      </c>
      <c r="B131" s="476">
        <v>2.0996004799999999</v>
      </c>
      <c r="C131" s="477">
        <v>8.4619998753286602E-2</v>
      </c>
      <c r="D131" s="476">
        <v>2</v>
      </c>
      <c r="E131" s="478">
        <v>0.45000000190512401</v>
      </c>
      <c r="F131" s="479">
        <v>2.5</v>
      </c>
      <c r="G131" s="476">
        <v>1.0498002399999999</v>
      </c>
      <c r="H131" s="480">
        <v>0.5</v>
      </c>
    </row>
    <row r="132" spans="1:8" x14ac:dyDescent="0.2">
      <c r="A132" s="1574" t="s">
        <v>42</v>
      </c>
      <c r="B132" s="476">
        <v>0</v>
      </c>
      <c r="C132" s="477">
        <v>0</v>
      </c>
      <c r="D132" s="476">
        <v>0</v>
      </c>
      <c r="E132" s="478">
        <v>0</v>
      </c>
      <c r="F132" s="479">
        <v>0</v>
      </c>
      <c r="G132" s="476">
        <v>0</v>
      </c>
      <c r="H132" s="480">
        <v>0</v>
      </c>
    </row>
    <row r="133" spans="1:8" x14ac:dyDescent="0.2">
      <c r="A133" s="1575" t="s">
        <v>41</v>
      </c>
      <c r="B133" s="481">
        <v>0</v>
      </c>
      <c r="C133" s="482">
        <v>0</v>
      </c>
      <c r="D133" s="481">
        <v>0</v>
      </c>
      <c r="E133" s="483">
        <v>0</v>
      </c>
      <c r="F133" s="484">
        <v>0</v>
      </c>
      <c r="G133" s="481">
        <v>0</v>
      </c>
      <c r="H133" s="485">
        <v>0</v>
      </c>
    </row>
    <row r="134" spans="1:8" x14ac:dyDescent="0.2">
      <c r="A134" s="1585" t="s">
        <v>61</v>
      </c>
      <c r="B134" s="469">
        <v>4906.4003880399996</v>
      </c>
      <c r="C134" s="470">
        <v>1.25577399370403E-3</v>
      </c>
      <c r="D134" s="469">
        <v>372</v>
      </c>
      <c r="E134" s="486">
        <v>0.45000000001671298</v>
      </c>
      <c r="F134" s="472">
        <v>1.7903986952542439</v>
      </c>
      <c r="G134" s="469">
        <v>1856.2612235300001</v>
      </c>
      <c r="H134" s="473">
        <v>0.37833463980128501</v>
      </c>
    </row>
    <row r="135" spans="1:8" x14ac:dyDescent="0.2">
      <c r="A135" s="1586"/>
      <c r="B135" s="487"/>
      <c r="C135" s="488"/>
      <c r="D135" s="487"/>
      <c r="E135" s="489"/>
      <c r="F135" s="490"/>
      <c r="G135" s="487"/>
      <c r="H135" s="491"/>
    </row>
    <row r="136" spans="1:8" x14ac:dyDescent="0.2">
      <c r="A136" s="1583" t="s">
        <v>87</v>
      </c>
      <c r="B136" s="460"/>
      <c r="C136" s="460"/>
      <c r="D136" s="460"/>
      <c r="E136" s="460"/>
      <c r="F136" s="460"/>
      <c r="G136" s="459"/>
      <c r="H136" s="461"/>
    </row>
    <row r="137" spans="1:8" ht="24" x14ac:dyDescent="0.2">
      <c r="A137" s="1584" t="s">
        <v>60</v>
      </c>
      <c r="B137" s="462" t="s">
        <v>81</v>
      </c>
      <c r="C137" s="462" t="s">
        <v>55</v>
      </c>
      <c r="D137" s="462" t="s">
        <v>80</v>
      </c>
      <c r="E137" s="462" t="s">
        <v>53</v>
      </c>
      <c r="F137" s="462" t="s">
        <v>52</v>
      </c>
      <c r="G137" s="462" t="s">
        <v>1</v>
      </c>
      <c r="H137" s="463" t="s">
        <v>40</v>
      </c>
    </row>
    <row r="138" spans="1:8" x14ac:dyDescent="0.2">
      <c r="A138" s="1574" t="s">
        <v>48</v>
      </c>
      <c r="B138" s="492">
        <v>11.657227000000001</v>
      </c>
      <c r="C138" s="493">
        <v>9.1386913886123999E-4</v>
      </c>
      <c r="D138" s="492">
        <v>89</v>
      </c>
      <c r="E138" s="494">
        <v>0.34433150782771899</v>
      </c>
      <c r="F138" s="495">
        <v>2.5000000000470055</v>
      </c>
      <c r="G138" s="492">
        <v>0.97749942999999995</v>
      </c>
      <c r="H138" s="496">
        <v>8.3853512503445304E-2</v>
      </c>
    </row>
    <row r="139" spans="1:8" x14ac:dyDescent="0.2">
      <c r="A139" s="1574" t="s">
        <v>47</v>
      </c>
      <c r="B139" s="492">
        <v>6.3569708899999995</v>
      </c>
      <c r="C139" s="493">
        <v>1.77158118148941E-3</v>
      </c>
      <c r="D139" s="492">
        <v>106</v>
      </c>
      <c r="E139" s="494">
        <v>0.35411482905185998</v>
      </c>
      <c r="F139" s="495">
        <v>2.5000000001012794</v>
      </c>
      <c r="G139" s="492">
        <v>0.83124878000000002</v>
      </c>
      <c r="H139" s="496">
        <v>0.13076177229435099</v>
      </c>
    </row>
    <row r="140" spans="1:8" x14ac:dyDescent="0.2">
      <c r="A140" s="1574" t="s">
        <v>46</v>
      </c>
      <c r="B140" s="492">
        <v>19.528560639999998</v>
      </c>
      <c r="C140" s="493">
        <v>3.7117108288837E-3</v>
      </c>
      <c r="D140" s="492">
        <v>90</v>
      </c>
      <c r="E140" s="494">
        <v>0.34492541330480803</v>
      </c>
      <c r="F140" s="495">
        <v>2.5000000000238494</v>
      </c>
      <c r="G140" s="492">
        <v>4.2403906100000004</v>
      </c>
      <c r="H140" s="496">
        <v>0.21713789808525299</v>
      </c>
    </row>
    <row r="141" spans="1:8" x14ac:dyDescent="0.2">
      <c r="A141" s="1574" t="s">
        <v>45</v>
      </c>
      <c r="B141" s="492">
        <v>1.3317002500000001</v>
      </c>
      <c r="C141" s="493">
        <v>5.9700296669614704E-3</v>
      </c>
      <c r="D141" s="492">
        <v>45</v>
      </c>
      <c r="E141" s="494">
        <v>0.36115779808556803</v>
      </c>
      <c r="F141" s="495">
        <v>2.5000000001748712</v>
      </c>
      <c r="G141" s="492">
        <v>0.37442273999999998</v>
      </c>
      <c r="H141" s="496">
        <v>0.28116142502789199</v>
      </c>
    </row>
    <row r="142" spans="1:8" x14ac:dyDescent="0.2">
      <c r="A142" s="1574" t="s">
        <v>44</v>
      </c>
      <c r="B142" s="492">
        <v>30.567926230000001</v>
      </c>
      <c r="C142" s="493">
        <v>1.5297937337373601E-2</v>
      </c>
      <c r="D142" s="492">
        <v>463</v>
      </c>
      <c r="E142" s="494">
        <v>0.36252760120587402</v>
      </c>
      <c r="F142" s="495">
        <v>2.4395039459722603</v>
      </c>
      <c r="G142" s="492">
        <v>13.12421677</v>
      </c>
      <c r="H142" s="496">
        <v>0.42934599721454503</v>
      </c>
    </row>
    <row r="143" spans="1:8" x14ac:dyDescent="0.2">
      <c r="A143" s="1574" t="s">
        <v>43</v>
      </c>
      <c r="B143" s="492">
        <v>6.8209059200000004</v>
      </c>
      <c r="C143" s="493">
        <v>4.6381915204600901E-2</v>
      </c>
      <c r="D143" s="492">
        <v>180</v>
      </c>
      <c r="E143" s="494">
        <v>0.374011002339114</v>
      </c>
      <c r="F143" s="495">
        <v>2.4764680790237477</v>
      </c>
      <c r="G143" s="492">
        <v>3.44784611</v>
      </c>
      <c r="H143" s="496">
        <v>0.50548213836088196</v>
      </c>
    </row>
    <row r="144" spans="1:8" x14ac:dyDescent="0.2">
      <c r="A144" s="1574" t="s">
        <v>42</v>
      </c>
      <c r="B144" s="492">
        <v>0.94435391000000002</v>
      </c>
      <c r="C144" s="493">
        <v>0.26194436998730702</v>
      </c>
      <c r="D144" s="492">
        <v>30</v>
      </c>
      <c r="E144" s="494">
        <v>0.35386741820129702</v>
      </c>
      <c r="F144" s="495">
        <v>2.5000000001595644</v>
      </c>
      <c r="G144" s="492">
        <v>0.77570803999999993</v>
      </c>
      <c r="H144" s="496">
        <v>0.82141666570745697</v>
      </c>
    </row>
    <row r="145" spans="1:8" x14ac:dyDescent="0.2">
      <c r="A145" s="1575" t="s">
        <v>41</v>
      </c>
      <c r="B145" s="497">
        <v>2.1449788999999999</v>
      </c>
      <c r="C145" s="498">
        <v>1</v>
      </c>
      <c r="D145" s="497">
        <v>29</v>
      </c>
      <c r="E145" s="499">
        <v>0.34342414277361899</v>
      </c>
      <c r="F145" s="495">
        <v>2.5000000000510907</v>
      </c>
      <c r="G145" s="497">
        <v>9.2079693299999992</v>
      </c>
      <c r="H145" s="500">
        <v>4.2928018219666404</v>
      </c>
    </row>
    <row r="146" spans="1:8" x14ac:dyDescent="0.2">
      <c r="A146" s="1585" t="s">
        <v>486</v>
      </c>
      <c r="B146" s="469">
        <v>79.352623739999999</v>
      </c>
      <c r="C146" s="470">
        <v>4.1317974951183403E-2</v>
      </c>
      <c r="D146" s="469">
        <v>1032</v>
      </c>
      <c r="E146" s="486">
        <v>0.35519333969788203</v>
      </c>
      <c r="F146" s="501">
        <v>2.4746732012257562</v>
      </c>
      <c r="G146" s="469">
        <v>32.979301809999995</v>
      </c>
      <c r="H146" s="473">
        <v>0.41560442812901999</v>
      </c>
    </row>
    <row r="147" spans="1:8" x14ac:dyDescent="0.2">
      <c r="A147" s="1577"/>
      <c r="B147" s="432"/>
      <c r="C147" s="432"/>
      <c r="D147" s="432"/>
      <c r="E147" s="432"/>
      <c r="F147" s="432"/>
      <c r="G147" s="415"/>
      <c r="H147" s="434"/>
    </row>
    <row r="148" spans="1:8" x14ac:dyDescent="0.2">
      <c r="A148" s="1583" t="s">
        <v>83</v>
      </c>
      <c r="B148" s="460"/>
      <c r="C148" s="460"/>
      <c r="D148" s="460"/>
      <c r="E148" s="460"/>
      <c r="F148" s="460"/>
      <c r="G148" s="459"/>
      <c r="H148" s="461"/>
    </row>
    <row r="149" spans="1:8" ht="24" x14ac:dyDescent="0.2">
      <c r="A149" s="1584" t="s">
        <v>60</v>
      </c>
      <c r="B149" s="462" t="s">
        <v>81</v>
      </c>
      <c r="C149" s="462" t="s">
        <v>55</v>
      </c>
      <c r="D149" s="462" t="s">
        <v>80</v>
      </c>
      <c r="E149" s="462" t="s">
        <v>53</v>
      </c>
      <c r="F149" s="462" t="s">
        <v>52</v>
      </c>
      <c r="G149" s="462" t="s">
        <v>1</v>
      </c>
      <c r="H149" s="463" t="s">
        <v>40</v>
      </c>
    </row>
    <row r="150" spans="1:8" x14ac:dyDescent="0.2">
      <c r="A150" s="1574" t="s">
        <v>48</v>
      </c>
      <c r="B150" s="492">
        <v>5725.2995869400002</v>
      </c>
      <c r="C150" s="493">
        <v>7.8064885725723004E-4</v>
      </c>
      <c r="D150" s="492">
        <v>1559</v>
      </c>
      <c r="E150" s="494">
        <v>0.45000000005187502</v>
      </c>
      <c r="F150" s="502">
        <v>2.0562166039160386</v>
      </c>
      <c r="G150" s="492">
        <v>1762.84220663</v>
      </c>
      <c r="H150" s="496">
        <v>0.30790392360449098</v>
      </c>
    </row>
    <row r="151" spans="1:8" x14ac:dyDescent="0.2">
      <c r="A151" s="1574" t="s">
        <v>47</v>
      </c>
      <c r="B151" s="492">
        <v>1187.36849474</v>
      </c>
      <c r="C151" s="493">
        <v>2.2099999971572398E-3</v>
      </c>
      <c r="D151" s="492">
        <v>580</v>
      </c>
      <c r="E151" s="494">
        <v>0.45000000010695901</v>
      </c>
      <c r="F151" s="502">
        <v>2.2242963707846299</v>
      </c>
      <c r="G151" s="492">
        <v>699.03036520000001</v>
      </c>
      <c r="H151" s="496">
        <v>0.58872234550325298</v>
      </c>
    </row>
    <row r="152" spans="1:8" x14ac:dyDescent="0.2">
      <c r="A152" s="1574" t="s">
        <v>46</v>
      </c>
      <c r="B152" s="492">
        <v>2649.0363416099999</v>
      </c>
      <c r="C152" s="493">
        <v>4.4062163612697E-3</v>
      </c>
      <c r="D152" s="492">
        <v>1520</v>
      </c>
      <c r="E152" s="494">
        <v>0.45000000008134999</v>
      </c>
      <c r="F152" s="502">
        <v>2.3974887513302821</v>
      </c>
      <c r="G152" s="492">
        <v>2211.5507041799997</v>
      </c>
      <c r="H152" s="496">
        <v>0.83485102466955596</v>
      </c>
    </row>
    <row r="153" spans="1:8" x14ac:dyDescent="0.2">
      <c r="A153" s="1574" t="s">
        <v>45</v>
      </c>
      <c r="B153" s="492">
        <v>0</v>
      </c>
      <c r="C153" s="493">
        <v>0</v>
      </c>
      <c r="D153" s="492">
        <v>0</v>
      </c>
      <c r="E153" s="494">
        <v>0</v>
      </c>
      <c r="F153" s="502">
        <v>0</v>
      </c>
      <c r="G153" s="492">
        <v>0</v>
      </c>
      <c r="H153" s="496">
        <v>0</v>
      </c>
    </row>
    <row r="154" spans="1:8" x14ac:dyDescent="0.2">
      <c r="A154" s="1574" t="s">
        <v>44</v>
      </c>
      <c r="B154" s="492">
        <v>1569.5266951599999</v>
      </c>
      <c r="C154" s="493">
        <v>1.18525092101754E-2</v>
      </c>
      <c r="D154" s="492">
        <v>1434</v>
      </c>
      <c r="E154" s="494">
        <v>0.45000000010066699</v>
      </c>
      <c r="F154" s="502">
        <v>2.1901825111161042</v>
      </c>
      <c r="G154" s="492">
        <v>1499.5972941699999</v>
      </c>
      <c r="H154" s="496">
        <v>0.95544554851749697</v>
      </c>
    </row>
    <row r="155" spans="1:8" x14ac:dyDescent="0.2">
      <c r="A155" s="1574" t="s">
        <v>43</v>
      </c>
      <c r="B155" s="492">
        <v>59.983347119999998</v>
      </c>
      <c r="C155" s="493">
        <v>3.5412587026037202E-2</v>
      </c>
      <c r="D155" s="492">
        <v>269</v>
      </c>
      <c r="E155" s="494">
        <v>0.45000000060016698</v>
      </c>
      <c r="F155" s="502">
        <v>2.3544041708665313</v>
      </c>
      <c r="G155" s="492">
        <v>67.932687950000002</v>
      </c>
      <c r="H155" s="496">
        <v>1.13252579610299</v>
      </c>
    </row>
    <row r="156" spans="1:8" x14ac:dyDescent="0.2">
      <c r="A156" s="1574" t="s">
        <v>42</v>
      </c>
      <c r="B156" s="492">
        <v>71.938731589999989</v>
      </c>
      <c r="C156" s="493">
        <v>0.12013909265535901</v>
      </c>
      <c r="D156" s="492">
        <v>302</v>
      </c>
      <c r="E156" s="494">
        <v>0.45000000061858197</v>
      </c>
      <c r="F156" s="502">
        <v>2.5000000000283724</v>
      </c>
      <c r="G156" s="492">
        <v>121.68398445</v>
      </c>
      <c r="H156" s="496">
        <v>1.69149471724791</v>
      </c>
    </row>
    <row r="157" spans="1:8" x14ac:dyDescent="0.2">
      <c r="A157" s="1575" t="s">
        <v>41</v>
      </c>
      <c r="B157" s="497">
        <v>72.658762940000003</v>
      </c>
      <c r="C157" s="498">
        <v>1</v>
      </c>
      <c r="D157" s="497">
        <v>123</v>
      </c>
      <c r="E157" s="499">
        <v>0.45000000078448898</v>
      </c>
      <c r="F157" s="503">
        <v>2.500000000008296</v>
      </c>
      <c r="G157" s="497">
        <v>59.98889398</v>
      </c>
      <c r="H157" s="500">
        <v>0.82562503891701999</v>
      </c>
    </row>
    <row r="158" spans="1:8" x14ac:dyDescent="0.2">
      <c r="A158" s="1585" t="s">
        <v>83</v>
      </c>
      <c r="B158" s="469">
        <v>11335.8119601</v>
      </c>
      <c r="C158" s="470">
        <v>1.0655978824911099E-2</v>
      </c>
      <c r="D158" s="469">
        <v>5787</v>
      </c>
      <c r="E158" s="486">
        <v>0.45000000008248198</v>
      </c>
      <c r="F158" s="472">
        <v>2.1793603424231316</v>
      </c>
      <c r="G158" s="469">
        <v>6422.6261365599994</v>
      </c>
      <c r="H158" s="473">
        <v>0.56657839413413702</v>
      </c>
    </row>
    <row r="159" spans="1:8" x14ac:dyDescent="0.2">
      <c r="A159" s="1579"/>
      <c r="B159" s="450"/>
      <c r="C159" s="451"/>
      <c r="D159" s="450"/>
      <c r="E159" s="452"/>
      <c r="F159" s="504"/>
      <c r="G159" s="450"/>
      <c r="H159" s="454"/>
    </row>
    <row r="160" spans="1:8" x14ac:dyDescent="0.2">
      <c r="A160" s="1587" t="s">
        <v>86</v>
      </c>
      <c r="B160" s="460"/>
      <c r="C160" s="460"/>
      <c r="D160" s="460"/>
      <c r="E160" s="460"/>
      <c r="F160" s="460"/>
      <c r="G160" s="459"/>
      <c r="H160" s="461"/>
    </row>
    <row r="161" spans="1:8" ht="24" x14ac:dyDescent="0.2">
      <c r="A161" s="1584" t="s">
        <v>60</v>
      </c>
      <c r="B161" s="462" t="s">
        <v>81</v>
      </c>
      <c r="C161" s="462" t="s">
        <v>55</v>
      </c>
      <c r="D161" s="462" t="s">
        <v>80</v>
      </c>
      <c r="E161" s="462" t="s">
        <v>53</v>
      </c>
      <c r="F161" s="462" t="s">
        <v>52</v>
      </c>
      <c r="G161" s="462" t="s">
        <v>1</v>
      </c>
      <c r="H161" s="463" t="s">
        <v>40</v>
      </c>
    </row>
    <row r="162" spans="1:8" x14ac:dyDescent="0.2">
      <c r="A162" s="1574" t="s">
        <v>48</v>
      </c>
      <c r="B162" s="476">
        <v>4834.7153429099999</v>
      </c>
      <c r="C162" s="477">
        <v>7.7977293027780604E-4</v>
      </c>
      <c r="D162" s="476">
        <v>817</v>
      </c>
      <c r="E162" s="480">
        <v>0.45000000001871898</v>
      </c>
      <c r="F162" s="479">
        <v>1.9759504809956356</v>
      </c>
      <c r="G162" s="476">
        <v>1463.4179758499999</v>
      </c>
      <c r="H162" s="480">
        <v>0.30268958398886298</v>
      </c>
    </row>
    <row r="163" spans="1:8" x14ac:dyDescent="0.2">
      <c r="A163" s="1574" t="s">
        <v>47</v>
      </c>
      <c r="B163" s="476">
        <v>990.39381235999997</v>
      </c>
      <c r="C163" s="477">
        <v>2.2099999340508799E-3</v>
      </c>
      <c r="D163" s="476">
        <v>253</v>
      </c>
      <c r="E163" s="480">
        <v>0.45000000004846602</v>
      </c>
      <c r="F163" s="479">
        <v>2.2172663580451042</v>
      </c>
      <c r="G163" s="476">
        <v>575.40631813000005</v>
      </c>
      <c r="H163" s="480">
        <v>0.58098739203435601</v>
      </c>
    </row>
    <row r="164" spans="1:8" x14ac:dyDescent="0.2">
      <c r="A164" s="1574" t="s">
        <v>46</v>
      </c>
      <c r="B164" s="476">
        <v>2159.86413107</v>
      </c>
      <c r="C164" s="477">
        <v>4.4034406948034802E-3</v>
      </c>
      <c r="D164" s="476">
        <v>644</v>
      </c>
      <c r="E164" s="480">
        <v>0.45000000001782497</v>
      </c>
      <c r="F164" s="479">
        <v>2.3913218913453864</v>
      </c>
      <c r="G164" s="476">
        <v>1813.38159941</v>
      </c>
      <c r="H164" s="480">
        <v>0.83958132982728295</v>
      </c>
    </row>
    <row r="165" spans="1:8" x14ac:dyDescent="0.2">
      <c r="A165" s="1574" t="s">
        <v>45</v>
      </c>
      <c r="B165" s="476">
        <v>0</v>
      </c>
      <c r="C165" s="477">
        <v>0</v>
      </c>
      <c r="D165" s="476">
        <v>0</v>
      </c>
      <c r="E165" s="480">
        <v>0</v>
      </c>
      <c r="F165" s="479">
        <v>0</v>
      </c>
      <c r="G165" s="476">
        <v>0</v>
      </c>
      <c r="H165" s="480">
        <v>0</v>
      </c>
    </row>
    <row r="166" spans="1:8" x14ac:dyDescent="0.2">
      <c r="A166" s="1574" t="s">
        <v>44</v>
      </c>
      <c r="B166" s="476">
        <v>1115.2716479199999</v>
      </c>
      <c r="C166" s="477">
        <v>1.20208892918631E-2</v>
      </c>
      <c r="D166" s="476">
        <v>498</v>
      </c>
      <c r="E166" s="480">
        <v>0.45000000003227902</v>
      </c>
      <c r="F166" s="479">
        <v>2.1214124728590549</v>
      </c>
      <c r="G166" s="476">
        <v>1106.20194565</v>
      </c>
      <c r="H166" s="480">
        <v>0.99186771914545202</v>
      </c>
    </row>
    <row r="167" spans="1:8" x14ac:dyDescent="0.2">
      <c r="A167" s="1574" t="s">
        <v>43</v>
      </c>
      <c r="B167" s="476">
        <v>24.25564546</v>
      </c>
      <c r="C167" s="477">
        <v>3.4410394123562497E-2</v>
      </c>
      <c r="D167" s="476">
        <v>75</v>
      </c>
      <c r="E167" s="480">
        <v>0.44999999971140697</v>
      </c>
      <c r="F167" s="479">
        <v>2.1399467013213807</v>
      </c>
      <c r="G167" s="476">
        <v>31.800840409999999</v>
      </c>
      <c r="H167" s="480">
        <v>1.3110696420115</v>
      </c>
    </row>
    <row r="168" spans="1:8" x14ac:dyDescent="0.2">
      <c r="A168" s="1574" t="s">
        <v>42</v>
      </c>
      <c r="B168" s="476">
        <v>30.27640276</v>
      </c>
      <c r="C168" s="477">
        <v>0.111200296042039</v>
      </c>
      <c r="D168" s="476">
        <v>40</v>
      </c>
      <c r="E168" s="480">
        <v>0.44999999993394202</v>
      </c>
      <c r="F168" s="479">
        <v>2.5000000000090492</v>
      </c>
      <c r="G168" s="476">
        <v>57.255140780000005</v>
      </c>
      <c r="H168" s="480">
        <v>1.89108135579578</v>
      </c>
    </row>
    <row r="169" spans="1:8" x14ac:dyDescent="0.2">
      <c r="A169" s="1575" t="s">
        <v>41</v>
      </c>
      <c r="B169" s="481">
        <v>31.704200419999999</v>
      </c>
      <c r="C169" s="482">
        <v>1</v>
      </c>
      <c r="D169" s="481">
        <v>12</v>
      </c>
      <c r="E169" s="485">
        <v>0.44999999971612598</v>
      </c>
      <c r="F169" s="484">
        <v>2.5000000000025917</v>
      </c>
      <c r="G169" s="481">
        <v>42.605550280000003</v>
      </c>
      <c r="H169" s="485">
        <v>1.3438456013898701</v>
      </c>
    </row>
    <row r="170" spans="1:8" x14ac:dyDescent="0.2">
      <c r="A170" s="1588" t="s">
        <v>62</v>
      </c>
      <c r="B170" s="469">
        <v>9186.4811829000009</v>
      </c>
      <c r="C170" s="470">
        <v>7.0518549409959797E-3</v>
      </c>
      <c r="D170" s="469">
        <v>2339</v>
      </c>
      <c r="E170" s="473">
        <v>0.45000000002122698</v>
      </c>
      <c r="F170" s="472">
        <v>2.1212544238221644</v>
      </c>
      <c r="G170" s="469">
        <v>5090.0693705100002</v>
      </c>
      <c r="H170" s="473">
        <v>0.55408259911148705</v>
      </c>
    </row>
    <row r="171" spans="1:8" x14ac:dyDescent="0.2">
      <c r="A171" s="1577"/>
      <c r="B171" s="432"/>
      <c r="C171" s="432"/>
      <c r="D171" s="432"/>
      <c r="E171" s="432"/>
      <c r="F171" s="432"/>
      <c r="G171" s="415"/>
      <c r="H171" s="434"/>
    </row>
    <row r="172" spans="1:8" x14ac:dyDescent="0.2">
      <c r="A172" s="1589" t="s">
        <v>85</v>
      </c>
      <c r="B172" s="460"/>
      <c r="C172" s="460"/>
      <c r="D172" s="460"/>
      <c r="E172" s="460"/>
      <c r="F172" s="460"/>
      <c r="G172" s="459"/>
      <c r="H172" s="461"/>
    </row>
    <row r="173" spans="1:8" ht="24" x14ac:dyDescent="0.2">
      <c r="A173" s="1584" t="s">
        <v>60</v>
      </c>
      <c r="B173" s="462" t="s">
        <v>81</v>
      </c>
      <c r="C173" s="462" t="s">
        <v>55</v>
      </c>
      <c r="D173" s="462" t="s">
        <v>80</v>
      </c>
      <c r="E173" s="462" t="s">
        <v>53</v>
      </c>
      <c r="F173" s="462" t="s">
        <v>52</v>
      </c>
      <c r="G173" s="462" t="s">
        <v>1</v>
      </c>
      <c r="H173" s="463" t="s">
        <v>40</v>
      </c>
    </row>
    <row r="174" spans="1:8" x14ac:dyDescent="0.2">
      <c r="A174" s="1574" t="s">
        <v>48</v>
      </c>
      <c r="B174" s="476">
        <v>890.58424402999992</v>
      </c>
      <c r="C174" s="477">
        <v>7.8540400269695102E-4</v>
      </c>
      <c r="D174" s="476">
        <v>742</v>
      </c>
      <c r="E174" s="478">
        <v>0.45000000023186998</v>
      </c>
      <c r="F174" s="479">
        <v>2.4919573646588247</v>
      </c>
      <c r="G174" s="476">
        <v>299.42423077999996</v>
      </c>
      <c r="H174" s="480">
        <v>0.336211012924583</v>
      </c>
    </row>
    <row r="175" spans="1:8" x14ac:dyDescent="0.2">
      <c r="A175" s="1574" t="s">
        <v>47</v>
      </c>
      <c r="B175" s="476">
        <v>196.97468238000002</v>
      </c>
      <c r="C175" s="477">
        <v>2.2100003144576701E-3</v>
      </c>
      <c r="D175" s="476">
        <v>327</v>
      </c>
      <c r="E175" s="478">
        <v>0.45000000040106702</v>
      </c>
      <c r="F175" s="479">
        <v>2.2596434571914386</v>
      </c>
      <c r="G175" s="476">
        <v>123.62404707</v>
      </c>
      <c r="H175" s="480">
        <v>0.62761389218288799</v>
      </c>
    </row>
    <row r="176" spans="1:8" x14ac:dyDescent="0.2">
      <c r="A176" s="1574" t="s">
        <v>46</v>
      </c>
      <c r="B176" s="476">
        <v>489.17221053999998</v>
      </c>
      <c r="C176" s="477">
        <v>4.4184718866470902E-3</v>
      </c>
      <c r="D176" s="476">
        <v>876</v>
      </c>
      <c r="E176" s="478">
        <v>0.45000000036183602</v>
      </c>
      <c r="F176" s="479">
        <v>2.4247175664504304</v>
      </c>
      <c r="G176" s="476">
        <v>398.16910476999999</v>
      </c>
      <c r="H176" s="480">
        <v>0.81396509489052704</v>
      </c>
    </row>
    <row r="177" spans="1:10" x14ac:dyDescent="0.2">
      <c r="A177" s="1574" t="s">
        <v>45</v>
      </c>
      <c r="B177" s="476">
        <v>0</v>
      </c>
      <c r="C177" s="477">
        <v>0</v>
      </c>
      <c r="D177" s="476">
        <v>0</v>
      </c>
      <c r="E177" s="478">
        <v>0</v>
      </c>
      <c r="F177" s="479">
        <v>0</v>
      </c>
      <c r="G177" s="476">
        <v>0</v>
      </c>
      <c r="H177" s="480">
        <v>0</v>
      </c>
    </row>
    <row r="178" spans="1:10" x14ac:dyDescent="0.2">
      <c r="A178" s="1574" t="s">
        <v>44</v>
      </c>
      <c r="B178" s="476">
        <v>454.25504724000001</v>
      </c>
      <c r="C178" s="477">
        <v>1.14391081212458E-2</v>
      </c>
      <c r="D178" s="476">
        <v>936</v>
      </c>
      <c r="E178" s="478">
        <v>0.45000000026857201</v>
      </c>
      <c r="F178" s="479">
        <v>2.3590243860946245</v>
      </c>
      <c r="G178" s="476">
        <v>393.39534852000003</v>
      </c>
      <c r="H178" s="480">
        <v>0.86602306547879604</v>
      </c>
    </row>
    <row r="179" spans="1:10" x14ac:dyDescent="0.2">
      <c r="A179" s="1574" t="s">
        <v>43</v>
      </c>
      <c r="B179" s="476">
        <v>35.727701660000001</v>
      </c>
      <c r="C179" s="477">
        <v>3.6092978839546201E-2</v>
      </c>
      <c r="D179" s="476">
        <v>194</v>
      </c>
      <c r="E179" s="478">
        <v>0.45000000120354799</v>
      </c>
      <c r="F179" s="479">
        <v>2.5000000000368083</v>
      </c>
      <c r="G179" s="476">
        <v>36.131847540000003</v>
      </c>
      <c r="H179" s="480">
        <v>1.0113118353888499</v>
      </c>
    </row>
    <row r="180" spans="1:10" x14ac:dyDescent="0.2">
      <c r="A180" s="1574" t="s">
        <v>42</v>
      </c>
      <c r="B180" s="476">
        <v>41.66232883</v>
      </c>
      <c r="C180" s="477">
        <v>0.12663499948665699</v>
      </c>
      <c r="D180" s="476">
        <v>262</v>
      </c>
      <c r="E180" s="478">
        <v>0.45000000111611599</v>
      </c>
      <c r="F180" s="479">
        <v>2.5000000000424163</v>
      </c>
      <c r="G180" s="476">
        <v>64.428843670000006</v>
      </c>
      <c r="H180" s="480">
        <v>1.5464532463582901</v>
      </c>
    </row>
    <row r="181" spans="1:10" x14ac:dyDescent="0.2">
      <c r="A181" s="1575" t="s">
        <v>41</v>
      </c>
      <c r="B181" s="481">
        <v>40.954562519999996</v>
      </c>
      <c r="C181" s="482">
        <v>1</v>
      </c>
      <c r="D181" s="481">
        <v>111</v>
      </c>
      <c r="E181" s="483">
        <v>0.45000000161154202</v>
      </c>
      <c r="F181" s="484">
        <v>2.5000000000127094</v>
      </c>
      <c r="G181" s="481">
        <v>17.383343700000001</v>
      </c>
      <c r="H181" s="485">
        <v>0.42445438628506699</v>
      </c>
    </row>
    <row r="182" spans="1:10" x14ac:dyDescent="0.2">
      <c r="A182" s="1588" t="s">
        <v>62</v>
      </c>
      <c r="B182" s="469">
        <v>2149.3307771999998</v>
      </c>
      <c r="C182" s="470">
        <v>2.6060409167438198E-2</v>
      </c>
      <c r="D182" s="469">
        <v>3448</v>
      </c>
      <c r="E182" s="486">
        <v>0.45000000034429299</v>
      </c>
      <c r="F182" s="472">
        <v>2.4277115657458959</v>
      </c>
      <c r="G182" s="469">
        <v>1332.5567660500001</v>
      </c>
      <c r="H182" s="473">
        <v>0.61998682575325303</v>
      </c>
    </row>
    <row r="183" spans="1:10" x14ac:dyDescent="0.2">
      <c r="A183" s="1590"/>
      <c r="B183" s="505"/>
      <c r="C183" s="505"/>
      <c r="D183" s="505"/>
      <c r="E183" s="505"/>
      <c r="F183" s="505"/>
      <c r="G183" s="505"/>
      <c r="H183" s="505"/>
    </row>
    <row r="184" spans="1:10" x14ac:dyDescent="0.2">
      <c r="A184" s="1589" t="s">
        <v>82</v>
      </c>
      <c r="B184" s="460"/>
      <c r="C184" s="460"/>
      <c r="D184" s="460"/>
      <c r="E184" s="460"/>
      <c r="F184" s="460"/>
      <c r="G184" s="459"/>
      <c r="H184" s="461"/>
    </row>
    <row r="185" spans="1:10" ht="24" x14ac:dyDescent="0.2">
      <c r="A185" s="1584" t="s">
        <v>60</v>
      </c>
      <c r="B185" s="462" t="s">
        <v>81</v>
      </c>
      <c r="C185" s="462" t="s">
        <v>55</v>
      </c>
      <c r="D185" s="462" t="s">
        <v>80</v>
      </c>
      <c r="E185" s="462" t="s">
        <v>53</v>
      </c>
      <c r="F185" s="462" t="s">
        <v>52</v>
      </c>
      <c r="G185" s="462" t="s">
        <v>1</v>
      </c>
      <c r="H185" s="463" t="s">
        <v>40</v>
      </c>
    </row>
    <row r="186" spans="1:10" x14ac:dyDescent="0.2">
      <c r="A186" s="1574" t="s">
        <v>48</v>
      </c>
      <c r="B186" s="492"/>
      <c r="C186" s="493"/>
      <c r="D186" s="492"/>
      <c r="E186" s="494"/>
      <c r="F186" s="502"/>
      <c r="G186" s="492"/>
      <c r="H186" s="496"/>
    </row>
    <row r="187" spans="1:10" x14ac:dyDescent="0.2">
      <c r="A187" s="1574" t="s">
        <v>47</v>
      </c>
      <c r="B187" s="492"/>
      <c r="C187" s="493"/>
      <c r="D187" s="492"/>
      <c r="E187" s="494"/>
      <c r="F187" s="502"/>
      <c r="G187" s="492"/>
      <c r="H187" s="496"/>
    </row>
    <row r="188" spans="1:10" x14ac:dyDescent="0.2">
      <c r="A188" s="1574" t="s">
        <v>46</v>
      </c>
      <c r="B188" s="492"/>
      <c r="C188" s="493"/>
      <c r="D188" s="492"/>
      <c r="E188" s="494"/>
      <c r="F188" s="502"/>
      <c r="G188" s="492"/>
      <c r="H188" s="496"/>
    </row>
    <row r="189" spans="1:10" x14ac:dyDescent="0.2">
      <c r="A189" s="1574" t="s">
        <v>45</v>
      </c>
      <c r="B189" s="492"/>
      <c r="C189" s="493"/>
      <c r="D189" s="492"/>
      <c r="E189" s="494"/>
      <c r="F189" s="502"/>
      <c r="G189" s="492"/>
      <c r="H189" s="496"/>
    </row>
    <row r="190" spans="1:10" x14ac:dyDescent="0.2">
      <c r="A190" s="1574" t="s">
        <v>44</v>
      </c>
      <c r="B190" s="492"/>
      <c r="C190" s="493"/>
      <c r="D190" s="492"/>
      <c r="E190" s="494"/>
      <c r="F190" s="502"/>
      <c r="G190" s="492"/>
      <c r="H190" s="496"/>
    </row>
    <row r="191" spans="1:10" x14ac:dyDescent="0.2">
      <c r="A191" s="1574" t="s">
        <v>43</v>
      </c>
      <c r="B191" s="492"/>
      <c r="C191" s="493"/>
      <c r="D191" s="492"/>
      <c r="E191" s="494"/>
      <c r="F191" s="502"/>
      <c r="G191" s="492"/>
      <c r="H191" s="496"/>
    </row>
    <row r="192" spans="1:10" x14ac:dyDescent="0.2">
      <c r="A192" s="1574" t="s">
        <v>42</v>
      </c>
      <c r="B192" s="492"/>
      <c r="C192" s="493"/>
      <c r="D192" s="492"/>
      <c r="E192" s="494"/>
      <c r="F192" s="502"/>
      <c r="G192" s="492"/>
      <c r="H192" s="496"/>
      <c r="J192" s="437"/>
    </row>
    <row r="193" spans="1:8" x14ac:dyDescent="0.2">
      <c r="A193" s="1575" t="s">
        <v>41</v>
      </c>
      <c r="B193" s="497"/>
      <c r="C193" s="498"/>
      <c r="D193" s="497"/>
      <c r="E193" s="499"/>
      <c r="F193" s="503"/>
      <c r="G193" s="497"/>
      <c r="H193" s="500"/>
    </row>
    <row r="194" spans="1:8" x14ac:dyDescent="0.2">
      <c r="A194" s="1588" t="s">
        <v>62</v>
      </c>
      <c r="B194" s="469"/>
      <c r="C194" s="470"/>
      <c r="D194" s="469"/>
      <c r="E194" s="486"/>
      <c r="F194" s="472"/>
      <c r="G194" s="469"/>
      <c r="H194" s="473"/>
    </row>
  </sheetData>
  <mergeCells count="1">
    <mergeCell ref="A1:H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2" manualBreakCount="2">
    <brk id="49" max="7" man="1"/>
    <brk id="97" max="7" man="1"/>
  </rowBreaks>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43FE4-3364-44BF-9ECD-160D4E5C9D94}">
  <sheetPr>
    <tabColor theme="2"/>
  </sheetPr>
  <dimension ref="A1:J111"/>
  <sheetViews>
    <sheetView showGridLines="0" tabSelected="1" showWhiteSpace="0" view="pageLayout" zoomScale="98" zoomScaleNormal="100" zoomScaleSheetLayoutView="100" zoomScalePageLayoutView="98" workbookViewId="0">
      <selection activeCell="A4" sqref="A4"/>
    </sheetView>
  </sheetViews>
  <sheetFormatPr defaultColWidth="0" defaultRowHeight="12.75" x14ac:dyDescent="0.2"/>
  <cols>
    <col min="1" max="1" width="66.25" style="815" customWidth="1"/>
    <col min="2" max="3" width="14.625" style="815" customWidth="1"/>
    <col min="4" max="7" width="0" style="815" hidden="1" customWidth="1"/>
    <col min="8" max="16384" width="8" style="815" hidden="1"/>
  </cols>
  <sheetData>
    <row r="1" spans="1:10" ht="99" customHeight="1" x14ac:dyDescent="0.2">
      <c r="A1" s="3276" t="s">
        <v>2446</v>
      </c>
      <c r="B1" s="3276"/>
      <c r="C1" s="3276"/>
    </row>
    <row r="2" spans="1:10" ht="15" customHeight="1" x14ac:dyDescent="0.25">
      <c r="A2" s="817"/>
      <c r="B2" s="818"/>
      <c r="C2" s="818"/>
      <c r="E2" s="819"/>
    </row>
    <row r="3" spans="1:10" ht="12" customHeight="1" x14ac:dyDescent="0.2">
      <c r="A3" s="656" t="s">
        <v>460</v>
      </c>
      <c r="B3" s="820">
        <v>2019</v>
      </c>
      <c r="C3" s="821">
        <v>2018</v>
      </c>
      <c r="E3" s="822"/>
    </row>
    <row r="4" spans="1:10" ht="14.1" customHeight="1" x14ac:dyDescent="0.2">
      <c r="A4" s="823" t="s">
        <v>461</v>
      </c>
      <c r="B4" s="824">
        <v>24421</v>
      </c>
      <c r="C4" s="824">
        <v>24134</v>
      </c>
      <c r="E4" s="822"/>
    </row>
    <row r="5" spans="1:10" ht="14.1" customHeight="1" x14ac:dyDescent="0.2">
      <c r="A5" s="823" t="s">
        <v>462</v>
      </c>
      <c r="B5" s="824">
        <v>27518</v>
      </c>
      <c r="C5" s="824">
        <v>26984</v>
      </c>
    </row>
    <row r="6" spans="1:10" ht="14.1" customHeight="1" x14ac:dyDescent="0.2">
      <c r="A6" s="825" t="s">
        <v>463</v>
      </c>
      <c r="B6" s="826">
        <v>31236</v>
      </c>
      <c r="C6" s="826">
        <v>31028</v>
      </c>
    </row>
    <row r="7" spans="1:10" ht="14.1" customHeight="1" x14ac:dyDescent="0.2">
      <c r="A7" s="823"/>
      <c r="B7" s="827"/>
      <c r="C7" s="828"/>
    </row>
    <row r="8" spans="1:10" ht="14.1" customHeight="1" x14ac:dyDescent="0.2">
      <c r="A8" s="829" t="s">
        <v>464</v>
      </c>
      <c r="B8" s="829"/>
      <c r="C8" s="829"/>
    </row>
    <row r="9" spans="1:10" ht="14.1" customHeight="1" x14ac:dyDescent="0.2">
      <c r="A9" s="830" t="s">
        <v>6</v>
      </c>
      <c r="B9" s="831">
        <v>150215</v>
      </c>
      <c r="C9" s="831">
        <v>155886</v>
      </c>
      <c r="J9" s="728"/>
    </row>
    <row r="10" spans="1:10" ht="14.1" customHeight="1" x14ac:dyDescent="0.2">
      <c r="A10" s="823"/>
      <c r="B10" s="828"/>
      <c r="C10" s="828"/>
    </row>
    <row r="11" spans="1:10" ht="14.1" customHeight="1" x14ac:dyDescent="0.2">
      <c r="A11" s="829" t="s">
        <v>465</v>
      </c>
      <c r="B11" s="829"/>
      <c r="C11" s="832"/>
    </row>
    <row r="12" spans="1:10" ht="14.1" customHeight="1" x14ac:dyDescent="0.2">
      <c r="A12" s="833" t="s">
        <v>466</v>
      </c>
      <c r="B12" s="834">
        <v>0.16300000000000001</v>
      </c>
      <c r="C12" s="834">
        <v>0.155</v>
      </c>
    </row>
    <row r="13" spans="1:10" ht="14.1" customHeight="1" x14ac:dyDescent="0.2">
      <c r="A13" s="823" t="s">
        <v>467</v>
      </c>
      <c r="B13" s="835">
        <v>0.183</v>
      </c>
      <c r="C13" s="835">
        <v>0.17299999999999999</v>
      </c>
    </row>
    <row r="14" spans="1:10" ht="14.1" customHeight="1" x14ac:dyDescent="0.2">
      <c r="A14" s="825" t="s">
        <v>468</v>
      </c>
      <c r="B14" s="836">
        <v>0.20799999999999999</v>
      </c>
      <c r="C14" s="836">
        <v>0.19900000000000001</v>
      </c>
    </row>
    <row r="15" spans="1:10" ht="14.1" customHeight="1" x14ac:dyDescent="0.2">
      <c r="A15" s="823"/>
      <c r="B15" s="837"/>
      <c r="C15" s="837"/>
    </row>
    <row r="16" spans="1:10" ht="14.25" customHeight="1" x14ac:dyDescent="0.2">
      <c r="A16" s="838" t="s">
        <v>469</v>
      </c>
      <c r="B16" s="837"/>
      <c r="C16" s="837"/>
    </row>
    <row r="17" spans="1:3" ht="14.1" customHeight="1" x14ac:dyDescent="0.2">
      <c r="A17" s="833" t="s">
        <v>470</v>
      </c>
      <c r="B17" s="834">
        <v>2.5000000000000001E-2</v>
      </c>
      <c r="C17" s="834">
        <v>2.5000000000000001E-2</v>
      </c>
    </row>
    <row r="18" spans="1:3" ht="14.1" customHeight="1" x14ac:dyDescent="0.2">
      <c r="A18" s="823" t="s">
        <v>471</v>
      </c>
      <c r="B18" s="835">
        <v>1.4E-2</v>
      </c>
      <c r="C18" s="835">
        <v>8.9999999999999993E-3</v>
      </c>
    </row>
    <row r="19" spans="1:3" ht="14.1" customHeight="1" x14ac:dyDescent="0.2">
      <c r="A19" s="823" t="s">
        <v>472</v>
      </c>
      <c r="B19" s="835">
        <v>0.03</v>
      </c>
      <c r="C19" s="835">
        <v>0</v>
      </c>
    </row>
    <row r="20" spans="1:3" ht="14.1" customHeight="1" x14ac:dyDescent="0.2">
      <c r="A20" s="823" t="s">
        <v>473</v>
      </c>
      <c r="B20" s="835">
        <v>6.9000000000000006E-2</v>
      </c>
      <c r="C20" s="835">
        <v>3.4000000000000002E-2</v>
      </c>
    </row>
    <row r="21" spans="1:3" ht="13.5" customHeight="1" x14ac:dyDescent="0.2">
      <c r="A21" s="825" t="s">
        <v>2106</v>
      </c>
      <c r="B21" s="836">
        <v>0.11799999999999999</v>
      </c>
      <c r="C21" s="836">
        <v>0.11</v>
      </c>
    </row>
    <row r="22" spans="1:3" ht="13.5" customHeight="1" x14ac:dyDescent="0.2">
      <c r="A22" s="823"/>
      <c r="B22" s="835"/>
      <c r="C22" s="835"/>
    </row>
    <row r="23" spans="1:3" ht="11.25" customHeight="1" x14ac:dyDescent="0.2">
      <c r="A23" s="656" t="s">
        <v>475</v>
      </c>
      <c r="B23" s="839"/>
      <c r="C23" s="839"/>
    </row>
    <row r="24" spans="1:3" ht="14.1" customHeight="1" x14ac:dyDescent="0.2">
      <c r="A24" s="840" t="s">
        <v>476</v>
      </c>
      <c r="B24" s="841">
        <v>5.2999999999999999E-2</v>
      </c>
      <c r="C24" s="841">
        <v>5.0999999999999997E-2</v>
      </c>
    </row>
    <row r="25" spans="1:3" ht="14.1" customHeight="1" x14ac:dyDescent="0.2">
      <c r="A25" s="833"/>
      <c r="B25" s="842"/>
      <c r="C25" s="842"/>
    </row>
    <row r="26" spans="1:3" ht="13.5" customHeight="1" x14ac:dyDescent="0.2">
      <c r="A26" s="838" t="s">
        <v>477</v>
      </c>
      <c r="B26" s="843" t="s">
        <v>246</v>
      </c>
      <c r="C26" s="843" t="s">
        <v>246</v>
      </c>
    </row>
    <row r="27" spans="1:3" ht="14.1" customHeight="1" x14ac:dyDescent="0.2">
      <c r="A27" s="833" t="s">
        <v>478</v>
      </c>
      <c r="B27" s="844">
        <v>99328</v>
      </c>
      <c r="C27" s="844">
        <v>101244</v>
      </c>
    </row>
    <row r="28" spans="1:3" ht="14.1" customHeight="1" x14ac:dyDescent="0.2">
      <c r="A28" s="823" t="s">
        <v>479</v>
      </c>
      <c r="B28" s="824">
        <v>59913</v>
      </c>
      <c r="C28" s="824">
        <v>54763</v>
      </c>
    </row>
    <row r="29" spans="1:3" ht="14.1" customHeight="1" x14ac:dyDescent="0.2">
      <c r="A29" s="825" t="s">
        <v>480</v>
      </c>
      <c r="B29" s="845">
        <v>1.6579999999999999</v>
      </c>
      <c r="C29" s="845">
        <v>1.849</v>
      </c>
    </row>
    <row r="30" spans="1:3" ht="14.1" customHeight="1" x14ac:dyDescent="0.2">
      <c r="A30" s="823"/>
      <c r="B30" s="824"/>
      <c r="C30" s="824"/>
    </row>
    <row r="31" spans="1:3" ht="14.1" customHeight="1" x14ac:dyDescent="0.2">
      <c r="A31" s="838" t="s">
        <v>2304</v>
      </c>
      <c r="B31" s="843"/>
      <c r="C31" s="843" t="s">
        <v>246</v>
      </c>
    </row>
    <row r="32" spans="1:3" ht="14.1" customHeight="1" x14ac:dyDescent="0.2">
      <c r="A32" s="833" t="s">
        <v>1063</v>
      </c>
      <c r="B32" s="844">
        <v>290545</v>
      </c>
      <c r="C32" s="844"/>
    </row>
    <row r="33" spans="1:3" ht="14.1" customHeight="1" x14ac:dyDescent="0.2">
      <c r="A33" s="823" t="s">
        <v>1064</v>
      </c>
      <c r="B33" s="824">
        <v>267603</v>
      </c>
      <c r="C33" s="824"/>
    </row>
    <row r="34" spans="1:3" ht="14.1" customHeight="1" x14ac:dyDescent="0.2">
      <c r="A34" s="823" t="s">
        <v>1065</v>
      </c>
      <c r="B34" s="824">
        <v>22942</v>
      </c>
      <c r="C34" s="824"/>
    </row>
    <row r="35" spans="1:3" ht="14.1" customHeight="1" x14ac:dyDescent="0.2">
      <c r="A35" s="825" t="s">
        <v>1066</v>
      </c>
      <c r="B35" s="846">
        <v>1.0860000000000001</v>
      </c>
      <c r="C35" s="826"/>
    </row>
    <row r="36" spans="1:3" x14ac:dyDescent="0.2">
      <c r="A36" s="2853" t="s">
        <v>2305</v>
      </c>
      <c r="B36" s="2854"/>
      <c r="C36" s="2854"/>
    </row>
    <row r="37" spans="1:3" x14ac:dyDescent="0.2">
      <c r="A37" s="2855"/>
      <c r="B37" s="2855"/>
      <c r="C37" s="2855"/>
    </row>
    <row r="60" ht="0.95" customHeight="1" x14ac:dyDescent="0.2"/>
    <row r="111" spans="7:7" ht="15" x14ac:dyDescent="0.2">
      <c r="G111" s="847"/>
    </row>
  </sheetData>
  <mergeCells count="2">
    <mergeCell ref="A1:C1"/>
    <mergeCell ref="A36:C37"/>
  </mergeCells>
  <pageMargins left="0.43307086614173229" right="0.23622047244094491" top="0.74803149606299213" bottom="0.74803149606299213" header="0.31496062992125984" footer="0.31496062992125984"/>
  <pageSetup paperSize="9" scale="93" orientation="portrait" r:id="rId1"/>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CA63F-3551-45D0-8CFD-DEA37C9255A5}">
  <sheetPr>
    <tabColor theme="2"/>
  </sheetPr>
  <dimension ref="A1:H111"/>
  <sheetViews>
    <sheetView showGridLines="0" showWhiteSpace="0" view="pageLayout" zoomScaleNormal="145" zoomScaleSheetLayoutView="100" workbookViewId="0">
      <selection activeCell="B1" sqref="B1:G1"/>
    </sheetView>
  </sheetViews>
  <sheetFormatPr defaultColWidth="0" defaultRowHeight="12" x14ac:dyDescent="0.2"/>
  <cols>
    <col min="1" max="1" width="2.125" style="604" customWidth="1"/>
    <col min="2" max="2" width="24.375" style="604" customWidth="1"/>
    <col min="3" max="3" width="13.5" style="604" customWidth="1"/>
    <col min="4" max="4" width="12.25" style="604" customWidth="1"/>
    <col min="5" max="6" width="13.5" style="604" customWidth="1"/>
    <col min="7" max="7" width="12.625" style="604" customWidth="1"/>
    <col min="8" max="8" width="0" style="604" hidden="1" customWidth="1"/>
    <col min="9" max="16384" width="8" style="604" hidden="1"/>
  </cols>
  <sheetData>
    <row r="1" spans="1:7" ht="126" customHeight="1" x14ac:dyDescent="0.2">
      <c r="B1" s="3069" t="s">
        <v>2293</v>
      </c>
      <c r="C1" s="3070"/>
      <c r="D1" s="3070"/>
      <c r="E1" s="3070"/>
      <c r="F1" s="3070"/>
      <c r="G1" s="3070"/>
    </row>
    <row r="2" spans="1:7" ht="12" customHeight="1" x14ac:dyDescent="0.2">
      <c r="A2" s="1569"/>
      <c r="B2" s="1569" t="s">
        <v>1000</v>
      </c>
      <c r="C2" s="1973" t="s">
        <v>341</v>
      </c>
      <c r="D2" s="1973" t="s">
        <v>342</v>
      </c>
      <c r="E2" s="1974" t="s">
        <v>343</v>
      </c>
      <c r="F2" s="1867" t="s">
        <v>592</v>
      </c>
      <c r="G2" s="1867" t="s">
        <v>344</v>
      </c>
    </row>
    <row r="3" spans="1:7" ht="60" customHeight="1" x14ac:dyDescent="0.2">
      <c r="A3" s="605"/>
      <c r="B3" s="605" t="s">
        <v>9</v>
      </c>
      <c r="C3" s="2512" t="s">
        <v>1324</v>
      </c>
      <c r="D3" s="2512" t="s">
        <v>1325</v>
      </c>
      <c r="E3" s="2512" t="s">
        <v>1326</v>
      </c>
      <c r="F3" s="2512" t="s">
        <v>1327</v>
      </c>
      <c r="G3" s="2512" t="s">
        <v>1328</v>
      </c>
    </row>
    <row r="4" spans="1:7" x14ac:dyDescent="0.2">
      <c r="A4" s="604">
        <v>1</v>
      </c>
      <c r="B4" s="604" t="s">
        <v>1329</v>
      </c>
      <c r="C4" s="669">
        <v>128150.19357800001</v>
      </c>
      <c r="D4" s="669">
        <v>113951.02353859508</v>
      </c>
      <c r="E4" s="669">
        <v>14199.17003940492</v>
      </c>
      <c r="F4" s="669">
        <v>7717.11005040492</v>
      </c>
      <c r="G4" s="669">
        <v>6482.0599890000003</v>
      </c>
    </row>
    <row r="5" spans="1:7" x14ac:dyDescent="0.2">
      <c r="A5" s="604">
        <v>2</v>
      </c>
      <c r="B5" s="604" t="s">
        <v>1310</v>
      </c>
      <c r="C5" s="669">
        <v>33631.633645033529</v>
      </c>
      <c r="D5" s="669">
        <v>18533.63178022467</v>
      </c>
      <c r="E5" s="669">
        <v>15098.001864808861</v>
      </c>
      <c r="F5" s="669">
        <v>14457.97981180886</v>
      </c>
      <c r="G5" s="669">
        <v>640.02205300000003</v>
      </c>
    </row>
    <row r="6" spans="1:7" x14ac:dyDescent="0.2">
      <c r="A6" s="604">
        <v>3</v>
      </c>
      <c r="B6" s="604" t="s">
        <v>1330</v>
      </c>
      <c r="C6" s="669" t="s">
        <v>246</v>
      </c>
      <c r="D6" s="669"/>
      <c r="E6" s="669"/>
      <c r="F6" s="669"/>
      <c r="G6" s="669"/>
    </row>
    <row r="7" spans="1:7" x14ac:dyDescent="0.2">
      <c r="A7" s="1560">
        <v>4</v>
      </c>
      <c r="B7" s="1560" t="s">
        <v>7</v>
      </c>
      <c r="C7" s="2546">
        <v>161781.82722303353</v>
      </c>
      <c r="D7" s="2546">
        <v>132484.65531881974</v>
      </c>
      <c r="E7" s="2546">
        <v>29297.171904213781</v>
      </c>
      <c r="F7" s="2546">
        <v>22175.089862213779</v>
      </c>
      <c r="G7" s="2546">
        <v>7122.082042</v>
      </c>
    </row>
    <row r="8" spans="1:7" x14ac:dyDescent="0.2">
      <c r="A8" s="1570"/>
      <c r="B8" s="1570"/>
    </row>
    <row r="10" spans="1:7" x14ac:dyDescent="0.2">
      <c r="A10" s="1571"/>
      <c r="B10" s="1571" t="s">
        <v>124</v>
      </c>
      <c r="C10" s="2569"/>
      <c r="D10" s="2569"/>
      <c r="E10" s="2570"/>
      <c r="F10" s="2571"/>
      <c r="G10" s="2571"/>
    </row>
    <row r="11" spans="1:7" ht="45.75" customHeight="1" x14ac:dyDescent="0.2">
      <c r="A11" s="1471"/>
      <c r="B11" s="1471" t="s">
        <v>9</v>
      </c>
      <c r="C11" s="2134" t="s">
        <v>1324</v>
      </c>
      <c r="D11" s="2134" t="s">
        <v>1325</v>
      </c>
      <c r="E11" s="2134" t="s">
        <v>1326</v>
      </c>
      <c r="F11" s="2134" t="s">
        <v>1327</v>
      </c>
      <c r="G11" s="2134" t="s">
        <v>1328</v>
      </c>
    </row>
    <row r="12" spans="1:7" x14ac:dyDescent="0.2">
      <c r="A12" s="604">
        <v>1</v>
      </c>
      <c r="B12" s="604" t="s">
        <v>1329</v>
      </c>
      <c r="C12" s="604">
        <v>150724.47247800001</v>
      </c>
      <c r="D12" s="604">
        <v>135863.22606272495</v>
      </c>
      <c r="E12" s="604">
        <v>14861.246415275076</v>
      </c>
      <c r="F12" s="604">
        <v>7193.9994062750766</v>
      </c>
      <c r="G12" s="604">
        <v>7667.2470089999997</v>
      </c>
    </row>
    <row r="13" spans="1:7" x14ac:dyDescent="0.2">
      <c r="A13" s="604">
        <v>2</v>
      </c>
      <c r="B13" s="604" t="s">
        <v>1310</v>
      </c>
      <c r="C13" s="604">
        <v>52507.7472723971</v>
      </c>
      <c r="D13" s="604">
        <v>27181.969999269502</v>
      </c>
      <c r="E13" s="604">
        <v>25325.777273127598</v>
      </c>
      <c r="F13" s="604">
        <v>23917.3582191276</v>
      </c>
      <c r="G13" s="604">
        <v>1408.419054</v>
      </c>
    </row>
    <row r="14" spans="1:7" x14ac:dyDescent="0.2">
      <c r="A14" s="604">
        <v>3</v>
      </c>
      <c r="B14" s="604" t="s">
        <v>1330</v>
      </c>
      <c r="C14" s="604" t="s">
        <v>246</v>
      </c>
    </row>
    <row r="15" spans="1:7" x14ac:dyDescent="0.2">
      <c r="A15" s="1562">
        <v>4</v>
      </c>
      <c r="B15" s="1562" t="s">
        <v>7</v>
      </c>
      <c r="C15" s="1562">
        <v>203232.21975039711</v>
      </c>
      <c r="D15" s="1562">
        <v>163045.19606199444</v>
      </c>
      <c r="E15" s="1562">
        <v>40187.023688402674</v>
      </c>
      <c r="F15" s="1562">
        <v>31111.357625402678</v>
      </c>
      <c r="G15" s="1562">
        <v>9075.6660630000006</v>
      </c>
    </row>
    <row r="16" spans="1:7" x14ac:dyDescent="0.2">
      <c r="B16" s="1601"/>
    </row>
    <row r="111" spans="8:8" ht="15" x14ac:dyDescent="0.25">
      <c r="H111" s="923"/>
    </row>
  </sheetData>
  <mergeCells count="1">
    <mergeCell ref="B1:G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8C9C-2A0A-4DB4-968D-09216F0D9D32}">
  <sheetPr>
    <tabColor theme="2"/>
  </sheetPr>
  <dimension ref="A1:H111"/>
  <sheetViews>
    <sheetView showGridLines="0" showWhiteSpace="0" view="pageLayout" topLeftCell="B1" zoomScaleNormal="110" zoomScaleSheetLayoutView="100" workbookViewId="0">
      <selection activeCell="B1" sqref="B1:H1"/>
    </sheetView>
  </sheetViews>
  <sheetFormatPr defaultColWidth="0" defaultRowHeight="12" x14ac:dyDescent="0.2"/>
  <cols>
    <col min="1" max="1" width="2.75" style="604" hidden="1" customWidth="1"/>
    <col min="2" max="2" width="22.75" style="604" customWidth="1"/>
    <col min="3" max="8" width="12.125" style="604" customWidth="1"/>
    <col min="9" max="16384" width="8" style="604" hidden="1"/>
  </cols>
  <sheetData>
    <row r="1" spans="2:8" ht="76.900000000000006" customHeight="1" x14ac:dyDescent="0.2">
      <c r="B1" s="3069" t="s">
        <v>2292</v>
      </c>
      <c r="C1" s="3070"/>
      <c r="D1" s="3070"/>
      <c r="E1" s="3070"/>
      <c r="F1" s="3070"/>
      <c r="G1" s="3070"/>
      <c r="H1" s="3070"/>
    </row>
    <row r="2" spans="2:8" ht="12" customHeight="1" x14ac:dyDescent="0.2">
      <c r="B2" s="2248" t="s">
        <v>1000</v>
      </c>
      <c r="C2" s="2517" t="s">
        <v>341</v>
      </c>
      <c r="D2" s="2517" t="s">
        <v>342</v>
      </c>
      <c r="E2" s="2517" t="s">
        <v>343</v>
      </c>
      <c r="F2" s="2517" t="s">
        <v>592</v>
      </c>
      <c r="G2" s="2517" t="s">
        <v>344</v>
      </c>
      <c r="H2" s="2517" t="s">
        <v>345</v>
      </c>
    </row>
    <row r="3" spans="2:8" ht="26.25" customHeight="1" x14ac:dyDescent="0.2">
      <c r="B3" s="2253"/>
      <c r="C3" s="3071" t="s">
        <v>1331</v>
      </c>
      <c r="D3" s="3072"/>
      <c r="E3" s="3072"/>
      <c r="F3" s="3072"/>
      <c r="G3" s="3071" t="s">
        <v>1332</v>
      </c>
      <c r="H3" s="3072"/>
    </row>
    <row r="4" spans="2:8" ht="31.5" customHeight="1" x14ac:dyDescent="0.2">
      <c r="B4" s="1565"/>
      <c r="C4" s="3073" t="s">
        <v>1333</v>
      </c>
      <c r="D4" s="3074"/>
      <c r="E4" s="3073" t="s">
        <v>1334</v>
      </c>
      <c r="F4" s="3074"/>
      <c r="G4" s="3075" t="s">
        <v>1333</v>
      </c>
      <c r="H4" s="3075" t="s">
        <v>1334</v>
      </c>
    </row>
    <row r="5" spans="2:8" x14ac:dyDescent="0.2">
      <c r="B5" s="758" t="s">
        <v>9</v>
      </c>
      <c r="C5" s="2206" t="s">
        <v>1335</v>
      </c>
      <c r="D5" s="2206" t="s">
        <v>1336</v>
      </c>
      <c r="E5" s="2206" t="s">
        <v>1335</v>
      </c>
      <c r="F5" s="2206" t="s">
        <v>1336</v>
      </c>
      <c r="G5" s="3072"/>
      <c r="H5" s="3072"/>
    </row>
    <row r="6" spans="2:8" x14ac:dyDescent="0.2">
      <c r="B6" s="2572" t="s">
        <v>1337</v>
      </c>
      <c r="C6" s="2572"/>
      <c r="D6" s="2573">
        <v>7686.9670809999998</v>
      </c>
      <c r="E6" s="2573" t="s">
        <v>246</v>
      </c>
      <c r="F6" s="2573">
        <v>9836.1802389999993</v>
      </c>
      <c r="G6" s="2573">
        <v>38598.044454000003</v>
      </c>
      <c r="H6" s="2573">
        <v>45603.881286000003</v>
      </c>
    </row>
    <row r="7" spans="2:8" x14ac:dyDescent="0.2">
      <c r="B7" s="604" t="s">
        <v>1338</v>
      </c>
      <c r="D7" s="669">
        <v>822.03513318031355</v>
      </c>
      <c r="E7" s="669">
        <v>653.99378347188508</v>
      </c>
      <c r="F7" s="669">
        <v>1968.9337044334104</v>
      </c>
      <c r="G7" s="669">
        <v>22628.402303999999</v>
      </c>
      <c r="H7" s="669">
        <v>22491.230820000001</v>
      </c>
    </row>
    <row r="8" spans="2:8" x14ac:dyDescent="0.2">
      <c r="B8" s="604" t="s">
        <v>1339</v>
      </c>
      <c r="D8" s="669">
        <v>171.05603512203004</v>
      </c>
      <c r="E8" s="669" t="s">
        <v>246</v>
      </c>
      <c r="F8" s="669">
        <v>584.99001438989194</v>
      </c>
      <c r="G8" s="669">
        <v>16340.009316019823</v>
      </c>
      <c r="H8" s="669">
        <v>13671.959907709603</v>
      </c>
    </row>
    <row r="9" spans="2:8" x14ac:dyDescent="0.2">
      <c r="B9" s="604" t="s">
        <v>1340</v>
      </c>
      <c r="D9" s="669">
        <v>0.31421090240914601</v>
      </c>
      <c r="E9" s="669">
        <v>94.130788739954582</v>
      </c>
      <c r="F9" s="669">
        <v>0.39671131732405918</v>
      </c>
      <c r="G9" s="669">
        <v>5479.9413499643042</v>
      </c>
      <c r="H9" s="669">
        <v>1212.8283550000001</v>
      </c>
    </row>
    <row r="10" spans="2:8" x14ac:dyDescent="0.2">
      <c r="B10" s="604" t="s">
        <v>38</v>
      </c>
      <c r="D10" s="669" t="s">
        <v>246</v>
      </c>
      <c r="E10" s="669" t="s">
        <v>246</v>
      </c>
      <c r="F10" s="669" t="s">
        <v>246</v>
      </c>
      <c r="G10" s="669">
        <v>3547.6633596330944</v>
      </c>
      <c r="H10" s="669">
        <v>259.09006011255053</v>
      </c>
    </row>
    <row r="11" spans="2:8" x14ac:dyDescent="0.2">
      <c r="B11" s="604" t="s">
        <v>5</v>
      </c>
      <c r="D11" s="669"/>
      <c r="E11" s="669"/>
      <c r="F11" s="669"/>
      <c r="G11" s="669">
        <v>2979.9741039999999</v>
      </c>
      <c r="H11" s="669">
        <v>1827.0159900000001</v>
      </c>
    </row>
    <row r="12" spans="2:8" x14ac:dyDescent="0.2">
      <c r="B12" s="1560" t="s">
        <v>7</v>
      </c>
      <c r="C12" s="1560" t="s">
        <v>246</v>
      </c>
      <c r="D12" s="2546">
        <v>8680.3724602047514</v>
      </c>
      <c r="E12" s="2546">
        <v>748.12457221183968</v>
      </c>
      <c r="F12" s="2546">
        <v>12390.500669140625</v>
      </c>
      <c r="G12" s="2546">
        <v>89574.034887617221</v>
      </c>
      <c r="H12" s="2546">
        <v>85066.006418822159</v>
      </c>
    </row>
    <row r="13" spans="2:8" x14ac:dyDescent="0.2">
      <c r="B13" s="3076"/>
      <c r="C13" s="3076"/>
      <c r="D13" s="3076"/>
      <c r="E13" s="3076"/>
      <c r="F13" s="3076"/>
      <c r="G13" s="3076"/>
      <c r="H13" s="3076"/>
    </row>
    <row r="14" spans="2:8" x14ac:dyDescent="0.2">
      <c r="B14" s="3076"/>
      <c r="C14" s="3076"/>
      <c r="D14" s="3076"/>
      <c r="E14" s="3076"/>
      <c r="F14" s="3076"/>
      <c r="G14" s="3076"/>
      <c r="H14" s="3076"/>
    </row>
    <row r="15" spans="2:8" x14ac:dyDescent="0.2">
      <c r="B15" s="1595" t="s">
        <v>124</v>
      </c>
      <c r="C15" s="2516"/>
      <c r="D15" s="2516"/>
      <c r="E15" s="2516"/>
      <c r="F15" s="2516"/>
      <c r="G15" s="2516"/>
      <c r="H15" s="2516"/>
    </row>
    <row r="16" spans="2:8" x14ac:dyDescent="0.2">
      <c r="B16" s="2574"/>
      <c r="C16" s="3077" t="s">
        <v>1331</v>
      </c>
      <c r="D16" s="3078"/>
      <c r="E16" s="3078"/>
      <c r="F16" s="3078"/>
      <c r="G16" s="3077" t="s">
        <v>1332</v>
      </c>
      <c r="H16" s="3078"/>
    </row>
    <row r="17" spans="2:8" ht="31.35" customHeight="1" x14ac:dyDescent="0.2">
      <c r="B17" s="1568"/>
      <c r="C17" s="3079" t="s">
        <v>1333</v>
      </c>
      <c r="D17" s="3080"/>
      <c r="E17" s="3079" t="s">
        <v>1334</v>
      </c>
      <c r="F17" s="3080"/>
      <c r="G17" s="3081" t="s">
        <v>1333</v>
      </c>
      <c r="H17" s="3081" t="s">
        <v>1334</v>
      </c>
    </row>
    <row r="18" spans="2:8" x14ac:dyDescent="0.2">
      <c r="B18" s="1488" t="s">
        <v>9</v>
      </c>
      <c r="C18" s="2282" t="s">
        <v>1335</v>
      </c>
      <c r="D18" s="2282" t="s">
        <v>1336</v>
      </c>
      <c r="E18" s="2282" t="s">
        <v>1335</v>
      </c>
      <c r="F18" s="2282" t="s">
        <v>1336</v>
      </c>
      <c r="G18" s="3078"/>
      <c r="H18" s="3078"/>
    </row>
    <row r="19" spans="2:8" x14ac:dyDescent="0.2">
      <c r="B19" s="2572" t="s">
        <v>1337</v>
      </c>
      <c r="C19" s="2572"/>
      <c r="D19" s="2572">
        <v>7824.5566589999999</v>
      </c>
      <c r="E19" s="2572" t="s">
        <v>246</v>
      </c>
      <c r="F19" s="2572">
        <v>10635.116980000001</v>
      </c>
      <c r="G19" s="2572">
        <v>49919.569119</v>
      </c>
      <c r="H19" s="2572">
        <v>78533.128943000003</v>
      </c>
    </row>
    <row r="20" spans="2:8" x14ac:dyDescent="0.2">
      <c r="B20" s="604" t="s">
        <v>1338</v>
      </c>
      <c r="C20" s="604" t="s">
        <v>246</v>
      </c>
      <c r="D20" s="604">
        <v>616.7944324971229</v>
      </c>
      <c r="E20" s="604">
        <v>259.2579544668481</v>
      </c>
      <c r="F20" s="604">
        <v>2789.9712856131455</v>
      </c>
      <c r="G20" s="604">
        <v>46719.014787</v>
      </c>
      <c r="H20" s="604">
        <v>39833.830369000003</v>
      </c>
    </row>
    <row r="21" spans="2:8" x14ac:dyDescent="0.2">
      <c r="B21" s="604" t="s">
        <v>1339</v>
      </c>
      <c r="C21" s="604" t="s">
        <v>246</v>
      </c>
      <c r="D21" s="604">
        <v>169.1544428034384</v>
      </c>
      <c r="E21" s="604" t="s">
        <v>246</v>
      </c>
      <c r="F21" s="604">
        <v>412.2976624785515</v>
      </c>
      <c r="G21" s="604">
        <v>18297.908396785915</v>
      </c>
      <c r="H21" s="604">
        <v>7625.0120235109216</v>
      </c>
    </row>
    <row r="22" spans="2:8" x14ac:dyDescent="0.2">
      <c r="B22" s="604" t="s">
        <v>1340</v>
      </c>
      <c r="C22" s="604" t="s">
        <v>246</v>
      </c>
      <c r="D22" s="604">
        <v>25.197092921507778</v>
      </c>
      <c r="E22" s="604">
        <v>17.149149386421112</v>
      </c>
      <c r="F22" s="604">
        <v>4.1184293856871404E-2</v>
      </c>
      <c r="G22" s="604">
        <v>10468.915064547844</v>
      </c>
      <c r="H22" s="604">
        <v>3389.6575280000002</v>
      </c>
    </row>
    <row r="23" spans="2:8" x14ac:dyDescent="0.2">
      <c r="B23" s="604" t="s">
        <v>38</v>
      </c>
      <c r="C23" s="604" t="s">
        <v>246</v>
      </c>
      <c r="D23" s="604" t="s">
        <v>246</v>
      </c>
      <c r="E23" s="604" t="s">
        <v>246</v>
      </c>
      <c r="F23" s="604" t="s">
        <v>246</v>
      </c>
      <c r="G23" s="604">
        <v>4108.0610169337206</v>
      </c>
      <c r="H23" s="604">
        <v>1479.3194562861913</v>
      </c>
    </row>
    <row r="24" spans="2:8" x14ac:dyDescent="0.2">
      <c r="B24" s="1562" t="s">
        <v>7</v>
      </c>
      <c r="C24" s="1562" t="s">
        <v>246</v>
      </c>
      <c r="D24" s="1562">
        <v>8635.7026272220683</v>
      </c>
      <c r="E24" s="1562">
        <v>276.40710385326923</v>
      </c>
      <c r="F24" s="1562">
        <v>13837.427112385556</v>
      </c>
      <c r="G24" s="1562">
        <v>129513.46838426749</v>
      </c>
      <c r="H24" s="1562">
        <v>130860.94831979711</v>
      </c>
    </row>
    <row r="25" spans="2:8" x14ac:dyDescent="0.2">
      <c r="B25" s="1601"/>
    </row>
    <row r="111" spans="8:8" ht="15" x14ac:dyDescent="0.25">
      <c r="H111" s="923"/>
    </row>
  </sheetData>
  <mergeCells count="14">
    <mergeCell ref="B13:H14"/>
    <mergeCell ref="C16:F16"/>
    <mergeCell ref="G16:H16"/>
    <mergeCell ref="C17:D17"/>
    <mergeCell ref="E17:F17"/>
    <mergeCell ref="G17:G18"/>
    <mergeCell ref="H17:H18"/>
    <mergeCell ref="B1:H1"/>
    <mergeCell ref="C3:F3"/>
    <mergeCell ref="G3:H3"/>
    <mergeCell ref="C4:D4"/>
    <mergeCell ref="E4:F4"/>
    <mergeCell ref="G4:G5"/>
    <mergeCell ref="H4:H5"/>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51DF7-2A1A-4347-BBA5-6D844A7495E0}">
  <sheetPr>
    <tabColor theme="2"/>
  </sheetPr>
  <dimension ref="A1:J111"/>
  <sheetViews>
    <sheetView showGridLines="0" showWhiteSpace="0" view="pageLayout" zoomScaleNormal="100" zoomScaleSheetLayoutView="95" workbookViewId="0">
      <selection sqref="A1:F1"/>
    </sheetView>
  </sheetViews>
  <sheetFormatPr defaultColWidth="0" defaultRowHeight="12" x14ac:dyDescent="0.2"/>
  <cols>
    <col min="1" max="1" width="45" style="604" customWidth="1"/>
    <col min="2" max="2" width="6" style="74" customWidth="1"/>
    <col min="3" max="3" width="3.125" style="74" customWidth="1"/>
    <col min="4" max="4" width="10.375" style="74" customWidth="1"/>
    <col min="5" max="5" width="25.375" style="74" customWidth="1"/>
    <col min="6" max="6" width="12.375" style="74" customWidth="1"/>
    <col min="7" max="10" width="2.375" style="74" hidden="1" customWidth="1"/>
    <col min="11" max="16384" width="8" style="74" hidden="1"/>
  </cols>
  <sheetData>
    <row r="1" spans="1:10" ht="54" customHeight="1" x14ac:dyDescent="0.2">
      <c r="A1" s="3082" t="s">
        <v>2194</v>
      </c>
      <c r="B1" s="3069"/>
      <c r="C1" s="3069"/>
      <c r="D1" s="3069"/>
      <c r="E1" s="3083"/>
      <c r="F1" s="3084"/>
    </row>
    <row r="2" spans="1:10" ht="12" customHeight="1" x14ac:dyDescent="0.2">
      <c r="A2" s="1563" t="s">
        <v>1003</v>
      </c>
      <c r="B2" s="2251"/>
      <c r="C2" s="2251"/>
      <c r="D2" s="1867" t="s">
        <v>341</v>
      </c>
      <c r="E2" s="1867" t="s">
        <v>342</v>
      </c>
      <c r="F2" s="2252" t="s">
        <v>343</v>
      </c>
      <c r="G2" s="604"/>
      <c r="H2" s="604"/>
    </row>
    <row r="3" spans="1:10" ht="15" customHeight="1" x14ac:dyDescent="0.2">
      <c r="A3" s="629"/>
      <c r="B3" s="629"/>
      <c r="C3" s="629"/>
      <c r="D3" s="3085" t="s">
        <v>2076</v>
      </c>
      <c r="E3" s="3085"/>
      <c r="F3" s="3087" t="s">
        <v>2087</v>
      </c>
      <c r="G3" s="604"/>
      <c r="H3" s="604"/>
    </row>
    <row r="4" spans="1:10" ht="30" customHeight="1" x14ac:dyDescent="0.2">
      <c r="A4" s="605" t="s">
        <v>9</v>
      </c>
      <c r="B4" s="793"/>
      <c r="C4" s="793"/>
      <c r="D4" s="2197" t="s">
        <v>2077</v>
      </c>
      <c r="E4" s="2197" t="s">
        <v>2078</v>
      </c>
      <c r="F4" s="3088"/>
      <c r="G4" s="604"/>
      <c r="H4" s="604"/>
    </row>
    <row r="5" spans="1:10" x14ac:dyDescent="0.2">
      <c r="A5" s="793" t="s">
        <v>2079</v>
      </c>
      <c r="B5" s="757"/>
      <c r="C5" s="407"/>
      <c r="D5" s="407"/>
      <c r="E5" s="407"/>
      <c r="F5" s="407"/>
    </row>
    <row r="6" spans="1:10" x14ac:dyDescent="0.2">
      <c r="A6" s="604" t="s">
        <v>2080</v>
      </c>
      <c r="D6" s="74">
        <v>70442.093639999977</v>
      </c>
      <c r="E6" s="74">
        <v>70550.231299999999</v>
      </c>
    </row>
    <row r="7" spans="1:10" x14ac:dyDescent="0.2">
      <c r="A7" s="604" t="s">
        <v>2081</v>
      </c>
    </row>
    <row r="8" spans="1:10" x14ac:dyDescent="0.2">
      <c r="A8" s="1560" t="s">
        <v>2082</v>
      </c>
      <c r="B8" s="216"/>
      <c r="C8" s="216"/>
      <c r="D8" s="216">
        <v>70442.093639999977</v>
      </c>
      <c r="E8" s="216">
        <v>70550.231299999999</v>
      </c>
      <c r="F8" s="216"/>
    </row>
    <row r="9" spans="1:10" x14ac:dyDescent="0.2">
      <c r="A9" s="1564"/>
      <c r="B9" s="408"/>
      <c r="C9" s="408"/>
      <c r="D9" s="408"/>
      <c r="E9" s="408"/>
      <c r="F9" s="408"/>
      <c r="J9" s="604"/>
    </row>
    <row r="10" spans="1:10" s="279" customFormat="1" x14ac:dyDescent="0.2">
      <c r="A10" s="1565" t="s">
        <v>2083</v>
      </c>
      <c r="B10" s="409"/>
      <c r="C10" s="409"/>
      <c r="D10" s="409"/>
      <c r="E10" s="409"/>
      <c r="F10" s="408"/>
    </row>
    <row r="11" spans="1:10" x14ac:dyDescent="0.2">
      <c r="A11" s="604" t="s">
        <v>2084</v>
      </c>
      <c r="D11" s="74">
        <v>991.65354674000002</v>
      </c>
      <c r="E11" s="74">
        <v>19.181147750000001</v>
      </c>
    </row>
    <row r="12" spans="1:10" x14ac:dyDescent="0.2">
      <c r="A12" s="604" t="s">
        <v>2085</v>
      </c>
      <c r="D12" s="74">
        <v>220.19095173000005</v>
      </c>
      <c r="E12" s="74">
        <v>806.02438927000003</v>
      </c>
    </row>
    <row r="13" spans="1:10" x14ac:dyDescent="0.2">
      <c r="A13" s="1566"/>
    </row>
    <row r="16" spans="1:10" ht="12" customHeight="1" x14ac:dyDescent="0.2">
      <c r="A16" s="1567" t="s">
        <v>1062</v>
      </c>
      <c r="B16" s="410"/>
      <c r="C16" s="410"/>
      <c r="D16" s="411"/>
      <c r="E16" s="411"/>
      <c r="F16" s="412"/>
    </row>
    <row r="17" spans="1:6" ht="15" customHeight="1" x14ac:dyDescent="0.2">
      <c r="A17" s="617"/>
      <c r="B17" s="106"/>
      <c r="C17" s="106"/>
      <c r="D17" s="3086" t="s">
        <v>2076</v>
      </c>
      <c r="E17" s="3086"/>
      <c r="F17" s="3089" t="s">
        <v>2087</v>
      </c>
    </row>
    <row r="18" spans="1:6" ht="24" x14ac:dyDescent="0.2">
      <c r="A18" s="1471" t="s">
        <v>9</v>
      </c>
      <c r="B18" s="212"/>
      <c r="C18" s="212"/>
      <c r="D18" s="185" t="s">
        <v>2077</v>
      </c>
      <c r="E18" s="185" t="s">
        <v>2078</v>
      </c>
      <c r="F18" s="3090"/>
    </row>
    <row r="19" spans="1:6" x14ac:dyDescent="0.2">
      <c r="A19" s="1454" t="s">
        <v>2079</v>
      </c>
      <c r="B19" s="413"/>
      <c r="C19" s="413"/>
      <c r="D19" s="413"/>
      <c r="E19" s="413"/>
      <c r="F19" s="413"/>
    </row>
    <row r="20" spans="1:6" x14ac:dyDescent="0.2">
      <c r="A20" s="604" t="s">
        <v>2080</v>
      </c>
      <c r="D20" s="74">
        <v>65324</v>
      </c>
      <c r="E20" s="74">
        <v>65387</v>
      </c>
    </row>
    <row r="21" spans="1:6" x14ac:dyDescent="0.2">
      <c r="A21" s="604" t="s">
        <v>2081</v>
      </c>
      <c r="D21" s="74">
        <v>105</v>
      </c>
      <c r="E21" s="74">
        <v>105</v>
      </c>
    </row>
    <row r="22" spans="1:6" x14ac:dyDescent="0.2">
      <c r="A22" s="1562" t="s">
        <v>2082</v>
      </c>
      <c r="B22" s="219"/>
      <c r="C22" s="219"/>
      <c r="D22" s="219">
        <v>65429</v>
      </c>
      <c r="E22" s="219">
        <v>65492</v>
      </c>
      <c r="F22" s="219"/>
    </row>
    <row r="23" spans="1:6" x14ac:dyDescent="0.2">
      <c r="A23" s="1564"/>
      <c r="B23" s="408"/>
      <c r="C23" s="408"/>
      <c r="D23" s="408"/>
      <c r="E23" s="408"/>
    </row>
    <row r="24" spans="1:6" x14ac:dyDescent="0.2">
      <c r="A24" s="1568" t="s">
        <v>2083</v>
      </c>
      <c r="B24" s="409"/>
      <c r="C24" s="409"/>
      <c r="D24" s="409"/>
      <c r="E24" s="409"/>
    </row>
    <row r="25" spans="1:6" x14ac:dyDescent="0.2">
      <c r="A25" s="604" t="s">
        <v>2084</v>
      </c>
      <c r="D25" s="74">
        <v>430</v>
      </c>
      <c r="E25" s="74">
        <v>103</v>
      </c>
    </row>
    <row r="26" spans="1:6" x14ac:dyDescent="0.2">
      <c r="A26" s="604" t="s">
        <v>2085</v>
      </c>
      <c r="D26" s="74">
        <v>362</v>
      </c>
      <c r="E26" s="74">
        <v>390</v>
      </c>
    </row>
    <row r="27" spans="1:6" s="207" customFormat="1" x14ac:dyDescent="0.2">
      <c r="A27" s="1566"/>
    </row>
    <row r="31" spans="1:6" x14ac:dyDescent="0.2">
      <c r="A31" s="604" t="s">
        <v>2086</v>
      </c>
    </row>
    <row r="111" spans="5:5" ht="15" x14ac:dyDescent="0.25">
      <c r="E111" s="186"/>
    </row>
  </sheetData>
  <mergeCells count="5">
    <mergeCell ref="A1:F1"/>
    <mergeCell ref="D3:E3"/>
    <mergeCell ref="D17:E17"/>
    <mergeCell ref="F3:F4"/>
    <mergeCell ref="F17:F18"/>
  </mergeCells>
  <pageMargins left="0.43307086614173229" right="0.23622047244094491" top="0.74803149606299213" bottom="0.74803149606299213" header="0.31496062992125984" footer="0.31496062992125984"/>
  <pageSetup paperSize="9" scale="87" orientation="portrait" r:id="rId1"/>
  <headerFooter>
    <oddFooter>&amp;C&amp;1#&amp;"Calibri"&amp;10&amp;K000000Confidential</oddFooter>
  </headerFooter>
  <customProperties>
    <customPr name="_pios_id" r:id="rId2"/>
  </customProperties>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496AF-C54A-4C85-B520-8023F942AD1C}">
  <sheetPr>
    <tabColor theme="2"/>
  </sheetPr>
  <dimension ref="A1:H112"/>
  <sheetViews>
    <sheetView showGridLines="0" showWhiteSpace="0" zoomScale="130" zoomScaleNormal="130" zoomScaleSheetLayoutView="100" workbookViewId="0">
      <selection activeCell="B1" sqref="B1:D1"/>
    </sheetView>
  </sheetViews>
  <sheetFormatPr defaultColWidth="0" defaultRowHeight="12" x14ac:dyDescent="0.2"/>
  <cols>
    <col min="1" max="1" width="2.125" style="604" customWidth="1"/>
    <col min="2" max="2" width="51.25" style="604" customWidth="1"/>
    <col min="3" max="4" width="16.625" style="604" customWidth="1"/>
    <col min="5" max="8" width="0" style="604" hidden="1" customWidth="1"/>
    <col min="9" max="16384" width="8" style="604" hidden="1"/>
  </cols>
  <sheetData>
    <row r="1" spans="1:4" ht="98.45" customHeight="1" x14ac:dyDescent="0.25">
      <c r="B1" s="3091" t="s">
        <v>2291</v>
      </c>
      <c r="C1" s="2867"/>
      <c r="D1" s="2867"/>
    </row>
    <row r="2" spans="1:4" ht="10.9" customHeight="1" x14ac:dyDescent="0.25">
      <c r="B2" s="2514"/>
      <c r="C2" s="2511" t="s">
        <v>341</v>
      </c>
      <c r="D2" s="2511" t="s">
        <v>342</v>
      </c>
    </row>
    <row r="3" spans="1:4" ht="21.75" customHeight="1" x14ac:dyDescent="0.2">
      <c r="B3" s="638" t="s">
        <v>9</v>
      </c>
      <c r="C3" s="2512" t="s">
        <v>1341</v>
      </c>
      <c r="D3" s="2512" t="s">
        <v>489</v>
      </c>
    </row>
    <row r="4" spans="1:4" x14ac:dyDescent="0.2">
      <c r="A4" s="1559">
        <v>1</v>
      </c>
      <c r="B4" s="1559" t="s">
        <v>1069</v>
      </c>
      <c r="C4" s="2250">
        <v>7022.5220324826832</v>
      </c>
      <c r="D4" s="2250">
        <v>561.80176259861469</v>
      </c>
    </row>
    <row r="5" spans="1:4" x14ac:dyDescent="0.2">
      <c r="A5" s="604">
        <v>2</v>
      </c>
      <c r="B5" s="604" t="s">
        <v>78</v>
      </c>
      <c r="C5" s="2575">
        <v>-355.69575598443004</v>
      </c>
      <c r="D5" s="2575">
        <v>-28.455660478754403</v>
      </c>
    </row>
    <row r="6" spans="1:4" x14ac:dyDescent="0.2">
      <c r="A6" s="604">
        <v>3</v>
      </c>
      <c r="B6" s="604" t="s">
        <v>1342</v>
      </c>
      <c r="C6" s="2575">
        <v>-380.41305633128127</v>
      </c>
      <c r="D6" s="2575">
        <v>-30.433044506502501</v>
      </c>
    </row>
    <row r="7" spans="1:4" x14ac:dyDescent="0.2">
      <c r="A7" s="604">
        <v>4</v>
      </c>
      <c r="B7" s="604" t="s">
        <v>1343</v>
      </c>
      <c r="C7" s="2575">
        <v>22.588590518233307</v>
      </c>
      <c r="D7" s="2575">
        <v>1.8070872414586645</v>
      </c>
    </row>
    <row r="8" spans="1:4" x14ac:dyDescent="0.2">
      <c r="A8" s="604">
        <v>5</v>
      </c>
      <c r="B8" s="604" t="s">
        <v>1344</v>
      </c>
      <c r="C8" s="2575"/>
      <c r="D8" s="2575" t="s">
        <v>246</v>
      </c>
    </row>
    <row r="9" spans="1:4" x14ac:dyDescent="0.2">
      <c r="A9" s="604">
        <v>6</v>
      </c>
      <c r="B9" s="604" t="s">
        <v>75</v>
      </c>
      <c r="C9" s="2575" t="s">
        <v>246</v>
      </c>
      <c r="D9" s="2575">
        <v>0</v>
      </c>
    </row>
    <row r="10" spans="1:4" x14ac:dyDescent="0.2">
      <c r="A10" s="604">
        <v>7</v>
      </c>
      <c r="B10" s="604" t="s">
        <v>74</v>
      </c>
      <c r="C10" s="2575">
        <v>-344.25863084984945</v>
      </c>
      <c r="D10" s="2575">
        <v>-27.540690467987957</v>
      </c>
    </row>
    <row r="11" spans="1:4" x14ac:dyDescent="0.2">
      <c r="B11" s="604" t="s">
        <v>1345</v>
      </c>
      <c r="C11" s="2575">
        <v>-969.91661530434908</v>
      </c>
      <c r="D11" s="2575">
        <v>-77.593329224347926</v>
      </c>
    </row>
    <row r="12" spans="1:4" x14ac:dyDescent="0.2">
      <c r="A12" s="604">
        <v>8</v>
      </c>
      <c r="B12" s="604" t="s">
        <v>5</v>
      </c>
      <c r="C12" s="2575">
        <v>-21.252402358667194</v>
      </c>
      <c r="D12" s="2575">
        <v>-1.7001921886933755</v>
      </c>
    </row>
    <row r="13" spans="1:4" x14ac:dyDescent="0.2">
      <c r="A13" s="1560">
        <v>9</v>
      </c>
      <c r="B13" s="1560" t="s">
        <v>1070</v>
      </c>
      <c r="C13" s="2250">
        <v>4973.5741621723391</v>
      </c>
      <c r="D13" s="2250">
        <v>397.88593297378713</v>
      </c>
    </row>
    <row r="14" spans="1:4" x14ac:dyDescent="0.2">
      <c r="B14" s="2576"/>
      <c r="C14" s="2577"/>
      <c r="D14" s="2577"/>
    </row>
    <row r="15" spans="1:4" ht="36" customHeight="1" x14ac:dyDescent="0.2">
      <c r="B15" s="1455" t="s">
        <v>9</v>
      </c>
      <c r="C15" s="2233" t="s">
        <v>1341</v>
      </c>
      <c r="D15" s="2233" t="s">
        <v>489</v>
      </c>
    </row>
    <row r="16" spans="1:4" x14ac:dyDescent="0.2">
      <c r="A16" s="1561">
        <v>1</v>
      </c>
      <c r="B16" s="1561" t="s">
        <v>1069</v>
      </c>
      <c r="C16" s="2578">
        <v>6349.1747319085671</v>
      </c>
      <c r="D16" s="2578">
        <v>507.9339785526854</v>
      </c>
    </row>
    <row r="17" spans="1:4" x14ac:dyDescent="0.2">
      <c r="A17" s="604">
        <v>2</v>
      </c>
      <c r="B17" s="604" t="s">
        <v>78</v>
      </c>
      <c r="C17" s="2579">
        <v>-83.304391392305817</v>
      </c>
      <c r="D17" s="2579">
        <v>-6.6643513113844657</v>
      </c>
    </row>
    <row r="18" spans="1:4" x14ac:dyDescent="0.2">
      <c r="A18" s="604">
        <v>3</v>
      </c>
      <c r="B18" s="604" t="s">
        <v>1342</v>
      </c>
      <c r="C18" s="2579">
        <v>62.069664682995537</v>
      </c>
      <c r="D18" s="2579">
        <v>4.9655731746396432</v>
      </c>
    </row>
    <row r="19" spans="1:4" x14ac:dyDescent="0.2">
      <c r="A19" s="604">
        <v>4</v>
      </c>
      <c r="B19" s="604" t="s">
        <v>1343</v>
      </c>
      <c r="C19" s="2579">
        <v>-16.275471024213221</v>
      </c>
      <c r="D19" s="2579">
        <v>-1.3020376819370578</v>
      </c>
    </row>
    <row r="20" spans="1:4" x14ac:dyDescent="0.2">
      <c r="A20" s="604">
        <v>5</v>
      </c>
      <c r="B20" s="604" t="s">
        <v>1344</v>
      </c>
      <c r="C20" s="2579"/>
      <c r="D20" s="2579" t="s">
        <v>246</v>
      </c>
    </row>
    <row r="21" spans="1:4" x14ac:dyDescent="0.2">
      <c r="A21" s="604">
        <v>6</v>
      </c>
      <c r="B21" s="604" t="s">
        <v>75</v>
      </c>
      <c r="C21" s="2579" t="s">
        <v>246</v>
      </c>
      <c r="D21" s="2579" t="s">
        <v>246</v>
      </c>
    </row>
    <row r="22" spans="1:4" x14ac:dyDescent="0.2">
      <c r="A22" s="604">
        <v>7</v>
      </c>
      <c r="B22" s="604" t="s">
        <v>74</v>
      </c>
      <c r="C22" s="2579">
        <v>299.20019272263039</v>
      </c>
      <c r="D22" s="2579">
        <v>23.936015417810431</v>
      </c>
    </row>
    <row r="23" spans="1:4" x14ac:dyDescent="0.2">
      <c r="B23" s="604" t="s">
        <v>1345</v>
      </c>
      <c r="C23" s="2579">
        <v>404.70643774900253</v>
      </c>
      <c r="D23" s="2579">
        <v>32.376515019920205</v>
      </c>
    </row>
    <row r="24" spans="1:4" x14ac:dyDescent="0.2">
      <c r="A24" s="604">
        <v>8</v>
      </c>
      <c r="B24" s="604" t="s">
        <v>5</v>
      </c>
      <c r="C24" s="2579">
        <v>6.9508678360065721</v>
      </c>
      <c r="D24" s="2579">
        <v>0.55606942688052574</v>
      </c>
    </row>
    <row r="25" spans="1:4" x14ac:dyDescent="0.2">
      <c r="A25" s="1562">
        <v>9</v>
      </c>
      <c r="B25" s="1562" t="s">
        <v>1069</v>
      </c>
      <c r="C25" s="2580">
        <v>7022.5220324826832</v>
      </c>
      <c r="D25" s="2580">
        <v>561.80176259861469</v>
      </c>
    </row>
    <row r="26" spans="1:4" x14ac:dyDescent="0.2">
      <c r="B26" s="2576"/>
      <c r="C26" s="2577"/>
      <c r="D26" s="2577"/>
    </row>
    <row r="112" spans="8:8" ht="15" x14ac:dyDescent="0.25">
      <c r="H112" s="923"/>
    </row>
  </sheetData>
  <mergeCells count="1">
    <mergeCell ref="B1:D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D9A08-E869-4E52-BB20-4CFDE2E17BAB}">
  <sheetPr>
    <tabColor theme="2"/>
  </sheetPr>
  <dimension ref="A1:J109"/>
  <sheetViews>
    <sheetView showGridLines="0" showWhiteSpace="0" zoomScaleNormal="100" zoomScaleSheetLayoutView="100" zoomScalePageLayoutView="120" workbookViewId="0">
      <selection activeCell="B1" sqref="B1:D1"/>
    </sheetView>
  </sheetViews>
  <sheetFormatPr defaultColWidth="0" defaultRowHeight="12" x14ac:dyDescent="0.2"/>
  <cols>
    <col min="1" max="1" width="2.875" style="606" customWidth="1"/>
    <col min="2" max="2" width="67.25" style="86" customWidth="1"/>
    <col min="3" max="4" width="9" style="75" customWidth="1"/>
    <col min="5" max="8" width="0" style="75" hidden="1" customWidth="1"/>
    <col min="9" max="16384" width="8" style="75" hidden="1"/>
  </cols>
  <sheetData>
    <row r="1" spans="1:10" ht="83.25" customHeight="1" x14ac:dyDescent="0.25">
      <c r="B1" s="3083" t="s">
        <v>2290</v>
      </c>
      <c r="C1" s="3063"/>
      <c r="D1" s="3063"/>
      <c r="E1" s="606"/>
    </row>
    <row r="2" spans="1:10" ht="12" customHeight="1" x14ac:dyDescent="0.2">
      <c r="B2" s="2248" t="s">
        <v>1003</v>
      </c>
      <c r="C2" s="2249" t="s">
        <v>341</v>
      </c>
      <c r="D2" s="2249" t="s">
        <v>342</v>
      </c>
      <c r="E2" s="606"/>
      <c r="F2" s="606"/>
      <c r="G2" s="606"/>
      <c r="H2" s="606"/>
    </row>
    <row r="3" spans="1:10" ht="24" x14ac:dyDescent="0.2">
      <c r="B3" s="758" t="s">
        <v>9</v>
      </c>
      <c r="C3" s="2121" t="s">
        <v>1346</v>
      </c>
      <c r="D3" s="2121" t="s">
        <v>1</v>
      </c>
      <c r="E3" s="606"/>
      <c r="F3" s="606"/>
      <c r="G3" s="606"/>
      <c r="H3" s="606"/>
    </row>
    <row r="4" spans="1:10" x14ac:dyDescent="0.2">
      <c r="A4" s="1419">
        <v>1</v>
      </c>
      <c r="B4" s="1419" t="s">
        <v>1347</v>
      </c>
      <c r="C4" s="1869"/>
      <c r="D4" s="1869">
        <v>119.13922370999998</v>
      </c>
      <c r="E4" s="606"/>
      <c r="F4" s="606"/>
      <c r="G4" s="606"/>
      <c r="H4" s="606"/>
    </row>
    <row r="5" spans="1:10" ht="11.25" customHeight="1" x14ac:dyDescent="0.2">
      <c r="A5" s="606">
        <v>2</v>
      </c>
      <c r="B5" s="606" t="s">
        <v>1348</v>
      </c>
      <c r="C5" s="403">
        <v>899.05447882999988</v>
      </c>
      <c r="D5" s="403">
        <v>36.126476309999994</v>
      </c>
    </row>
    <row r="6" spans="1:10" x14ac:dyDescent="0.2">
      <c r="A6" s="606">
        <v>52</v>
      </c>
      <c r="B6" s="86" t="s">
        <v>1349</v>
      </c>
      <c r="C6" s="403">
        <v>384.51068101999988</v>
      </c>
      <c r="D6" s="403">
        <v>25.842600359999992</v>
      </c>
    </row>
    <row r="7" spans="1:10" x14ac:dyDescent="0.2">
      <c r="A7" s="606">
        <v>4</v>
      </c>
      <c r="B7" s="86" t="s">
        <v>1350</v>
      </c>
      <c r="C7" s="403">
        <v>63.241318450000001</v>
      </c>
      <c r="D7" s="403">
        <v>1.26482637</v>
      </c>
    </row>
    <row r="8" spans="1:10" x14ac:dyDescent="0.2">
      <c r="A8" s="606">
        <v>5</v>
      </c>
      <c r="B8" s="86" t="s">
        <v>1351</v>
      </c>
      <c r="C8" s="403">
        <v>451.30247936000001</v>
      </c>
      <c r="D8" s="403">
        <v>9.0190495800000026</v>
      </c>
    </row>
    <row r="9" spans="1:10" x14ac:dyDescent="0.2">
      <c r="A9" s="606">
        <v>6</v>
      </c>
      <c r="B9" s="86" t="s">
        <v>1352</v>
      </c>
      <c r="C9" s="403" t="s">
        <v>246</v>
      </c>
      <c r="D9" s="403" t="s">
        <v>246</v>
      </c>
      <c r="J9" s="606"/>
    </row>
    <row r="10" spans="1:10" x14ac:dyDescent="0.2">
      <c r="A10" s="606">
        <v>7</v>
      </c>
      <c r="B10" s="86" t="s">
        <v>1353</v>
      </c>
      <c r="C10" s="403">
        <v>713.34502739530103</v>
      </c>
      <c r="D10" s="403"/>
    </row>
    <row r="11" spans="1:10" x14ac:dyDescent="0.2">
      <c r="A11" s="606">
        <v>8</v>
      </c>
      <c r="B11" s="86" t="s">
        <v>1354</v>
      </c>
      <c r="C11" s="403">
        <v>467.67687000000001</v>
      </c>
      <c r="D11" s="403">
        <v>38.514214559999999</v>
      </c>
    </row>
    <row r="12" spans="1:10" x14ac:dyDescent="0.2">
      <c r="A12" s="606">
        <v>9</v>
      </c>
      <c r="B12" s="86" t="s">
        <v>1355</v>
      </c>
      <c r="C12" s="403">
        <v>202.68041201999998</v>
      </c>
      <c r="D12" s="403">
        <v>44.498532840000003</v>
      </c>
    </row>
    <row r="13" spans="1:10" x14ac:dyDescent="0.2">
      <c r="A13" s="606">
        <v>10</v>
      </c>
      <c r="B13" s="86" t="s">
        <v>2103</v>
      </c>
      <c r="C13" s="403"/>
      <c r="D13" s="403"/>
    </row>
    <row r="14" spans="1:10" x14ac:dyDescent="0.2">
      <c r="A14" s="1419">
        <v>11</v>
      </c>
      <c r="B14" s="141" t="s">
        <v>1356</v>
      </c>
      <c r="C14" s="142"/>
      <c r="D14" s="142" t="s">
        <v>246</v>
      </c>
    </row>
    <row r="15" spans="1:10" x14ac:dyDescent="0.2">
      <c r="B15" s="400"/>
    </row>
    <row r="16" spans="1:10" ht="11.25" customHeight="1" x14ac:dyDescent="0.2">
      <c r="B16" s="404" t="s">
        <v>1357</v>
      </c>
      <c r="C16" s="405"/>
      <c r="D16" s="405"/>
    </row>
    <row r="17" spans="1:4" ht="25.5" customHeight="1" x14ac:dyDescent="0.2">
      <c r="B17" s="280" t="s">
        <v>9</v>
      </c>
      <c r="C17" s="79" t="s">
        <v>1346</v>
      </c>
      <c r="D17" s="79" t="s">
        <v>1</v>
      </c>
    </row>
    <row r="18" spans="1:4" x14ac:dyDescent="0.2">
      <c r="A18" s="1558">
        <v>1</v>
      </c>
      <c r="B18" s="258" t="s">
        <v>1347</v>
      </c>
      <c r="C18" s="218"/>
      <c r="D18" s="218">
        <v>286.43739673999994</v>
      </c>
    </row>
    <row r="19" spans="1:4" ht="10.5" customHeight="1" x14ac:dyDescent="0.2">
      <c r="A19" s="606">
        <v>2</v>
      </c>
      <c r="B19" s="75" t="s">
        <v>1348</v>
      </c>
      <c r="C19" s="75">
        <v>5082.4079993700007</v>
      </c>
      <c r="D19" s="75">
        <v>255.57753756999995</v>
      </c>
    </row>
    <row r="20" spans="1:4" x14ac:dyDescent="0.2">
      <c r="A20" s="606">
        <v>3</v>
      </c>
      <c r="B20" s="86" t="s">
        <v>1349</v>
      </c>
      <c r="C20" s="75">
        <v>1408.0798934000002</v>
      </c>
      <c r="D20" s="75">
        <v>183.66760631999998</v>
      </c>
    </row>
    <row r="21" spans="1:4" x14ac:dyDescent="0.2">
      <c r="A21" s="606">
        <v>4</v>
      </c>
      <c r="B21" s="86" t="s">
        <v>1350</v>
      </c>
      <c r="C21" s="75">
        <v>72.482852710000003</v>
      </c>
      <c r="D21" s="75">
        <v>1.4496570600000001</v>
      </c>
    </row>
    <row r="22" spans="1:4" x14ac:dyDescent="0.2">
      <c r="A22" s="606">
        <v>5</v>
      </c>
      <c r="B22" s="86" t="s">
        <v>1351</v>
      </c>
      <c r="C22" s="75">
        <v>3601.8452532600004</v>
      </c>
      <c r="D22" s="75">
        <v>70.460274189999993</v>
      </c>
    </row>
    <row r="23" spans="1:4" x14ac:dyDescent="0.2">
      <c r="A23" s="606">
        <v>6</v>
      </c>
      <c r="B23" s="86" t="s">
        <v>1352</v>
      </c>
      <c r="C23" s="75" t="s">
        <v>246</v>
      </c>
      <c r="D23" s="75" t="s">
        <v>246</v>
      </c>
    </row>
    <row r="24" spans="1:4" x14ac:dyDescent="0.2">
      <c r="A24" s="606">
        <v>7</v>
      </c>
      <c r="B24" s="86" t="s">
        <v>1353</v>
      </c>
      <c r="C24" s="75">
        <v>250.14008891255401</v>
      </c>
    </row>
    <row r="25" spans="1:4" x14ac:dyDescent="0.2">
      <c r="A25" s="606">
        <v>8</v>
      </c>
      <c r="B25" s="86" t="s">
        <v>1354</v>
      </c>
      <c r="C25" s="75" t="s">
        <v>246</v>
      </c>
      <c r="D25" s="75" t="s">
        <v>246</v>
      </c>
    </row>
    <row r="26" spans="1:4" x14ac:dyDescent="0.2">
      <c r="A26" s="606">
        <v>9</v>
      </c>
      <c r="B26" s="86" t="s">
        <v>1355</v>
      </c>
      <c r="C26" s="75">
        <v>162.79777202000002</v>
      </c>
      <c r="D26" s="75">
        <v>30.859859169999996</v>
      </c>
    </row>
    <row r="27" spans="1:4" x14ac:dyDescent="0.2">
      <c r="A27" s="606">
        <v>10</v>
      </c>
      <c r="B27" s="86" t="s">
        <v>2103</v>
      </c>
    </row>
    <row r="28" spans="1:4" x14ac:dyDescent="0.2">
      <c r="A28" s="1558">
        <v>11</v>
      </c>
      <c r="B28" s="258" t="s">
        <v>1356</v>
      </c>
      <c r="C28" s="218"/>
      <c r="D28" s="218" t="s">
        <v>246</v>
      </c>
    </row>
    <row r="109" spans="8:8" ht="15" x14ac:dyDescent="0.25">
      <c r="H109" s="406"/>
    </row>
  </sheetData>
  <mergeCells count="1">
    <mergeCell ref="B1:D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75E93-CC83-4563-BE9B-2084EB940A46}">
  <sheetPr>
    <tabColor theme="2"/>
  </sheetPr>
  <dimension ref="A1:W116"/>
  <sheetViews>
    <sheetView showGridLines="0" showWhiteSpace="0" zoomScaleNormal="100" zoomScaleSheetLayoutView="100" zoomScalePageLayoutView="99" workbookViewId="0"/>
  </sheetViews>
  <sheetFormatPr defaultColWidth="0" defaultRowHeight="12" x14ac:dyDescent="0.2"/>
  <cols>
    <col min="1" max="1" width="35.875" style="639" customWidth="1"/>
    <col min="2" max="5" width="14" style="88" customWidth="1"/>
    <col min="6" max="23" width="17.75" style="88" hidden="1" customWidth="1"/>
    <col min="24" max="16384" width="7.5" style="88" hidden="1"/>
  </cols>
  <sheetData>
    <row r="1" spans="1:11" s="138" customFormat="1" ht="27" customHeight="1" x14ac:dyDescent="0.2">
      <c r="A1" s="1547" t="s">
        <v>2137</v>
      </c>
      <c r="B1" s="756"/>
      <c r="C1" s="756"/>
      <c r="D1" s="756"/>
      <c r="E1" s="756"/>
    </row>
    <row r="2" spans="1:11" s="139" customFormat="1" ht="56.25" customHeight="1" x14ac:dyDescent="0.2">
      <c r="A2" s="3092" t="s">
        <v>2185</v>
      </c>
      <c r="B2" s="3093"/>
      <c r="C2" s="3093"/>
      <c r="D2" s="3093"/>
      <c r="E2" s="3093"/>
      <c r="F2" s="2087"/>
      <c r="G2" s="2087"/>
      <c r="H2" s="2087"/>
    </row>
    <row r="3" spans="1:11" s="140" customFormat="1" ht="24.75" customHeight="1" x14ac:dyDescent="0.2">
      <c r="A3" s="628"/>
      <c r="B3" s="2355">
        <v>2019</v>
      </c>
      <c r="C3" s="2244"/>
      <c r="D3" s="2245">
        <v>2018</v>
      </c>
      <c r="E3" s="2245"/>
      <c r="F3" s="2246"/>
      <c r="G3" s="2246"/>
      <c r="H3" s="2246"/>
    </row>
    <row r="4" spans="1:11" s="140" customFormat="1" ht="24.75" customHeight="1" x14ac:dyDescent="0.2">
      <c r="A4" s="758" t="s">
        <v>9</v>
      </c>
      <c r="B4" s="2121" t="s">
        <v>2288</v>
      </c>
      <c r="C4" s="2121" t="s">
        <v>1</v>
      </c>
      <c r="D4" s="2247" t="s">
        <v>0</v>
      </c>
      <c r="E4" s="2247" t="s">
        <v>1</v>
      </c>
      <c r="F4" s="2246"/>
      <c r="G4" s="2246"/>
      <c r="H4" s="2246"/>
    </row>
    <row r="5" spans="1:11" s="140" customFormat="1" ht="20.25" customHeight="1" x14ac:dyDescent="0.2">
      <c r="A5" s="1548" t="s">
        <v>108</v>
      </c>
      <c r="B5" s="756"/>
      <c r="C5" s="137"/>
      <c r="D5" s="137"/>
      <c r="E5" s="137"/>
    </row>
    <row r="6" spans="1:11" ht="11.25" customHeight="1" x14ac:dyDescent="0.2">
      <c r="A6" s="702" t="s">
        <v>107</v>
      </c>
      <c r="B6" s="166"/>
      <c r="C6" s="166"/>
      <c r="D6" s="166"/>
      <c r="E6" s="166"/>
    </row>
    <row r="7" spans="1:11" x14ac:dyDescent="0.2">
      <c r="A7" s="702" t="s">
        <v>99</v>
      </c>
      <c r="B7" s="166">
        <v>4160.4184668500002</v>
      </c>
      <c r="C7" s="166">
        <v>1538.65161779</v>
      </c>
      <c r="D7" s="166">
        <v>4900.1447233600002</v>
      </c>
      <c r="E7" s="166">
        <v>1680.9529712599999</v>
      </c>
    </row>
    <row r="8" spans="1:11" x14ac:dyDescent="0.2">
      <c r="A8" s="702" t="s">
        <v>39</v>
      </c>
      <c r="B8" s="166">
        <v>8355.4322447100003</v>
      </c>
      <c r="C8" s="166">
        <v>4414.13409804</v>
      </c>
      <c r="D8" s="166">
        <v>8277.8627545600011</v>
      </c>
      <c r="E8" s="166">
        <v>4667.26278594</v>
      </c>
    </row>
    <row r="9" spans="1:11" x14ac:dyDescent="0.2">
      <c r="A9" s="1549" t="s">
        <v>35</v>
      </c>
      <c r="B9" s="390">
        <v>62.575019380000001</v>
      </c>
      <c r="C9" s="390">
        <v>26.625988990000003</v>
      </c>
      <c r="D9" s="390">
        <v>71.080667030000001</v>
      </c>
      <c r="E9" s="390">
        <v>27.264546450000001</v>
      </c>
      <c r="J9" s="702"/>
    </row>
    <row r="10" spans="1:11" x14ac:dyDescent="0.2">
      <c r="A10" s="1549" t="s">
        <v>37</v>
      </c>
      <c r="B10" s="390"/>
      <c r="C10" s="390"/>
      <c r="D10" s="390"/>
      <c r="E10" s="390"/>
    </row>
    <row r="11" spans="1:11" x14ac:dyDescent="0.2">
      <c r="A11" s="1550" t="s">
        <v>36</v>
      </c>
      <c r="B11" s="391">
        <v>12578.42573094</v>
      </c>
      <c r="C11" s="391">
        <v>5979.4117048200005</v>
      </c>
      <c r="D11" s="392">
        <v>13249.088144950001</v>
      </c>
      <c r="E11" s="392">
        <v>6375.4803036499998</v>
      </c>
    </row>
    <row r="12" spans="1:11" x14ac:dyDescent="0.2">
      <c r="A12" s="1549"/>
      <c r="B12" s="390"/>
      <c r="C12" s="390"/>
      <c r="D12" s="390"/>
      <c r="E12" s="390"/>
      <c r="J12" s="167"/>
      <c r="K12" s="167"/>
    </row>
    <row r="13" spans="1:11" s="138" customFormat="1" x14ac:dyDescent="0.2">
      <c r="A13" s="1548" t="s">
        <v>102</v>
      </c>
      <c r="B13" s="393"/>
      <c r="C13" s="393"/>
      <c r="D13" s="393"/>
      <c r="E13" s="393"/>
      <c r="J13" s="394"/>
      <c r="K13" s="394"/>
    </row>
    <row r="14" spans="1:11" x14ac:dyDescent="0.2">
      <c r="A14" s="1549" t="s">
        <v>101</v>
      </c>
      <c r="B14" s="390">
        <v>2534.6949648199998</v>
      </c>
      <c r="C14" s="390">
        <v>24.79737995</v>
      </c>
      <c r="D14" s="390">
        <v>2266.25803808</v>
      </c>
      <c r="E14" s="390">
        <v>43.642553569999997</v>
      </c>
      <c r="J14" s="167"/>
      <c r="K14" s="167"/>
    </row>
    <row r="15" spans="1:11" x14ac:dyDescent="0.2">
      <c r="A15" s="1549" t="s">
        <v>487</v>
      </c>
      <c r="B15" s="390">
        <v>1914.0447504799999</v>
      </c>
      <c r="C15" s="390">
        <v>56.256173560000001</v>
      </c>
      <c r="D15" s="390">
        <v>1271.70962863</v>
      </c>
      <c r="E15" s="390">
        <v>69.273312570000002</v>
      </c>
      <c r="J15" s="167"/>
    </row>
    <row r="16" spans="1:11" x14ac:dyDescent="0.2">
      <c r="A16" s="1551" t="s">
        <v>5</v>
      </c>
      <c r="B16" s="390">
        <v>2334.0388992599997</v>
      </c>
      <c r="C16" s="390">
        <v>138.59167026</v>
      </c>
      <c r="D16" s="390">
        <v>2932.7024580200004</v>
      </c>
      <c r="E16" s="390">
        <v>182.45064954999998</v>
      </c>
      <c r="J16" s="167"/>
    </row>
    <row r="17" spans="1:10" x14ac:dyDescent="0.2">
      <c r="A17" s="1549" t="s">
        <v>488</v>
      </c>
      <c r="B17" s="390">
        <v>1569.0617608499999</v>
      </c>
      <c r="C17" s="390">
        <v>119.13922371000001</v>
      </c>
      <c r="D17" s="390">
        <v>2155.4195505799999</v>
      </c>
      <c r="E17" s="390">
        <v>153.54961645</v>
      </c>
      <c r="G17" s="167"/>
      <c r="H17" s="167"/>
      <c r="J17" s="167"/>
    </row>
    <row r="18" spans="1:10" x14ac:dyDescent="0.2">
      <c r="A18" s="1550" t="s">
        <v>34</v>
      </c>
      <c r="B18" s="391">
        <v>6782.7786145599994</v>
      </c>
      <c r="C18" s="391">
        <v>219.64522377</v>
      </c>
      <c r="D18" s="392">
        <v>6470.6701247300007</v>
      </c>
      <c r="E18" s="392">
        <v>295.36651568999997</v>
      </c>
      <c r="J18" s="167"/>
    </row>
    <row r="19" spans="1:10" x14ac:dyDescent="0.2">
      <c r="A19" s="1552" t="s">
        <v>7</v>
      </c>
      <c r="B19" s="395">
        <v>19361.204345499998</v>
      </c>
      <c r="C19" s="395">
        <v>6199.0569285900001</v>
      </c>
      <c r="D19" s="396">
        <v>19719.758269680002</v>
      </c>
      <c r="E19" s="396">
        <v>6670.8468193399995</v>
      </c>
      <c r="J19" s="167"/>
    </row>
    <row r="20" spans="1:10" x14ac:dyDescent="0.2">
      <c r="A20" s="1553"/>
      <c r="B20" s="397"/>
      <c r="C20" s="398"/>
      <c r="D20" s="397"/>
      <c r="E20" s="399"/>
      <c r="J20" s="167"/>
    </row>
    <row r="21" spans="1:10" s="153" customFormat="1" x14ac:dyDescent="0.2">
      <c r="A21" s="1554" t="s">
        <v>2339</v>
      </c>
      <c r="B21" s="400"/>
      <c r="C21" s="400"/>
      <c r="D21" s="400"/>
      <c r="E21" s="400"/>
      <c r="J21" s="401"/>
    </row>
    <row r="22" spans="1:10" x14ac:dyDescent="0.2">
      <c r="A22" s="1555"/>
      <c r="J22" s="167"/>
    </row>
    <row r="23" spans="1:10" x14ac:dyDescent="0.2">
      <c r="A23" s="1556"/>
      <c r="B23" s="167"/>
      <c r="C23" s="402"/>
      <c r="E23" s="402"/>
      <c r="J23" s="167"/>
    </row>
    <row r="24" spans="1:10" x14ac:dyDescent="0.2">
      <c r="E24" s="167"/>
      <c r="G24" s="167"/>
      <c r="H24" s="167"/>
    </row>
    <row r="25" spans="1:10" x14ac:dyDescent="0.2">
      <c r="G25" s="167"/>
      <c r="H25" s="167"/>
    </row>
    <row r="26" spans="1:10" s="139" customFormat="1" x14ac:dyDescent="0.2">
      <c r="A26" s="639"/>
      <c r="B26" s="88"/>
      <c r="C26" s="88"/>
      <c r="D26" s="88"/>
      <c r="E26" s="88"/>
    </row>
    <row r="35" spans="1:1" x14ac:dyDescent="0.2">
      <c r="A35" s="1557"/>
    </row>
    <row r="36" spans="1:1" x14ac:dyDescent="0.2">
      <c r="A36" s="1557"/>
    </row>
    <row r="37" spans="1:1" x14ac:dyDescent="0.2">
      <c r="A37" s="1557"/>
    </row>
    <row r="116" spans="7:7" ht="15" x14ac:dyDescent="0.25">
      <c r="G116" s="198"/>
    </row>
  </sheetData>
  <mergeCells count="1">
    <mergeCell ref="A2:E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65454-D933-4C73-8A04-2AF3864D11E7}">
  <sheetPr>
    <tabColor theme="2"/>
  </sheetPr>
  <dimension ref="A1:J9"/>
  <sheetViews>
    <sheetView showGridLines="0" showWhiteSpace="0" view="pageLayout" zoomScaleNormal="100" zoomScaleSheetLayoutView="100" workbookViewId="0"/>
  </sheetViews>
  <sheetFormatPr defaultColWidth="9.125" defaultRowHeight="15" x14ac:dyDescent="0.25"/>
  <cols>
    <col min="1" max="8" width="9.125" style="792"/>
    <col min="9" max="9" width="17.75" style="792" customWidth="1"/>
    <col min="10" max="16384" width="9.125" style="792"/>
  </cols>
  <sheetData>
    <row r="1" spans="1:10" ht="26.25" x14ac:dyDescent="0.25">
      <c r="A1" s="853" t="s">
        <v>237</v>
      </c>
      <c r="B1" s="784"/>
      <c r="C1" s="784"/>
      <c r="D1" s="626"/>
      <c r="I1" s="812" t="s">
        <v>1715</v>
      </c>
    </row>
    <row r="2" spans="1:10" ht="18.75" x14ac:dyDescent="0.25">
      <c r="A2" s="855"/>
      <c r="B2" s="784"/>
      <c r="C2" s="784"/>
      <c r="D2" s="626"/>
      <c r="I2" s="1339"/>
    </row>
    <row r="3" spans="1:10" x14ac:dyDescent="0.25">
      <c r="A3" s="2850" t="s">
        <v>237</v>
      </c>
      <c r="B3" s="734"/>
      <c r="C3" s="734"/>
      <c r="D3" s="794"/>
      <c r="I3" s="856">
        <v>54</v>
      </c>
    </row>
    <row r="5" spans="1:10" x14ac:dyDescent="0.25">
      <c r="B5" s="622"/>
    </row>
    <row r="9" spans="1:10" x14ac:dyDescent="0.25">
      <c r="J9" s="636"/>
    </row>
  </sheetData>
  <pageMargins left="0.55218750000000005" right="0.23622047244094491" top="0.63937500000000003" bottom="0.74803149606299213" header="0.31496062992125984" footer="0.31496062992125984"/>
  <pageSetup scale="93" orientation="portrait" r:id="rId1"/>
  <headerFooter>
    <oddFooter xml:space="preserve">&amp;C&amp;1
</oddFooter>
  </headerFooter>
  <customProperties>
    <customPr name="_pios_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5596-0F55-4899-9C0E-F278ADB15796}">
  <sheetPr>
    <tabColor theme="2"/>
  </sheetPr>
  <dimension ref="A1:J93"/>
  <sheetViews>
    <sheetView showGridLines="0" showWhiteSpace="0" view="pageLayout" zoomScale="90" zoomScaleNormal="100" zoomScaleSheetLayoutView="100" zoomScalePageLayoutView="90" workbookViewId="0">
      <selection sqref="A1:H1"/>
    </sheetView>
  </sheetViews>
  <sheetFormatPr defaultColWidth="9.125" defaultRowHeight="15" x14ac:dyDescent="0.25"/>
  <cols>
    <col min="1" max="1" width="10.375" style="813" customWidth="1"/>
    <col min="2" max="2" width="10.625" style="813" customWidth="1"/>
    <col min="3" max="3" width="16.5" style="813" customWidth="1"/>
    <col min="4" max="4" width="12.625" style="813" customWidth="1"/>
    <col min="5" max="5" width="11.875" style="813" customWidth="1"/>
    <col min="6" max="6" width="7.5" style="813" customWidth="1"/>
    <col min="7" max="7" width="10.625" style="813" customWidth="1"/>
    <col min="8" max="8" width="10.5" style="813" customWidth="1"/>
    <col min="9" max="16384" width="9.125" style="813"/>
  </cols>
  <sheetData>
    <row r="1" spans="1:10" ht="64.150000000000006" customHeight="1" x14ac:dyDescent="0.25">
      <c r="A1" s="3097" t="s">
        <v>2440</v>
      </c>
      <c r="B1" s="3097"/>
      <c r="C1" s="3097"/>
      <c r="D1" s="3097"/>
      <c r="E1" s="3097"/>
      <c r="F1" s="3097"/>
      <c r="G1" s="3097"/>
      <c r="H1" s="3097"/>
    </row>
    <row r="2" spans="1:10" x14ac:dyDescent="0.25">
      <c r="A2" s="3102" t="s">
        <v>977</v>
      </c>
      <c r="B2" s="3103"/>
      <c r="C2" s="3103"/>
      <c r="D2" s="3103"/>
      <c r="E2" s="3103"/>
      <c r="F2" s="684"/>
      <c r="G2" s="684"/>
      <c r="H2" s="684"/>
    </row>
    <row r="3" spans="1:10" x14ac:dyDescent="0.25">
      <c r="A3" s="627"/>
      <c r="B3" s="684"/>
      <c r="C3" s="684"/>
      <c r="D3" s="684"/>
      <c r="E3" s="3098" t="s">
        <v>514</v>
      </c>
      <c r="F3" s="3101"/>
      <c r="G3" s="3101"/>
      <c r="H3" s="3101"/>
    </row>
    <row r="4" spans="1:10" x14ac:dyDescent="0.25">
      <c r="A4" s="627"/>
      <c r="B4" s="684"/>
      <c r="C4" s="684"/>
      <c r="D4" s="684"/>
      <c r="E4" s="3104" t="s">
        <v>978</v>
      </c>
      <c r="F4" s="3096"/>
      <c r="G4" s="3104" t="s">
        <v>1</v>
      </c>
      <c r="H4" s="3096"/>
    </row>
    <row r="5" spans="1:10" ht="39.6" customHeight="1" x14ac:dyDescent="0.25">
      <c r="A5" s="1534" t="s">
        <v>1008</v>
      </c>
      <c r="B5" s="684"/>
      <c r="C5" s="684"/>
      <c r="D5" s="684"/>
      <c r="E5" s="2762" t="s">
        <v>237</v>
      </c>
      <c r="F5" s="2763" t="s">
        <v>979</v>
      </c>
      <c r="G5" s="2763" t="s">
        <v>237</v>
      </c>
      <c r="H5" s="2764" t="s">
        <v>979</v>
      </c>
    </row>
    <row r="6" spans="1:10" x14ac:dyDescent="0.25">
      <c r="A6" s="755" t="s">
        <v>249</v>
      </c>
      <c r="B6" s="755"/>
      <c r="C6" s="755"/>
      <c r="D6" s="755"/>
      <c r="E6" s="755"/>
      <c r="F6" s="755"/>
      <c r="G6" s="755"/>
      <c r="H6" s="2765"/>
    </row>
    <row r="7" spans="1:10" x14ac:dyDescent="0.25">
      <c r="A7" s="800" t="s">
        <v>980</v>
      </c>
      <c r="B7" s="800"/>
      <c r="C7" s="800"/>
      <c r="D7" s="800"/>
      <c r="E7" s="800">
        <v>8284.7456171000013</v>
      </c>
      <c r="F7" s="800"/>
      <c r="G7" s="800">
        <v>873.57413795000002</v>
      </c>
      <c r="H7" s="800"/>
    </row>
    <row r="8" spans="1:10" x14ac:dyDescent="0.25">
      <c r="A8" s="1535" t="s">
        <v>7</v>
      </c>
      <c r="B8" s="1535"/>
      <c r="C8" s="1535"/>
      <c r="D8" s="1535"/>
      <c r="E8" s="1535">
        <v>8284.7456171000013</v>
      </c>
      <c r="F8" s="1535"/>
      <c r="G8" s="1535">
        <v>873.57413795000002</v>
      </c>
      <c r="H8" s="1535"/>
    </row>
    <row r="9" spans="1:10" x14ac:dyDescent="0.25">
      <c r="A9" s="684"/>
      <c r="B9" s="2766"/>
      <c r="C9" s="2766"/>
      <c r="D9" s="2766"/>
      <c r="E9" s="2766"/>
      <c r="F9" s="684"/>
      <c r="G9" s="684"/>
      <c r="H9" s="684"/>
      <c r="J9" s="636"/>
    </row>
    <row r="10" spans="1:10" x14ac:dyDescent="0.25">
      <c r="A10" s="1536"/>
      <c r="B10" s="2767"/>
      <c r="C10" s="2767"/>
      <c r="D10" s="2767"/>
      <c r="E10" s="2767"/>
      <c r="F10" s="1536"/>
      <c r="G10" s="1536"/>
      <c r="H10" s="1536"/>
    </row>
    <row r="11" spans="1:10" x14ac:dyDescent="0.25">
      <c r="A11" s="1495"/>
      <c r="B11" s="2768"/>
      <c r="C11" s="2768"/>
      <c r="D11" s="2768"/>
      <c r="E11" s="3100" t="s">
        <v>514</v>
      </c>
      <c r="F11" s="3101"/>
      <c r="G11" s="3101"/>
      <c r="H11" s="3101"/>
    </row>
    <row r="12" spans="1:10" x14ac:dyDescent="0.25">
      <c r="A12" s="658"/>
      <c r="B12" s="2769"/>
      <c r="C12" s="2769"/>
      <c r="D12" s="2769"/>
      <c r="E12" s="3095" t="s">
        <v>978</v>
      </c>
      <c r="F12" s="3096"/>
      <c r="G12" s="3095" t="s">
        <v>1</v>
      </c>
      <c r="H12" s="3096"/>
    </row>
    <row r="13" spans="1:10" ht="39.6" customHeight="1" x14ac:dyDescent="0.25">
      <c r="A13" s="1537" t="s">
        <v>386</v>
      </c>
      <c r="B13" s="2770"/>
      <c r="C13" s="2770"/>
      <c r="D13" s="2770"/>
      <c r="E13" s="2771" t="s">
        <v>237</v>
      </c>
      <c r="F13" s="2772" t="s">
        <v>979</v>
      </c>
      <c r="G13" s="2772" t="s">
        <v>237</v>
      </c>
      <c r="H13" s="2773" t="s">
        <v>979</v>
      </c>
    </row>
    <row r="14" spans="1:10" x14ac:dyDescent="0.25">
      <c r="A14" s="1497" t="s">
        <v>249</v>
      </c>
      <c r="B14" s="1497"/>
      <c r="C14" s="1497"/>
      <c r="D14" s="1497"/>
      <c r="E14" s="1497"/>
      <c r="F14" s="1497"/>
      <c r="G14" s="1497"/>
      <c r="H14" s="2774"/>
    </row>
    <row r="15" spans="1:10" x14ac:dyDescent="0.25">
      <c r="A15" s="800" t="s">
        <v>980</v>
      </c>
      <c r="B15" s="800"/>
      <c r="C15" s="800"/>
      <c r="D15" s="800"/>
      <c r="E15" s="800">
        <v>8264.7325130166555</v>
      </c>
      <c r="F15" s="800"/>
      <c r="G15" s="800">
        <v>1648.0253591571932</v>
      </c>
      <c r="H15" s="800"/>
    </row>
    <row r="16" spans="1:10" x14ac:dyDescent="0.25">
      <c r="A16" s="1538" t="s">
        <v>7</v>
      </c>
      <c r="B16" s="1538"/>
      <c r="C16" s="1538"/>
      <c r="D16" s="1538"/>
      <c r="E16" s="1538">
        <v>8264.7325130166555</v>
      </c>
      <c r="F16" s="1538"/>
      <c r="G16" s="1538">
        <v>1648.0253591571932</v>
      </c>
      <c r="H16" s="1538"/>
    </row>
    <row r="17" spans="1:8" x14ac:dyDescent="0.25">
      <c r="A17" s="684"/>
      <c r="B17" s="2766"/>
      <c r="C17" s="684"/>
      <c r="D17" s="684"/>
      <c r="E17" s="684"/>
      <c r="F17" s="684"/>
      <c r="G17" s="684"/>
      <c r="H17" s="684"/>
    </row>
    <row r="18" spans="1:8" ht="63.6" customHeight="1" x14ac:dyDescent="0.25">
      <c r="A18" s="3097" t="s">
        <v>2441</v>
      </c>
      <c r="B18" s="3097"/>
      <c r="C18" s="3097"/>
      <c r="D18" s="3097"/>
      <c r="E18" s="3097"/>
      <c r="F18" s="3097"/>
      <c r="G18" s="3097"/>
      <c r="H18" s="3097"/>
    </row>
    <row r="19" spans="1:8" ht="15" customHeight="1" x14ac:dyDescent="0.25">
      <c r="A19" s="627"/>
      <c r="B19" s="684"/>
      <c r="C19" s="3098" t="s">
        <v>514</v>
      </c>
      <c r="D19" s="3099"/>
      <c r="E19" s="3099"/>
      <c r="F19" s="3099"/>
      <c r="G19" s="3099"/>
      <c r="H19" s="3099"/>
    </row>
    <row r="20" spans="1:8" ht="98.25" customHeight="1" x14ac:dyDescent="0.25">
      <c r="A20" s="1534" t="s">
        <v>1008</v>
      </c>
      <c r="B20" s="2775"/>
      <c r="C20" s="2762" t="s">
        <v>981</v>
      </c>
      <c r="D20" s="2764" t="s">
        <v>982</v>
      </c>
      <c r="E20" s="2764" t="s">
        <v>424</v>
      </c>
      <c r="F20" s="2764" t="s">
        <v>983</v>
      </c>
      <c r="G20" s="2764" t="s">
        <v>984</v>
      </c>
      <c r="H20" s="2764" t="s">
        <v>985</v>
      </c>
    </row>
    <row r="21" spans="1:8" x14ac:dyDescent="0.25">
      <c r="A21" s="1497" t="s">
        <v>986</v>
      </c>
      <c r="B21" s="2776"/>
      <c r="C21" s="2776"/>
      <c r="D21" s="800">
        <v>8284.7456171000013</v>
      </c>
      <c r="E21" s="800">
        <v>8284.7456171000013</v>
      </c>
      <c r="F21" s="2776"/>
      <c r="G21" s="800">
        <v>41.652644638723935</v>
      </c>
      <c r="H21" s="684">
        <v>35.801718519429599</v>
      </c>
    </row>
    <row r="22" spans="1:8" x14ac:dyDescent="0.25">
      <c r="A22" s="1535"/>
      <c r="B22" s="1535"/>
      <c r="C22" s="1535"/>
      <c r="D22" s="1535">
        <v>8284.7456171000013</v>
      </c>
      <c r="E22" s="1535">
        <v>8284.7456171000013</v>
      </c>
      <c r="F22" s="1535">
        <v>0</v>
      </c>
      <c r="G22" s="1535">
        <v>41.652644638723935</v>
      </c>
      <c r="H22" s="1535">
        <v>35.801718519429599</v>
      </c>
    </row>
    <row r="23" spans="1:8" x14ac:dyDescent="0.25">
      <c r="A23" s="684"/>
      <c r="B23" s="2766"/>
      <c r="C23" s="2766"/>
      <c r="D23" s="684"/>
      <c r="E23" s="684"/>
      <c r="F23" s="684"/>
      <c r="G23" s="684"/>
    </row>
    <row r="24" spans="1:8" x14ac:dyDescent="0.25">
      <c r="A24" s="1495"/>
      <c r="B24" s="684"/>
      <c r="C24" s="3100" t="s">
        <v>514</v>
      </c>
      <c r="D24" s="3099"/>
      <c r="E24" s="3099"/>
      <c r="F24" s="3099"/>
      <c r="G24" s="3099"/>
      <c r="H24" s="3099"/>
    </row>
    <row r="25" spans="1:8" ht="108.75" customHeight="1" x14ac:dyDescent="0.25">
      <c r="A25" s="1537" t="s">
        <v>386</v>
      </c>
      <c r="B25" s="2770"/>
      <c r="C25" s="2771" t="s">
        <v>981</v>
      </c>
      <c r="D25" s="2772" t="s">
        <v>982</v>
      </c>
      <c r="E25" s="2772" t="s">
        <v>424</v>
      </c>
      <c r="F25" s="2773" t="s">
        <v>983</v>
      </c>
      <c r="G25" s="2773" t="s">
        <v>984</v>
      </c>
      <c r="H25" s="2773" t="s">
        <v>985</v>
      </c>
    </row>
    <row r="26" spans="1:8" x14ac:dyDescent="0.25">
      <c r="A26" s="1497" t="s">
        <v>986</v>
      </c>
      <c r="B26" s="2776"/>
      <c r="C26" s="2776"/>
      <c r="D26" s="2776">
        <v>8264.7325130166555</v>
      </c>
      <c r="E26" s="2776">
        <v>8264.7325130166555</v>
      </c>
      <c r="F26" s="2776">
        <v>27.447512581652632</v>
      </c>
      <c r="G26" s="2777">
        <v>21</v>
      </c>
      <c r="H26" s="684">
        <v>17.08588864</v>
      </c>
    </row>
    <row r="27" spans="1:8" x14ac:dyDescent="0.25">
      <c r="A27" s="1539" t="s">
        <v>987</v>
      </c>
      <c r="B27" s="1539"/>
      <c r="C27" s="1539"/>
      <c r="D27" s="1539">
        <v>8264.7325130166555</v>
      </c>
      <c r="E27" s="1539">
        <v>8264.7325130166555</v>
      </c>
      <c r="F27" s="1539">
        <v>27.447512581652632</v>
      </c>
      <c r="G27" s="1539">
        <v>21</v>
      </c>
      <c r="H27" s="1539">
        <v>17.08588864</v>
      </c>
    </row>
    <row r="28" spans="1:8" x14ac:dyDescent="0.25">
      <c r="A28" s="684"/>
      <c r="B28" s="684"/>
      <c r="C28" s="684"/>
      <c r="D28" s="684"/>
      <c r="E28" s="684"/>
      <c r="F28" s="684"/>
      <c r="H28" s="684"/>
    </row>
    <row r="29" spans="1:8" x14ac:dyDescent="0.25">
      <c r="A29" s="684"/>
      <c r="B29" s="684"/>
      <c r="C29" s="684"/>
      <c r="D29" s="684"/>
      <c r="E29" s="684"/>
      <c r="F29" s="684"/>
      <c r="G29" s="684"/>
      <c r="H29" s="684"/>
    </row>
    <row r="30" spans="1:8" x14ac:dyDescent="0.25">
      <c r="A30" s="684"/>
      <c r="B30" s="2766"/>
      <c r="C30" s="684"/>
      <c r="D30" s="684"/>
      <c r="E30" s="684"/>
      <c r="F30" s="684"/>
      <c r="G30" s="684"/>
      <c r="H30" s="684"/>
    </row>
    <row r="31" spans="1:8" ht="118.5" customHeight="1" x14ac:dyDescent="0.25">
      <c r="A31" s="3097" t="s">
        <v>2442</v>
      </c>
      <c r="B31" s="2976"/>
      <c r="C31" s="2976"/>
      <c r="D31" s="2976"/>
      <c r="E31" s="2976"/>
      <c r="F31" s="2976"/>
      <c r="G31" s="2976"/>
      <c r="H31" s="2976"/>
    </row>
    <row r="32" spans="1:8" ht="23.25" x14ac:dyDescent="0.25">
      <c r="A32" s="1540" t="s">
        <v>1007</v>
      </c>
      <c r="B32" s="2778" t="s">
        <v>988</v>
      </c>
      <c r="C32" s="2779" t="s">
        <v>237</v>
      </c>
      <c r="D32" s="2780" t="s">
        <v>989</v>
      </c>
      <c r="E32" s="2780" t="s">
        <v>990</v>
      </c>
      <c r="F32" s="2781" t="s">
        <v>991</v>
      </c>
      <c r="G32" s="2781" t="s">
        <v>992</v>
      </c>
      <c r="H32" s="2781" t="s">
        <v>993</v>
      </c>
    </row>
    <row r="33" spans="1:8" ht="22.5" x14ac:dyDescent="0.25">
      <c r="A33" s="1541" t="s">
        <v>994</v>
      </c>
      <c r="B33" s="2782" t="s">
        <v>981</v>
      </c>
      <c r="C33" s="2783" t="s">
        <v>995</v>
      </c>
      <c r="D33" s="2784" t="s">
        <v>996</v>
      </c>
      <c r="E33" s="2784" t="s">
        <v>997</v>
      </c>
      <c r="F33" s="2785" t="s">
        <v>998</v>
      </c>
      <c r="G33" s="2786">
        <v>870.6</v>
      </c>
      <c r="H33" s="2786">
        <v>904.1</v>
      </c>
    </row>
    <row r="34" spans="1:8" x14ac:dyDescent="0.25">
      <c r="A34" s="1542" t="s">
        <v>2338</v>
      </c>
      <c r="B34" s="2787" t="s">
        <v>981</v>
      </c>
      <c r="C34" s="2788" t="s">
        <v>995</v>
      </c>
      <c r="D34" s="2787" t="s">
        <v>996</v>
      </c>
      <c r="E34" s="2787" t="s">
        <v>997</v>
      </c>
      <c r="F34" s="2787" t="s">
        <v>998</v>
      </c>
      <c r="G34" s="2786">
        <v>83</v>
      </c>
      <c r="H34" s="2786">
        <v>84.2</v>
      </c>
    </row>
    <row r="35" spans="1:8" x14ac:dyDescent="0.25">
      <c r="A35" s="1543" t="s">
        <v>7</v>
      </c>
      <c r="B35" s="1543"/>
      <c r="C35" s="2789"/>
      <c r="D35" s="1543"/>
      <c r="E35" s="1543"/>
      <c r="F35" s="1543"/>
      <c r="G35" s="2790">
        <v>953.6</v>
      </c>
      <c r="H35" s="2790">
        <v>988.30000000000007</v>
      </c>
    </row>
    <row r="36" spans="1:8" ht="21.75" customHeight="1" x14ac:dyDescent="0.25">
      <c r="A36" s="3094" t="s">
        <v>999</v>
      </c>
      <c r="B36" s="3094"/>
      <c r="C36" s="3094"/>
      <c r="D36" s="3094"/>
      <c r="E36" s="3094"/>
      <c r="F36" s="3094"/>
      <c r="G36" s="3094"/>
      <c r="H36" s="3094"/>
    </row>
    <row r="37" spans="1:8" x14ac:dyDescent="0.25">
      <c r="A37" s="1544"/>
      <c r="B37" s="2791"/>
      <c r="C37" s="2792"/>
      <c r="D37" s="1544"/>
      <c r="E37" s="1544"/>
      <c r="F37" s="1544"/>
      <c r="G37" s="1544"/>
      <c r="H37" s="1544"/>
    </row>
    <row r="38" spans="1:8" ht="23.25" x14ac:dyDescent="0.25">
      <c r="A38" s="1545" t="s">
        <v>386</v>
      </c>
      <c r="B38" s="2793" t="s">
        <v>988</v>
      </c>
      <c r="C38" s="2794" t="s">
        <v>237</v>
      </c>
      <c r="D38" s="2794" t="s">
        <v>989</v>
      </c>
      <c r="E38" s="2794" t="s">
        <v>990</v>
      </c>
      <c r="F38" s="1545" t="s">
        <v>991</v>
      </c>
      <c r="G38" s="1545" t="s">
        <v>992</v>
      </c>
      <c r="H38" s="2795" t="s">
        <v>993</v>
      </c>
    </row>
    <row r="39" spans="1:8" ht="22.5" x14ac:dyDescent="0.25">
      <c r="A39" s="1541" t="s">
        <v>994</v>
      </c>
      <c r="B39" s="2796"/>
      <c r="C39" s="2797" t="s">
        <v>995</v>
      </c>
      <c r="D39" s="2783" t="s">
        <v>996</v>
      </c>
      <c r="E39" s="2783" t="s">
        <v>997</v>
      </c>
      <c r="F39" s="2798" t="s">
        <v>998</v>
      </c>
      <c r="G39" s="2786">
        <v>938.1</v>
      </c>
      <c r="H39" s="2786">
        <v>971.2</v>
      </c>
    </row>
    <row r="40" spans="1:8" ht="22.5" x14ac:dyDescent="0.25">
      <c r="A40" s="1542" t="s">
        <v>2338</v>
      </c>
      <c r="B40" s="2788" t="s">
        <v>981</v>
      </c>
      <c r="C40" s="2799" t="s">
        <v>995</v>
      </c>
      <c r="D40" s="2788" t="s">
        <v>996</v>
      </c>
      <c r="E40" s="2788" t="s">
        <v>997</v>
      </c>
      <c r="F40" s="2788" t="s">
        <v>998</v>
      </c>
      <c r="G40" s="2786">
        <v>113.8</v>
      </c>
      <c r="H40" s="2786">
        <v>117</v>
      </c>
    </row>
    <row r="41" spans="1:8" x14ac:dyDescent="0.25">
      <c r="A41" s="1546" t="s">
        <v>7</v>
      </c>
      <c r="B41" s="2800"/>
      <c r="C41" s="2800"/>
      <c r="D41" s="2800"/>
      <c r="E41" s="2800"/>
      <c r="F41" s="2800"/>
      <c r="G41" s="2801">
        <v>1051.9000000000001</v>
      </c>
      <c r="H41" s="2801">
        <v>1088.2</v>
      </c>
    </row>
    <row r="42" spans="1:8" ht="24.75" customHeight="1" x14ac:dyDescent="0.25">
      <c r="A42" s="3094" t="s">
        <v>2443</v>
      </c>
      <c r="B42" s="3094"/>
      <c r="C42" s="3094"/>
      <c r="D42" s="3094"/>
      <c r="E42" s="3094"/>
      <c r="F42" s="3094"/>
      <c r="G42" s="3094"/>
      <c r="H42" s="3094"/>
    </row>
    <row r="43" spans="1:8" x14ac:dyDescent="0.25">
      <c r="A43" s="684"/>
      <c r="B43" s="2766"/>
      <c r="C43" s="684"/>
      <c r="D43" s="684"/>
      <c r="E43" s="684"/>
      <c r="F43" s="684"/>
      <c r="G43" s="684"/>
      <c r="H43" s="684"/>
    </row>
    <row r="44" spans="1:8" x14ac:dyDescent="0.25">
      <c r="A44" s="684"/>
      <c r="B44" s="2766"/>
      <c r="C44" s="684"/>
      <c r="D44" s="684"/>
      <c r="E44" s="684"/>
      <c r="F44" s="684"/>
      <c r="G44" s="684"/>
      <c r="H44" s="684"/>
    </row>
    <row r="45" spans="1:8" x14ac:dyDescent="0.25">
      <c r="A45" s="684"/>
      <c r="B45" s="2766"/>
      <c r="C45" s="684"/>
      <c r="D45" s="684"/>
      <c r="E45" s="684"/>
      <c r="F45" s="684"/>
      <c r="G45" s="684"/>
      <c r="H45" s="684"/>
    </row>
    <row r="46" spans="1:8" x14ac:dyDescent="0.25">
      <c r="A46" s="684"/>
      <c r="B46" s="2766"/>
      <c r="C46" s="684"/>
      <c r="D46" s="684"/>
      <c r="E46" s="684"/>
      <c r="F46" s="684"/>
      <c r="G46" s="684"/>
      <c r="H46" s="684"/>
    </row>
    <row r="47" spans="1:8" x14ac:dyDescent="0.25">
      <c r="A47" s="684"/>
      <c r="B47" s="2766"/>
      <c r="C47" s="684"/>
      <c r="D47" s="684"/>
      <c r="E47" s="684"/>
      <c r="F47" s="684"/>
      <c r="G47" s="684"/>
      <c r="H47" s="684"/>
    </row>
    <row r="48" spans="1:8" x14ac:dyDescent="0.25">
      <c r="A48" s="684"/>
      <c r="B48" s="2766"/>
      <c r="C48" s="684"/>
      <c r="D48" s="684"/>
      <c r="E48" s="684"/>
      <c r="F48" s="684"/>
      <c r="G48" s="684"/>
      <c r="H48" s="684"/>
    </row>
    <row r="49" spans="1:8" x14ac:dyDescent="0.25">
      <c r="A49" s="684"/>
      <c r="B49" s="2766"/>
      <c r="C49" s="684"/>
      <c r="D49" s="684"/>
      <c r="E49" s="684"/>
      <c r="F49" s="684"/>
      <c r="G49" s="684"/>
      <c r="H49" s="684"/>
    </row>
    <row r="50" spans="1:8" x14ac:dyDescent="0.25">
      <c r="A50" s="684"/>
      <c r="B50" s="2766"/>
      <c r="C50" s="684"/>
      <c r="D50" s="684"/>
      <c r="E50" s="684"/>
      <c r="F50" s="684"/>
      <c r="G50" s="684"/>
      <c r="H50" s="684"/>
    </row>
    <row r="51" spans="1:8" x14ac:dyDescent="0.25">
      <c r="A51" s="684"/>
      <c r="B51" s="2766"/>
      <c r="C51" s="684"/>
      <c r="D51" s="684"/>
      <c r="E51" s="684"/>
      <c r="F51" s="684"/>
      <c r="G51" s="684"/>
      <c r="H51" s="684"/>
    </row>
    <row r="52" spans="1:8" x14ac:dyDescent="0.25">
      <c r="A52" s="684"/>
      <c r="B52" s="2766"/>
      <c r="C52" s="684"/>
      <c r="D52" s="684"/>
      <c r="E52" s="684"/>
      <c r="F52" s="684"/>
      <c r="G52" s="684"/>
      <c r="H52" s="684"/>
    </row>
    <row r="53" spans="1:8" x14ac:dyDescent="0.25">
      <c r="A53" s="684"/>
      <c r="B53" s="2766"/>
      <c r="C53" s="684"/>
      <c r="D53" s="684"/>
      <c r="E53" s="684"/>
      <c r="F53" s="684"/>
      <c r="G53" s="684"/>
      <c r="H53" s="684"/>
    </row>
    <row r="54" spans="1:8" x14ac:dyDescent="0.25">
      <c r="A54" s="684"/>
      <c r="B54" s="2766"/>
      <c r="C54" s="684"/>
      <c r="D54" s="684"/>
      <c r="E54" s="684"/>
      <c r="F54" s="684"/>
      <c r="G54" s="684"/>
      <c r="H54" s="684"/>
    </row>
    <row r="55" spans="1:8" x14ac:dyDescent="0.25">
      <c r="A55" s="684"/>
      <c r="B55" s="2766"/>
      <c r="C55" s="684"/>
      <c r="D55" s="684"/>
      <c r="E55" s="684"/>
      <c r="F55" s="684"/>
      <c r="G55" s="684"/>
      <c r="H55" s="684"/>
    </row>
    <row r="56" spans="1:8" x14ac:dyDescent="0.25">
      <c r="A56" s="684"/>
      <c r="B56" s="2766"/>
      <c r="C56" s="684"/>
      <c r="D56" s="684"/>
      <c r="E56" s="684"/>
      <c r="F56" s="684"/>
      <c r="G56" s="684"/>
      <c r="H56" s="684"/>
    </row>
    <row r="57" spans="1:8" x14ac:dyDescent="0.25">
      <c r="A57" s="684"/>
      <c r="B57" s="2766"/>
      <c r="C57" s="684"/>
      <c r="D57" s="684"/>
      <c r="E57" s="684"/>
      <c r="F57" s="684"/>
      <c r="G57" s="684"/>
      <c r="H57" s="684"/>
    </row>
    <row r="58" spans="1:8" x14ac:dyDescent="0.25">
      <c r="A58" s="684"/>
      <c r="B58" s="2766"/>
      <c r="C58" s="684"/>
      <c r="D58" s="684"/>
      <c r="E58" s="684"/>
      <c r="F58" s="684"/>
      <c r="G58" s="684"/>
      <c r="H58" s="684"/>
    </row>
    <row r="59" spans="1:8" x14ac:dyDescent="0.25">
      <c r="A59" s="684"/>
      <c r="B59" s="2766"/>
      <c r="C59" s="684"/>
      <c r="D59" s="684"/>
      <c r="E59" s="684"/>
      <c r="F59" s="684"/>
      <c r="G59" s="684"/>
      <c r="H59" s="684"/>
    </row>
    <row r="60" spans="1:8" x14ac:dyDescent="0.25">
      <c r="A60" s="684"/>
      <c r="B60" s="2766"/>
      <c r="C60" s="684"/>
      <c r="D60" s="684"/>
      <c r="E60" s="684"/>
      <c r="F60" s="684"/>
      <c r="G60" s="684"/>
      <c r="H60" s="684"/>
    </row>
    <row r="61" spans="1:8" x14ac:dyDescent="0.25">
      <c r="A61" s="684"/>
      <c r="B61" s="2766"/>
      <c r="C61" s="684"/>
      <c r="D61" s="684"/>
      <c r="E61" s="684"/>
      <c r="F61" s="684"/>
      <c r="G61" s="684"/>
      <c r="H61" s="684"/>
    </row>
    <row r="62" spans="1:8" x14ac:dyDescent="0.25">
      <c r="A62" s="684"/>
      <c r="B62" s="2766"/>
      <c r="C62" s="684"/>
      <c r="D62" s="684"/>
      <c r="E62" s="684"/>
      <c r="F62" s="684"/>
      <c r="G62" s="684"/>
      <c r="H62" s="684"/>
    </row>
    <row r="63" spans="1:8" x14ac:dyDescent="0.25">
      <c r="A63" s="684"/>
      <c r="B63" s="2766"/>
      <c r="C63" s="684"/>
      <c r="D63" s="684"/>
      <c r="E63" s="684"/>
      <c r="F63" s="684"/>
      <c r="G63" s="684"/>
      <c r="H63" s="684"/>
    </row>
    <row r="64" spans="1:8" x14ac:dyDescent="0.25">
      <c r="A64" s="684"/>
      <c r="B64" s="2766"/>
      <c r="C64" s="684"/>
      <c r="D64" s="684"/>
      <c r="E64" s="684"/>
      <c r="F64" s="684"/>
      <c r="G64" s="684"/>
      <c r="H64" s="684"/>
    </row>
    <row r="65" spans="1:8" x14ac:dyDescent="0.25">
      <c r="A65" s="684"/>
      <c r="B65" s="2766"/>
      <c r="C65" s="684"/>
      <c r="D65" s="684"/>
      <c r="E65" s="684"/>
      <c r="F65" s="684"/>
      <c r="G65" s="684"/>
      <c r="H65" s="684"/>
    </row>
    <row r="66" spans="1:8" x14ac:dyDescent="0.25">
      <c r="A66" s="684"/>
      <c r="B66" s="2766"/>
      <c r="C66" s="684"/>
      <c r="D66" s="684"/>
      <c r="E66" s="684"/>
      <c r="F66" s="684"/>
      <c r="G66" s="684"/>
      <c r="H66" s="684"/>
    </row>
    <row r="67" spans="1:8" x14ac:dyDescent="0.25">
      <c r="A67" s="684"/>
      <c r="B67" s="2766"/>
      <c r="C67" s="684"/>
      <c r="D67" s="684"/>
      <c r="E67" s="684"/>
      <c r="F67" s="684"/>
      <c r="G67" s="684"/>
      <c r="H67" s="684"/>
    </row>
    <row r="68" spans="1:8" x14ac:dyDescent="0.25">
      <c r="A68" s="684"/>
      <c r="B68" s="2766"/>
      <c r="C68" s="684"/>
      <c r="D68" s="684"/>
      <c r="E68" s="684"/>
      <c r="F68" s="684"/>
      <c r="G68" s="684"/>
      <c r="H68" s="684"/>
    </row>
    <row r="69" spans="1:8" x14ac:dyDescent="0.25">
      <c r="A69" s="684"/>
      <c r="B69" s="2766"/>
      <c r="C69" s="684"/>
      <c r="D69" s="684"/>
      <c r="E69" s="684"/>
      <c r="F69" s="684"/>
      <c r="G69" s="684"/>
      <c r="H69" s="684"/>
    </row>
    <row r="70" spans="1:8" x14ac:dyDescent="0.25">
      <c r="A70" s="684"/>
      <c r="B70" s="2766"/>
      <c r="C70" s="684"/>
      <c r="D70" s="684"/>
      <c r="E70" s="684"/>
      <c r="F70" s="684"/>
      <c r="G70" s="684"/>
      <c r="H70" s="684"/>
    </row>
    <row r="71" spans="1:8" x14ac:dyDescent="0.25">
      <c r="A71" s="684"/>
      <c r="B71" s="2766"/>
      <c r="C71" s="684"/>
      <c r="D71" s="684"/>
      <c r="E71" s="684"/>
      <c r="F71" s="684"/>
      <c r="G71" s="684"/>
      <c r="H71" s="684"/>
    </row>
    <row r="72" spans="1:8" x14ac:dyDescent="0.25">
      <c r="A72" s="684"/>
      <c r="B72" s="2766"/>
      <c r="C72" s="684"/>
      <c r="D72" s="684"/>
      <c r="E72" s="684"/>
      <c r="F72" s="684"/>
      <c r="G72" s="684"/>
      <c r="H72" s="684"/>
    </row>
    <row r="73" spans="1:8" x14ac:dyDescent="0.25">
      <c r="A73" s="684"/>
      <c r="B73" s="2766"/>
      <c r="C73" s="684"/>
      <c r="D73" s="684"/>
      <c r="E73" s="684"/>
      <c r="F73" s="684"/>
      <c r="G73" s="684"/>
      <c r="H73" s="684"/>
    </row>
    <row r="74" spans="1:8" x14ac:dyDescent="0.25">
      <c r="A74" s="684"/>
      <c r="B74" s="2766"/>
      <c r="C74" s="684"/>
      <c r="D74" s="684"/>
      <c r="E74" s="684"/>
      <c r="F74" s="684"/>
      <c r="G74" s="684"/>
      <c r="H74" s="684"/>
    </row>
    <row r="75" spans="1:8" x14ac:dyDescent="0.25">
      <c r="A75" s="684"/>
      <c r="B75" s="2766"/>
      <c r="C75" s="684"/>
      <c r="D75" s="684"/>
      <c r="E75" s="684"/>
      <c r="F75" s="684"/>
      <c r="G75" s="684"/>
      <c r="H75" s="684"/>
    </row>
    <row r="76" spans="1:8" x14ac:dyDescent="0.25">
      <c r="A76" s="684"/>
      <c r="B76" s="2766"/>
      <c r="C76" s="684"/>
      <c r="D76" s="684"/>
      <c r="E76" s="684"/>
      <c r="F76" s="684"/>
      <c r="G76" s="684"/>
      <c r="H76" s="684"/>
    </row>
    <row r="77" spans="1:8" x14ac:dyDescent="0.25">
      <c r="A77" s="684"/>
      <c r="B77" s="2766"/>
      <c r="C77" s="684"/>
      <c r="D77" s="684"/>
      <c r="E77" s="684"/>
      <c r="F77" s="684"/>
      <c r="G77" s="684"/>
      <c r="H77" s="684"/>
    </row>
    <row r="78" spans="1:8" x14ac:dyDescent="0.25">
      <c r="A78" s="684"/>
      <c r="B78" s="2766"/>
      <c r="C78" s="684"/>
      <c r="D78" s="684"/>
      <c r="E78" s="684"/>
      <c r="F78" s="684"/>
      <c r="G78" s="684"/>
      <c r="H78" s="684"/>
    </row>
    <row r="79" spans="1:8" x14ac:dyDescent="0.25">
      <c r="A79" s="684"/>
      <c r="B79" s="2766"/>
      <c r="C79" s="684"/>
      <c r="D79" s="684"/>
      <c r="E79" s="684"/>
      <c r="F79" s="684"/>
      <c r="G79" s="684"/>
      <c r="H79" s="684"/>
    </row>
    <row r="80" spans="1:8" x14ac:dyDescent="0.25">
      <c r="A80" s="684"/>
      <c r="B80" s="2766"/>
      <c r="C80" s="684"/>
      <c r="D80" s="684"/>
      <c r="E80" s="684"/>
      <c r="F80" s="684"/>
      <c r="G80" s="684"/>
      <c r="H80" s="684"/>
    </row>
    <row r="81" spans="1:8" x14ac:dyDescent="0.25">
      <c r="A81" s="684"/>
      <c r="B81" s="2766"/>
      <c r="C81" s="684"/>
      <c r="D81" s="684"/>
      <c r="E81" s="684"/>
      <c r="F81" s="684"/>
      <c r="G81" s="684"/>
      <c r="H81" s="684"/>
    </row>
    <row r="82" spans="1:8" x14ac:dyDescent="0.25">
      <c r="A82" s="684"/>
      <c r="B82" s="2766"/>
      <c r="C82" s="684"/>
      <c r="D82" s="684"/>
      <c r="E82" s="684"/>
      <c r="F82" s="684"/>
      <c r="G82" s="684"/>
      <c r="H82" s="684"/>
    </row>
    <row r="83" spans="1:8" x14ac:dyDescent="0.25">
      <c r="A83" s="684"/>
      <c r="B83" s="2766"/>
      <c r="C83" s="684"/>
      <c r="D83" s="684"/>
      <c r="E83" s="684"/>
      <c r="F83" s="684"/>
      <c r="G83" s="684"/>
      <c r="H83" s="684"/>
    </row>
    <row r="84" spans="1:8" x14ac:dyDescent="0.25">
      <c r="A84" s="684"/>
      <c r="B84" s="2766"/>
      <c r="C84" s="684"/>
      <c r="D84" s="684"/>
      <c r="E84" s="684"/>
      <c r="F84" s="684"/>
      <c r="G84" s="684"/>
      <c r="H84" s="684"/>
    </row>
    <row r="85" spans="1:8" x14ac:dyDescent="0.25">
      <c r="A85" s="684"/>
      <c r="B85" s="2766"/>
      <c r="C85" s="684"/>
      <c r="D85" s="684"/>
      <c r="E85" s="684"/>
      <c r="F85" s="684"/>
      <c r="G85" s="684"/>
      <c r="H85" s="684"/>
    </row>
    <row r="86" spans="1:8" x14ac:dyDescent="0.25">
      <c r="A86" s="684"/>
      <c r="B86" s="2766"/>
      <c r="C86" s="684"/>
      <c r="D86" s="684"/>
      <c r="E86" s="684"/>
      <c r="F86" s="684"/>
      <c r="G86" s="684"/>
      <c r="H86" s="684"/>
    </row>
    <row r="87" spans="1:8" x14ac:dyDescent="0.25">
      <c r="A87" s="684"/>
      <c r="B87" s="2766"/>
      <c r="C87" s="684"/>
      <c r="D87" s="684"/>
      <c r="E87" s="684"/>
      <c r="F87" s="684"/>
      <c r="G87" s="684"/>
      <c r="H87" s="684"/>
    </row>
    <row r="88" spans="1:8" x14ac:dyDescent="0.25">
      <c r="A88" s="684"/>
      <c r="B88" s="2766"/>
      <c r="C88" s="684"/>
      <c r="D88" s="684"/>
      <c r="E88" s="684"/>
      <c r="F88" s="684"/>
      <c r="G88" s="684"/>
      <c r="H88" s="684"/>
    </row>
    <row r="89" spans="1:8" x14ac:dyDescent="0.25">
      <c r="A89" s="684"/>
      <c r="B89" s="2766"/>
      <c r="C89" s="684"/>
      <c r="D89" s="684"/>
      <c r="E89" s="684"/>
      <c r="F89" s="684"/>
      <c r="G89" s="684"/>
      <c r="H89" s="684"/>
    </row>
    <row r="90" spans="1:8" x14ac:dyDescent="0.25">
      <c r="A90" s="684"/>
      <c r="B90" s="2766"/>
      <c r="C90" s="684"/>
      <c r="D90" s="684"/>
      <c r="E90" s="684"/>
      <c r="F90" s="684"/>
      <c r="G90" s="684"/>
      <c r="H90" s="684"/>
    </row>
    <row r="91" spans="1:8" x14ac:dyDescent="0.25">
      <c r="A91" s="684"/>
      <c r="B91" s="2766"/>
      <c r="C91" s="684"/>
      <c r="D91" s="684"/>
      <c r="E91" s="684"/>
      <c r="F91" s="684"/>
      <c r="G91" s="684"/>
      <c r="H91" s="684"/>
    </row>
    <row r="92" spans="1:8" x14ac:dyDescent="0.25">
      <c r="A92" s="684"/>
      <c r="B92" s="2766"/>
      <c r="C92" s="684"/>
      <c r="D92" s="684"/>
      <c r="E92" s="684"/>
      <c r="F92" s="684"/>
      <c r="G92" s="684"/>
      <c r="H92" s="684"/>
    </row>
    <row r="93" spans="1:8" x14ac:dyDescent="0.25">
      <c r="A93" s="684"/>
      <c r="B93" s="2766"/>
      <c r="C93" s="684"/>
      <c r="D93" s="684"/>
      <c r="E93" s="684"/>
      <c r="F93" s="684"/>
      <c r="G93" s="684"/>
      <c r="H93" s="684"/>
    </row>
  </sheetData>
  <mergeCells count="14">
    <mergeCell ref="E11:H11"/>
    <mergeCell ref="A1:H1"/>
    <mergeCell ref="A2:E2"/>
    <mergeCell ref="E3:H3"/>
    <mergeCell ref="E4:F4"/>
    <mergeCell ref="G4:H4"/>
    <mergeCell ref="A36:H36"/>
    <mergeCell ref="A42:H42"/>
    <mergeCell ref="E12:F12"/>
    <mergeCell ref="G12:H12"/>
    <mergeCell ref="A18:H18"/>
    <mergeCell ref="C19:H19"/>
    <mergeCell ref="C24:H24"/>
    <mergeCell ref="A31:H3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2"/>
  </sheetPr>
  <dimension ref="A1:J13"/>
  <sheetViews>
    <sheetView showGridLines="0" showWhiteSpace="0" view="pageLayout" zoomScaleNormal="100" zoomScaleSheetLayoutView="100" workbookViewId="0"/>
  </sheetViews>
  <sheetFormatPr defaultColWidth="9.125" defaultRowHeight="15" x14ac:dyDescent="0.25"/>
  <cols>
    <col min="1" max="1" width="9.125" style="792"/>
    <col min="2" max="16384" width="9.125" style="83"/>
  </cols>
  <sheetData>
    <row r="1" spans="1:10" ht="26.25" x14ac:dyDescent="0.25">
      <c r="A1" s="853" t="s">
        <v>1766</v>
      </c>
      <c r="B1" s="784"/>
      <c r="C1" s="794"/>
      <c r="D1" s="792"/>
      <c r="E1" s="792"/>
      <c r="J1" s="82" t="s">
        <v>1715</v>
      </c>
    </row>
    <row r="2" spans="1:10" ht="18.75" x14ac:dyDescent="0.25">
      <c r="A2" s="855"/>
      <c r="B2" s="784"/>
      <c r="C2" s="794"/>
      <c r="D2" s="792"/>
      <c r="E2" s="792"/>
      <c r="F2" s="792"/>
      <c r="G2" s="792"/>
      <c r="H2" s="792"/>
      <c r="J2" s="84"/>
    </row>
    <row r="3" spans="1:10" s="117" customFormat="1" x14ac:dyDescent="0.25">
      <c r="A3" s="2850" t="s">
        <v>1767</v>
      </c>
      <c r="B3" s="626"/>
      <c r="C3" s="1339"/>
      <c r="D3" s="2851"/>
      <c r="E3" s="2851"/>
      <c r="F3" s="2851"/>
      <c r="G3" s="2851"/>
      <c r="H3" s="2851"/>
      <c r="I3" s="2851"/>
      <c r="J3" s="708">
        <v>55</v>
      </c>
    </row>
    <row r="4" spans="1:10" s="117" customFormat="1" x14ac:dyDescent="0.25">
      <c r="A4" s="2850" t="s">
        <v>1768</v>
      </c>
      <c r="B4" s="626"/>
      <c r="C4" s="1339"/>
      <c r="D4" s="2851"/>
      <c r="E4" s="2851"/>
      <c r="F4" s="2851"/>
      <c r="G4" s="2851"/>
      <c r="H4" s="2851"/>
      <c r="I4" s="2851"/>
      <c r="J4" s="708">
        <f>+J3+1</f>
        <v>56</v>
      </c>
    </row>
    <row r="5" spans="1:10" s="117" customFormat="1" x14ac:dyDescent="0.25">
      <c r="A5" s="2850" t="s">
        <v>1769</v>
      </c>
      <c r="B5" s="626"/>
      <c r="C5" s="1339"/>
      <c r="D5" s="2851"/>
      <c r="E5" s="2851"/>
      <c r="F5" s="2851"/>
      <c r="G5" s="2851"/>
      <c r="H5" s="2851"/>
      <c r="I5" s="2851"/>
      <c r="J5" s="708">
        <f t="shared" ref="J5:J12" si="0">+J4+1</f>
        <v>57</v>
      </c>
    </row>
    <row r="6" spans="1:10" s="117" customFormat="1" x14ac:dyDescent="0.25">
      <c r="A6" s="2850" t="s">
        <v>1770</v>
      </c>
      <c r="B6" s="626"/>
      <c r="C6" s="1339"/>
      <c r="D6" s="2851"/>
      <c r="E6" s="2851"/>
      <c r="F6" s="2851"/>
      <c r="G6" s="2851"/>
      <c r="H6" s="2851"/>
      <c r="I6" s="2851"/>
      <c r="J6" s="708">
        <f t="shared" si="0"/>
        <v>58</v>
      </c>
    </row>
    <row r="7" spans="1:10" s="117" customFormat="1" x14ac:dyDescent="0.25">
      <c r="A7" s="2850" t="s">
        <v>1771</v>
      </c>
      <c r="B7" s="626"/>
      <c r="C7" s="1339"/>
      <c r="D7" s="2851"/>
      <c r="E7" s="2851"/>
      <c r="F7" s="2851"/>
      <c r="G7" s="2851"/>
      <c r="H7" s="2851"/>
      <c r="I7" s="2851"/>
      <c r="J7" s="708">
        <f t="shared" si="0"/>
        <v>59</v>
      </c>
    </row>
    <row r="8" spans="1:10" s="117" customFormat="1" x14ac:dyDescent="0.25">
      <c r="A8" s="2850" t="s">
        <v>2393</v>
      </c>
      <c r="B8" s="626"/>
      <c r="C8" s="1339"/>
      <c r="D8" s="2851"/>
      <c r="E8" s="2851"/>
      <c r="F8" s="2851"/>
      <c r="G8" s="2851"/>
      <c r="H8" s="2851"/>
      <c r="I8" s="2851"/>
      <c r="J8" s="708">
        <f t="shared" si="0"/>
        <v>60</v>
      </c>
    </row>
    <row r="9" spans="1:10" s="117" customFormat="1" x14ac:dyDescent="0.25">
      <c r="A9" s="2850" t="s">
        <v>1772</v>
      </c>
      <c r="B9" s="626"/>
      <c r="C9" s="1339"/>
      <c r="D9" s="2851"/>
      <c r="E9" s="2851"/>
      <c r="F9" s="2851"/>
      <c r="G9" s="2851"/>
      <c r="H9" s="2851"/>
      <c r="I9" s="2851"/>
      <c r="J9" s="708">
        <f t="shared" si="0"/>
        <v>61</v>
      </c>
    </row>
    <row r="10" spans="1:10" s="117" customFormat="1" x14ac:dyDescent="0.25">
      <c r="A10" s="2850" t="s">
        <v>1773</v>
      </c>
      <c r="B10" s="626"/>
      <c r="C10" s="1339"/>
      <c r="D10" s="2851"/>
      <c r="E10" s="2851"/>
      <c r="F10" s="2851"/>
      <c r="G10" s="2851"/>
      <c r="H10" s="2851"/>
      <c r="I10" s="2851"/>
      <c r="J10" s="708">
        <f t="shared" si="0"/>
        <v>62</v>
      </c>
    </row>
    <row r="11" spans="1:10" s="117" customFormat="1" x14ac:dyDescent="0.25">
      <c r="A11" s="2850" t="s">
        <v>1774</v>
      </c>
      <c r="B11" s="626"/>
      <c r="C11" s="1339"/>
      <c r="D11" s="2851"/>
      <c r="E11" s="2851"/>
      <c r="F11" s="2851"/>
      <c r="G11" s="2851"/>
      <c r="H11" s="2851"/>
      <c r="I11" s="2851"/>
      <c r="J11" s="708">
        <f t="shared" si="0"/>
        <v>63</v>
      </c>
    </row>
    <row r="12" spans="1:10" s="117" customFormat="1" x14ac:dyDescent="0.25">
      <c r="A12" s="2850" t="s">
        <v>1775</v>
      </c>
      <c r="B12" s="626"/>
      <c r="C12" s="1339"/>
      <c r="D12" s="2851"/>
      <c r="E12" s="2851"/>
      <c r="F12" s="2851"/>
      <c r="G12" s="2851"/>
      <c r="H12" s="2851"/>
      <c r="I12" s="2851"/>
      <c r="J12" s="708">
        <f t="shared" si="0"/>
        <v>64</v>
      </c>
    </row>
    <row r="13" spans="1:10" s="117" customFormat="1" x14ac:dyDescent="0.25">
      <c r="A13" s="795"/>
    </row>
  </sheetData>
  <customSheetViews>
    <customSheetView guid="{8A5E48A9-182F-4A3E-9CF1-2472B9C93B59}">
      <selection activeCell="F27" sqref="F27"/>
      <pageMargins left="0.43307086614173229" right="0.23622047244094491" top="0.74803149606299213" bottom="0.74803149606299213" header="0.31496062992125984" footer="0.31496062992125984"/>
      <pageSetup paperSize="9" orientation="portrait" r:id="rId1"/>
      <headerFooter>
        <oddFooter>&amp;CTable &amp;A</oddFooter>
      </headerFooter>
    </customSheetView>
    <customSheetView guid="{252D4300-3DB5-46BC-B347-6F576482ED24}">
      <selection activeCell="F27" sqref="F27"/>
      <pageMargins left="0.43307086614173229" right="0.23622047244094491" top="0.74803149606299213" bottom="0.74803149606299213" header="0.31496062992125984" footer="0.31496062992125984"/>
      <pageSetup paperSize="9" orientation="portrait" r:id="rId2"/>
      <headerFooter>
        <oddFooter>&amp;CTable &amp;A</oddFooter>
      </headerFooter>
    </customSheetView>
  </customSheetViews>
  <pageMargins left="0.43307086614173229" right="0.23622047244094491" top="0.74803149606299213" bottom="0.74803149606299213" header="0.31496062992125984" footer="0.31496062992125984"/>
  <pageSetup paperSize="9" scale="93" orientation="portrait" r:id="rId3"/>
  <headerFooter>
    <oddFooter>&amp;C&amp;1#&amp;"Calibri"&amp;10&amp;K000000Confidential</oddFooter>
  </headerFooter>
  <customProperties>
    <customPr name="_pios_id" r:id="rId4"/>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11666-3186-4F18-AF20-BF991CDB1129}">
  <sheetPr>
    <tabColor theme="2"/>
  </sheetPr>
  <dimension ref="A2:K38"/>
  <sheetViews>
    <sheetView showGridLines="0" showWhiteSpace="0" view="pageLayout" zoomScaleNormal="100" zoomScaleSheetLayoutView="100" workbookViewId="0">
      <selection activeCell="B2" sqref="B2"/>
    </sheetView>
  </sheetViews>
  <sheetFormatPr defaultColWidth="10.25" defaultRowHeight="12.75" x14ac:dyDescent="0.2"/>
  <cols>
    <col min="1" max="1" width="4.25" style="798" customWidth="1"/>
    <col min="2" max="2" width="23.5" style="798" customWidth="1"/>
    <col min="3" max="4" width="7.5" style="798" customWidth="1"/>
    <col min="5" max="5" width="11.75" style="798" customWidth="1"/>
    <col min="6" max="7" width="2.25" style="798" customWidth="1"/>
    <col min="8" max="8" width="14.375" style="798" customWidth="1"/>
    <col min="9" max="9" width="16.25" style="798" customWidth="1"/>
    <col min="10" max="10" width="12.625" style="798" customWidth="1"/>
    <col min="11" max="16384" width="10.25" style="798"/>
  </cols>
  <sheetData>
    <row r="2" spans="1:11" ht="12.75" customHeight="1" x14ac:dyDescent="0.2">
      <c r="B2" s="2241" t="s">
        <v>2138</v>
      </c>
      <c r="C2" s="2242"/>
      <c r="D2" s="2242"/>
      <c r="E2" s="2243"/>
      <c r="F2" s="2243"/>
      <c r="G2" s="2243"/>
      <c r="H2" s="2243"/>
      <c r="I2" s="2243"/>
      <c r="J2" s="2537"/>
      <c r="K2" s="2537"/>
    </row>
    <row r="3" spans="1:11" ht="12.75" customHeight="1" x14ac:dyDescent="0.2">
      <c r="A3" s="625"/>
      <c r="B3" s="3105" t="s">
        <v>2211</v>
      </c>
      <c r="C3" s="3105"/>
      <c r="D3" s="3105"/>
      <c r="E3" s="3105"/>
      <c r="F3" s="3105"/>
      <c r="G3" s="3105"/>
      <c r="H3" s="3105"/>
      <c r="I3" s="3105"/>
      <c r="J3" s="2538"/>
      <c r="K3" s="2538"/>
    </row>
    <row r="4" spans="1:11" x14ac:dyDescent="0.2">
      <c r="B4" s="3105"/>
      <c r="C4" s="3105"/>
      <c r="D4" s="3105"/>
      <c r="E4" s="3105"/>
      <c r="F4" s="3105"/>
      <c r="G4" s="3105"/>
      <c r="H4" s="3105"/>
      <c r="I4" s="3105"/>
      <c r="J4" s="2539"/>
      <c r="K4" s="2539"/>
    </row>
    <row r="5" spans="1:11" x14ac:dyDescent="0.2">
      <c r="B5" s="3105"/>
      <c r="C5" s="3105"/>
      <c r="D5" s="3105"/>
      <c r="E5" s="3105"/>
      <c r="F5" s="3105"/>
      <c r="G5" s="3105"/>
      <c r="H5" s="3105"/>
      <c r="I5" s="3105"/>
      <c r="J5" s="2539"/>
      <c r="K5" s="2539"/>
    </row>
    <row r="6" spans="1:11" x14ac:dyDescent="0.2">
      <c r="B6" s="3105"/>
      <c r="C6" s="3105"/>
      <c r="D6" s="3105"/>
      <c r="E6" s="3105"/>
      <c r="F6" s="3105"/>
      <c r="G6" s="3105"/>
      <c r="H6" s="3105"/>
      <c r="I6" s="3105"/>
      <c r="J6" s="2539"/>
      <c r="K6" s="2539"/>
    </row>
    <row r="7" spans="1:11" x14ac:dyDescent="0.2">
      <c r="B7" s="3105"/>
      <c r="C7" s="3105"/>
      <c r="D7" s="3105"/>
      <c r="E7" s="3105"/>
      <c r="F7" s="3105"/>
      <c r="G7" s="3105"/>
      <c r="H7" s="3105"/>
      <c r="I7" s="3105"/>
      <c r="J7" s="2539"/>
      <c r="K7" s="2539"/>
    </row>
    <row r="8" spans="1:11" x14ac:dyDescent="0.2">
      <c r="B8" s="2515"/>
      <c r="C8" s="2515"/>
      <c r="D8" s="2515"/>
      <c r="E8" s="2515"/>
      <c r="F8" s="2515"/>
      <c r="G8" s="2540"/>
      <c r="H8" s="2540" t="s">
        <v>341</v>
      </c>
      <c r="I8" s="2540" t="s">
        <v>342</v>
      </c>
      <c r="J8" s="2539"/>
      <c r="K8" s="2539"/>
    </row>
    <row r="9" spans="1:11" x14ac:dyDescent="0.2">
      <c r="A9" s="1513"/>
      <c r="B9" s="1513" t="s">
        <v>1048</v>
      </c>
      <c r="C9" s="754"/>
      <c r="D9" s="754"/>
      <c r="E9" s="754"/>
      <c r="F9" s="754"/>
      <c r="G9" s="754"/>
      <c r="H9" s="754" t="s">
        <v>1</v>
      </c>
      <c r="I9" s="754" t="s">
        <v>489</v>
      </c>
      <c r="J9" s="625"/>
    </row>
    <row r="10" spans="1:11" ht="14.25" x14ac:dyDescent="0.2">
      <c r="A10" s="755"/>
      <c r="B10" s="755" t="s">
        <v>2431</v>
      </c>
      <c r="C10" s="2541"/>
      <c r="D10" s="2541"/>
      <c r="E10" s="2541"/>
      <c r="F10" s="2541"/>
      <c r="G10" s="2541"/>
      <c r="H10" s="2541"/>
      <c r="I10" s="1532"/>
    </row>
    <row r="11" spans="1:11" x14ac:dyDescent="0.2">
      <c r="A11" s="800">
        <v>1</v>
      </c>
      <c r="B11" s="800" t="s">
        <v>490</v>
      </c>
      <c r="C11" s="1532"/>
      <c r="D11" s="1532"/>
      <c r="E11" s="1532"/>
      <c r="F11" s="1532"/>
      <c r="G11" s="1532"/>
      <c r="H11" s="2531">
        <v>369.36875909686796</v>
      </c>
      <c r="I11" s="2531">
        <v>29.549500727749436</v>
      </c>
    </row>
    <row r="12" spans="1:11" x14ac:dyDescent="0.2">
      <c r="A12" s="800">
        <v>2</v>
      </c>
      <c r="B12" s="800" t="s">
        <v>491</v>
      </c>
      <c r="C12" s="1532"/>
      <c r="D12" s="1532"/>
      <c r="E12" s="1532"/>
      <c r="F12" s="1532"/>
      <c r="G12" s="1532"/>
      <c r="H12" s="2531">
        <v>272.65723890999999</v>
      </c>
      <c r="I12" s="2531">
        <v>21.812579112799998</v>
      </c>
    </row>
    <row r="13" spans="1:11" x14ac:dyDescent="0.2">
      <c r="A13" s="800">
        <v>3</v>
      </c>
      <c r="B13" s="800" t="s">
        <v>492</v>
      </c>
      <c r="C13" s="1532"/>
      <c r="D13" s="1532"/>
      <c r="E13" s="1532"/>
      <c r="F13" s="1532"/>
      <c r="G13" s="1532"/>
      <c r="H13" s="2531">
        <v>0</v>
      </c>
      <c r="I13" s="2531">
        <v>0</v>
      </c>
    </row>
    <row r="14" spans="1:11" x14ac:dyDescent="0.2">
      <c r="A14" s="800">
        <v>4</v>
      </c>
      <c r="B14" s="800" t="s">
        <v>493</v>
      </c>
      <c r="C14" s="1532"/>
      <c r="D14" s="1532"/>
      <c r="E14" s="1532"/>
      <c r="F14" s="1532"/>
      <c r="G14" s="1532"/>
      <c r="H14" s="2531">
        <v>45.193374999999996</v>
      </c>
      <c r="I14" s="2531">
        <v>3.6154699999999997</v>
      </c>
    </row>
    <row r="15" spans="1:11" x14ac:dyDescent="0.2">
      <c r="A15" s="1532"/>
      <c r="B15" s="1532"/>
      <c r="C15" s="1532"/>
      <c r="D15" s="1532"/>
      <c r="E15" s="1532"/>
      <c r="F15" s="1532"/>
      <c r="G15" s="1532"/>
      <c r="H15" s="2531"/>
      <c r="I15" s="2531"/>
    </row>
    <row r="16" spans="1:11" x14ac:dyDescent="0.2">
      <c r="A16" s="1494"/>
      <c r="B16" s="1494" t="s">
        <v>494</v>
      </c>
      <c r="C16" s="1532"/>
      <c r="D16" s="1532"/>
      <c r="E16" s="1532"/>
      <c r="F16" s="1532"/>
      <c r="G16" s="1532"/>
      <c r="H16" s="2531"/>
      <c r="I16" s="2531"/>
    </row>
    <row r="17" spans="1:9" x14ac:dyDescent="0.2">
      <c r="A17" s="1514">
        <v>5</v>
      </c>
      <c r="B17" s="1514" t="s">
        <v>495</v>
      </c>
      <c r="C17" s="1532"/>
      <c r="D17" s="1532"/>
      <c r="E17" s="1532"/>
      <c r="F17" s="1532"/>
      <c r="G17" s="1532"/>
      <c r="H17" s="2531">
        <v>0</v>
      </c>
      <c r="I17" s="2531">
        <v>0</v>
      </c>
    </row>
    <row r="18" spans="1:9" x14ac:dyDescent="0.2">
      <c r="A18" s="1514">
        <v>6</v>
      </c>
      <c r="B18" s="1514" t="s">
        <v>496</v>
      </c>
      <c r="C18" s="1532"/>
      <c r="D18" s="1532"/>
      <c r="E18" s="1532"/>
      <c r="F18" s="1532"/>
      <c r="G18" s="1532"/>
      <c r="H18" s="2531">
        <v>0</v>
      </c>
      <c r="I18" s="2531">
        <v>0</v>
      </c>
    </row>
    <row r="19" spans="1:9" x14ac:dyDescent="0.2">
      <c r="A19" s="1514">
        <v>7</v>
      </c>
      <c r="B19" s="1514" t="s">
        <v>497</v>
      </c>
      <c r="C19" s="1532"/>
      <c r="D19" s="1532"/>
      <c r="E19" s="1532"/>
      <c r="F19" s="1532"/>
      <c r="G19" s="1532"/>
      <c r="H19" s="2531">
        <v>120.663002875</v>
      </c>
      <c r="I19" s="2531">
        <v>9.6530402300000002</v>
      </c>
    </row>
    <row r="20" spans="1:9" x14ac:dyDescent="0.2">
      <c r="A20" s="1514">
        <v>8</v>
      </c>
      <c r="B20" s="1514" t="s">
        <v>237</v>
      </c>
      <c r="C20" s="1532"/>
      <c r="D20" s="1532"/>
      <c r="E20" s="1532"/>
      <c r="F20" s="1532"/>
      <c r="G20" s="1532"/>
      <c r="H20" s="2531">
        <v>0</v>
      </c>
      <c r="I20" s="2531">
        <v>0</v>
      </c>
    </row>
    <row r="21" spans="1:9" x14ac:dyDescent="0.2">
      <c r="A21" s="1515">
        <v>9</v>
      </c>
      <c r="B21" s="1515" t="s">
        <v>7</v>
      </c>
      <c r="C21" s="1515"/>
      <c r="D21" s="1515"/>
      <c r="E21" s="1515"/>
      <c r="F21" s="1515"/>
      <c r="G21" s="1515"/>
      <c r="H21" s="1515">
        <v>807.8823758818678</v>
      </c>
      <c r="I21" s="1515">
        <v>64.630590070549431</v>
      </c>
    </row>
    <row r="22" spans="1:9" x14ac:dyDescent="0.2">
      <c r="A22" s="1533"/>
      <c r="B22" s="2542" t="s">
        <v>2432</v>
      </c>
      <c r="C22" s="2543"/>
      <c r="D22" s="2543"/>
      <c r="E22" s="2543"/>
      <c r="F22" s="2543"/>
      <c r="G22" s="2543"/>
      <c r="H22" s="2543"/>
      <c r="I22" s="2543"/>
    </row>
    <row r="23" spans="1:9" x14ac:dyDescent="0.2">
      <c r="A23" s="625"/>
      <c r="B23" s="625"/>
      <c r="C23" s="625"/>
      <c r="D23" s="625"/>
      <c r="E23" s="625"/>
      <c r="F23" s="625"/>
      <c r="G23" s="625"/>
      <c r="H23" s="625"/>
      <c r="I23" s="625"/>
    </row>
    <row r="24" spans="1:9" x14ac:dyDescent="0.2">
      <c r="A24" s="1518"/>
      <c r="B24" s="1518" t="s">
        <v>1075</v>
      </c>
      <c r="C24" s="1528"/>
      <c r="D24" s="1528"/>
      <c r="E24" s="1528"/>
      <c r="F24" s="1528"/>
      <c r="G24" s="1528"/>
      <c r="H24" s="1528" t="s">
        <v>1</v>
      </c>
      <c r="I24" s="1528" t="s">
        <v>489</v>
      </c>
    </row>
    <row r="25" spans="1:9" ht="14.25" x14ac:dyDescent="0.2">
      <c r="A25" s="1497"/>
      <c r="B25" s="1497" t="s">
        <v>2433</v>
      </c>
      <c r="C25" s="2544"/>
      <c r="D25" s="2544"/>
      <c r="E25" s="2544"/>
      <c r="F25" s="2544"/>
      <c r="G25" s="2544"/>
      <c r="H25" s="2536"/>
      <c r="I25" s="2536"/>
    </row>
    <row r="26" spans="1:9" x14ac:dyDescent="0.2">
      <c r="A26" s="800">
        <v>1</v>
      </c>
      <c r="B26" s="800" t="s">
        <v>490</v>
      </c>
      <c r="C26" s="1532"/>
      <c r="D26" s="1532"/>
      <c r="E26" s="1532"/>
      <c r="F26" s="1532"/>
      <c r="G26" s="1532"/>
      <c r="H26" s="2531">
        <v>714.23414353159376</v>
      </c>
      <c r="I26" s="2531">
        <v>57.138731482527504</v>
      </c>
    </row>
    <row r="27" spans="1:9" x14ac:dyDescent="0.2">
      <c r="A27" s="800">
        <v>2</v>
      </c>
      <c r="B27" s="800" t="s">
        <v>491</v>
      </c>
      <c r="C27" s="1532"/>
      <c r="D27" s="1532"/>
      <c r="E27" s="1532"/>
      <c r="F27" s="1532"/>
      <c r="G27" s="1532"/>
      <c r="H27" s="2531">
        <v>319</v>
      </c>
      <c r="I27" s="2531">
        <v>25.52</v>
      </c>
    </row>
    <row r="28" spans="1:9" x14ac:dyDescent="0.2">
      <c r="A28" s="800">
        <v>3</v>
      </c>
      <c r="B28" s="800" t="s">
        <v>492</v>
      </c>
      <c r="C28" s="1532"/>
      <c r="D28" s="1532"/>
      <c r="E28" s="1532"/>
      <c r="F28" s="1532"/>
      <c r="G28" s="1532"/>
      <c r="H28" s="2531">
        <v>422.75491441200001</v>
      </c>
      <c r="I28" s="2531">
        <v>33.820393152960001</v>
      </c>
    </row>
    <row r="29" spans="1:9" x14ac:dyDescent="0.2">
      <c r="A29" s="800">
        <v>4</v>
      </c>
      <c r="B29" s="800" t="s">
        <v>493</v>
      </c>
      <c r="C29" s="1532"/>
      <c r="D29" s="1532"/>
      <c r="E29" s="1532"/>
      <c r="F29" s="1532"/>
      <c r="G29" s="1532"/>
      <c r="H29" s="2531">
        <v>15.574000000000002</v>
      </c>
      <c r="I29" s="2531">
        <v>1.2459200000000001</v>
      </c>
    </row>
    <row r="30" spans="1:9" x14ac:dyDescent="0.2">
      <c r="A30" s="1514"/>
      <c r="B30" s="1514"/>
      <c r="C30" s="1532"/>
      <c r="D30" s="1532"/>
      <c r="E30" s="1532"/>
      <c r="F30" s="1532"/>
      <c r="G30" s="1532"/>
      <c r="H30" s="2531"/>
      <c r="I30" s="2531"/>
    </row>
    <row r="31" spans="1:9" x14ac:dyDescent="0.2">
      <c r="A31" s="1499"/>
      <c r="B31" s="1499" t="s">
        <v>494</v>
      </c>
      <c r="C31" s="1532"/>
      <c r="D31" s="1532"/>
      <c r="E31" s="1532"/>
      <c r="F31" s="1532"/>
      <c r="G31" s="1532"/>
      <c r="H31" s="2531"/>
      <c r="I31" s="2531"/>
    </row>
    <row r="32" spans="1:9" x14ac:dyDescent="0.2">
      <c r="A32" s="1514">
        <v>5</v>
      </c>
      <c r="B32" s="1514" t="s">
        <v>495</v>
      </c>
      <c r="C32" s="1532"/>
      <c r="D32" s="1532"/>
      <c r="E32" s="1532"/>
      <c r="F32" s="1532"/>
      <c r="G32" s="1532"/>
      <c r="H32" s="2531">
        <v>0</v>
      </c>
      <c r="I32" s="2531">
        <v>0</v>
      </c>
    </row>
    <row r="33" spans="1:9" x14ac:dyDescent="0.2">
      <c r="A33" s="1514">
        <v>6</v>
      </c>
      <c r="B33" s="1514" t="s">
        <v>496</v>
      </c>
      <c r="C33" s="1532"/>
      <c r="D33" s="1532"/>
      <c r="E33" s="1532"/>
      <c r="F33" s="1532"/>
      <c r="G33" s="1532"/>
      <c r="H33" s="2531">
        <v>0</v>
      </c>
      <c r="I33" s="2531">
        <v>0</v>
      </c>
    </row>
    <row r="34" spans="1:9" x14ac:dyDescent="0.2">
      <c r="A34" s="1514">
        <v>7</v>
      </c>
      <c r="B34" s="1514" t="s">
        <v>497</v>
      </c>
      <c r="C34" s="1532"/>
      <c r="D34" s="1532"/>
      <c r="E34" s="1532"/>
      <c r="F34" s="1532"/>
      <c r="G34" s="1532"/>
      <c r="H34" s="2531">
        <v>91.864582124999998</v>
      </c>
      <c r="I34" s="2531">
        <v>7.3491665699999995</v>
      </c>
    </row>
    <row r="35" spans="1:9" x14ac:dyDescent="0.2">
      <c r="A35" s="1514">
        <v>8</v>
      </c>
      <c r="B35" s="1514" t="s">
        <v>237</v>
      </c>
      <c r="C35" s="1532"/>
      <c r="D35" s="1532"/>
      <c r="E35" s="1532"/>
      <c r="F35" s="1532"/>
      <c r="G35" s="1532"/>
      <c r="H35" s="2531">
        <v>0</v>
      </c>
      <c r="I35" s="2531">
        <v>0</v>
      </c>
    </row>
    <row r="36" spans="1:9" x14ac:dyDescent="0.2">
      <c r="A36" s="1489">
        <v>9</v>
      </c>
      <c r="B36" s="1489" t="s">
        <v>7</v>
      </c>
      <c r="C36" s="1489"/>
      <c r="D36" s="1489"/>
      <c r="E36" s="1489"/>
      <c r="F36" s="1489"/>
      <c r="G36" s="1489"/>
      <c r="H36" s="1489">
        <v>1472.1713642435939</v>
      </c>
      <c r="I36" s="1489">
        <v>117.77370913948751</v>
      </c>
    </row>
    <row r="37" spans="1:9" x14ac:dyDescent="0.2">
      <c r="B37" s="2542" t="s">
        <v>2434</v>
      </c>
      <c r="C37" s="1533"/>
      <c r="D37" s="1533"/>
      <c r="E37" s="1533"/>
      <c r="F37" s="1533"/>
      <c r="G37" s="1533"/>
      <c r="H37" s="1533"/>
      <c r="I37" s="1533"/>
    </row>
    <row r="38" spans="1:9" x14ac:dyDescent="0.2">
      <c r="B38" s="625"/>
      <c r="C38" s="625"/>
      <c r="D38" s="625"/>
      <c r="E38" s="625"/>
      <c r="F38" s="625"/>
      <c r="G38" s="625"/>
      <c r="H38" s="625"/>
      <c r="I38" s="625"/>
    </row>
  </sheetData>
  <mergeCells count="1">
    <mergeCell ref="B3:I7"/>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52D5-39BD-4D0B-8E55-653190804F2C}">
  <sheetPr>
    <tabColor theme="2"/>
  </sheetPr>
  <dimension ref="A1:Q51"/>
  <sheetViews>
    <sheetView showGridLines="0" showWhiteSpace="0" view="pageLayout" zoomScaleNormal="100" zoomScaleSheetLayoutView="100" workbookViewId="0"/>
  </sheetViews>
  <sheetFormatPr defaultColWidth="0" defaultRowHeight="15" x14ac:dyDescent="0.25"/>
  <cols>
    <col min="1" max="6" width="4.875" style="813" customWidth="1"/>
    <col min="7" max="7" width="6.25" style="813" customWidth="1"/>
    <col min="8" max="8" width="4.875" style="813" customWidth="1"/>
    <col min="9" max="9" width="6.25" style="813" customWidth="1"/>
    <col min="10" max="16" width="4.875" style="813" customWidth="1"/>
    <col min="17" max="17" width="9.375" style="813" customWidth="1"/>
    <col min="18" max="16384" width="8" style="813" hidden="1"/>
  </cols>
  <sheetData>
    <row r="1" spans="1:17" ht="15" customHeight="1" x14ac:dyDescent="0.25">
      <c r="A1" s="814" t="s">
        <v>458</v>
      </c>
      <c r="B1" s="814"/>
      <c r="C1" s="814"/>
      <c r="D1" s="814"/>
      <c r="E1" s="814"/>
      <c r="F1" s="814"/>
      <c r="G1" s="848"/>
      <c r="H1" s="849"/>
      <c r="I1" s="849"/>
      <c r="J1" s="814" t="s">
        <v>459</v>
      </c>
      <c r="K1" s="850"/>
      <c r="L1" s="850"/>
      <c r="M1" s="850"/>
      <c r="N1" s="850"/>
      <c r="O1" s="850"/>
      <c r="P1" s="851"/>
      <c r="Q1" s="849"/>
    </row>
    <row r="2" spans="1:17" ht="14.45" customHeight="1" x14ac:dyDescent="0.25">
      <c r="A2" s="2856" t="s">
        <v>2280</v>
      </c>
      <c r="B2" s="2856"/>
      <c r="C2" s="2856"/>
      <c r="D2" s="2856"/>
      <c r="E2" s="2856"/>
      <c r="F2" s="2856"/>
      <c r="G2" s="2856"/>
      <c r="H2" s="2856"/>
      <c r="I2" s="852"/>
      <c r="J2" s="2856" t="s">
        <v>2279</v>
      </c>
      <c r="K2" s="2856"/>
      <c r="L2" s="2856"/>
      <c r="M2" s="2856"/>
      <c r="N2" s="2856"/>
      <c r="O2" s="2856"/>
      <c r="P2" s="2856"/>
      <c r="Q2" s="2856"/>
    </row>
    <row r="3" spans="1:17" x14ac:dyDescent="0.25">
      <c r="A3" s="2856"/>
      <c r="B3" s="2856"/>
      <c r="C3" s="2856"/>
      <c r="D3" s="2856"/>
      <c r="E3" s="2856"/>
      <c r="F3" s="2856"/>
      <c r="G3" s="2856"/>
      <c r="H3" s="2856"/>
      <c r="I3" s="852"/>
      <c r="J3" s="2856"/>
      <c r="K3" s="2856"/>
      <c r="L3" s="2856"/>
      <c r="M3" s="2856"/>
      <c r="N3" s="2856"/>
      <c r="O3" s="2856"/>
      <c r="P3" s="2856"/>
      <c r="Q3" s="2856"/>
    </row>
    <row r="4" spans="1:17" x14ac:dyDescent="0.25">
      <c r="A4" s="2856"/>
      <c r="B4" s="2856"/>
      <c r="C4" s="2856"/>
      <c r="D4" s="2856"/>
      <c r="E4" s="2856"/>
      <c r="F4" s="2856"/>
      <c r="G4" s="2856"/>
      <c r="H4" s="2856"/>
      <c r="I4" s="852"/>
      <c r="J4" s="2856"/>
      <c r="K4" s="2856"/>
      <c r="L4" s="2856"/>
      <c r="M4" s="2856"/>
      <c r="N4" s="2856"/>
      <c r="O4" s="2856"/>
      <c r="P4" s="2856"/>
      <c r="Q4" s="2856"/>
    </row>
    <row r="5" spans="1:17" x14ac:dyDescent="0.25">
      <c r="A5" s="2856"/>
      <c r="B5" s="2856"/>
      <c r="C5" s="2856"/>
      <c r="D5" s="2856"/>
      <c r="E5" s="2856"/>
      <c r="F5" s="2856"/>
      <c r="G5" s="2856"/>
      <c r="H5" s="2856"/>
      <c r="I5" s="852"/>
      <c r="J5" s="2856"/>
      <c r="K5" s="2856"/>
      <c r="L5" s="2856"/>
      <c r="M5" s="2856"/>
      <c r="N5" s="2856"/>
      <c r="O5" s="2856"/>
      <c r="P5" s="2856"/>
      <c r="Q5" s="2856"/>
    </row>
    <row r="6" spans="1:17" x14ac:dyDescent="0.25">
      <c r="A6" s="2857"/>
      <c r="B6" s="2857"/>
      <c r="C6" s="2857"/>
      <c r="D6" s="2857"/>
      <c r="E6" s="2857"/>
      <c r="F6" s="2857"/>
      <c r="G6" s="2857"/>
      <c r="H6" s="2857"/>
      <c r="I6" s="852"/>
      <c r="J6" s="2858"/>
      <c r="K6" s="2858"/>
      <c r="L6" s="2858"/>
      <c r="M6" s="2858"/>
      <c r="N6" s="2858"/>
      <c r="O6" s="2858"/>
      <c r="P6" s="2858"/>
      <c r="Q6" s="2858"/>
    </row>
    <row r="7" spans="1:17" x14ac:dyDescent="0.25">
      <c r="A7" s="2857"/>
      <c r="B7" s="2857"/>
      <c r="C7" s="2857"/>
      <c r="D7" s="2857"/>
      <c r="E7" s="2857"/>
      <c r="F7" s="2857"/>
      <c r="G7" s="2857"/>
      <c r="H7" s="2857"/>
      <c r="I7" s="852"/>
      <c r="J7" s="2858"/>
      <c r="K7" s="2858"/>
      <c r="L7" s="2858"/>
      <c r="M7" s="2858"/>
      <c r="N7" s="2858"/>
      <c r="O7" s="2858"/>
      <c r="P7" s="2858"/>
      <c r="Q7" s="2858"/>
    </row>
    <row r="8" spans="1:17" ht="99" customHeight="1" x14ac:dyDescent="0.25">
      <c r="A8" s="2857"/>
      <c r="B8" s="2857"/>
      <c r="C8" s="2857"/>
      <c r="D8" s="2857"/>
      <c r="E8" s="2857"/>
      <c r="F8" s="2857"/>
      <c r="G8" s="2857"/>
      <c r="H8" s="2857"/>
      <c r="I8" s="852"/>
      <c r="J8" s="2858"/>
      <c r="K8" s="2858"/>
      <c r="L8" s="2858"/>
      <c r="M8" s="2858"/>
      <c r="N8" s="2858"/>
      <c r="O8" s="2858"/>
      <c r="P8" s="2858"/>
      <c r="Q8" s="2858"/>
    </row>
    <row r="9" spans="1:17" x14ac:dyDescent="0.25">
      <c r="A9" s="814"/>
      <c r="B9" s="849"/>
      <c r="C9" s="849"/>
      <c r="D9" s="849"/>
      <c r="E9" s="849"/>
      <c r="F9" s="849"/>
      <c r="G9" s="849"/>
      <c r="H9" s="849"/>
      <c r="I9" s="849"/>
      <c r="J9" s="637"/>
      <c r="K9" s="849"/>
      <c r="L9" s="849"/>
      <c r="M9" s="849"/>
      <c r="N9" s="849"/>
      <c r="O9" s="849"/>
      <c r="P9" s="849"/>
      <c r="Q9" s="849"/>
    </row>
    <row r="10" spans="1:17" x14ac:dyDescent="0.25">
      <c r="A10" s="849"/>
      <c r="B10" s="849"/>
      <c r="C10" s="849"/>
      <c r="D10" s="849"/>
      <c r="E10" s="849"/>
      <c r="F10" s="849"/>
      <c r="G10" s="849"/>
      <c r="H10" s="849"/>
      <c r="I10" s="849"/>
      <c r="J10" s="849"/>
      <c r="K10" s="849"/>
      <c r="L10" s="849"/>
      <c r="M10" s="849"/>
      <c r="N10" s="849"/>
      <c r="O10" s="849"/>
      <c r="P10" s="849"/>
      <c r="Q10" s="849"/>
    </row>
    <row r="31" spans="1:17" x14ac:dyDescent="0.25">
      <c r="A31" s="2859" t="s">
        <v>2226</v>
      </c>
      <c r="B31" s="2859"/>
      <c r="C31" s="2859"/>
      <c r="D31" s="2859"/>
      <c r="E31" s="2859"/>
      <c r="F31" s="2859"/>
      <c r="G31" s="2859"/>
      <c r="H31" s="2859"/>
      <c r="I31" s="2859"/>
      <c r="J31" s="2859" t="s">
        <v>2118</v>
      </c>
      <c r="K31" s="2859"/>
      <c r="L31" s="2859"/>
      <c r="M31" s="2859"/>
      <c r="N31" s="2859"/>
      <c r="O31" s="2859"/>
      <c r="P31" s="2859"/>
      <c r="Q31" s="2859"/>
    </row>
    <row r="32" spans="1:17" x14ac:dyDescent="0.25">
      <c r="A32" s="2860"/>
      <c r="B32" s="2860"/>
      <c r="C32" s="2860"/>
      <c r="D32" s="2860"/>
      <c r="E32" s="2860"/>
      <c r="F32" s="2860"/>
      <c r="G32" s="2860"/>
      <c r="H32" s="2860"/>
      <c r="I32" s="2860"/>
      <c r="J32" s="2860"/>
      <c r="K32" s="2860"/>
      <c r="L32" s="2860"/>
      <c r="M32" s="2860"/>
      <c r="N32" s="2860"/>
      <c r="O32" s="2860"/>
      <c r="P32" s="2860"/>
      <c r="Q32" s="2860"/>
    </row>
    <row r="33" spans="1:17" x14ac:dyDescent="0.25">
      <c r="A33" s="2860"/>
      <c r="B33" s="2860"/>
      <c r="C33" s="2860"/>
      <c r="D33" s="2860"/>
      <c r="E33" s="2860"/>
      <c r="F33" s="2860"/>
      <c r="G33" s="2860"/>
      <c r="H33" s="2860"/>
      <c r="I33" s="2860"/>
      <c r="J33" s="2860"/>
      <c r="K33" s="2860"/>
      <c r="L33" s="2860"/>
      <c r="M33" s="2860"/>
      <c r="N33" s="2860"/>
      <c r="O33" s="2860"/>
      <c r="P33" s="2860"/>
      <c r="Q33" s="2860"/>
    </row>
    <row r="34" spans="1:17" x14ac:dyDescent="0.25">
      <c r="A34" s="2860"/>
      <c r="B34" s="2860"/>
      <c r="C34" s="2860"/>
      <c r="D34" s="2860"/>
      <c r="E34" s="2860"/>
      <c r="F34" s="2860"/>
      <c r="G34" s="2860"/>
      <c r="H34" s="2860"/>
      <c r="I34" s="2860"/>
      <c r="J34" s="2860"/>
      <c r="K34" s="2860"/>
      <c r="L34" s="2860"/>
      <c r="M34" s="2860"/>
      <c r="N34" s="2860"/>
      <c r="O34" s="2860"/>
      <c r="P34" s="2860"/>
      <c r="Q34" s="2860"/>
    </row>
    <row r="35" spans="1:17" x14ac:dyDescent="0.25">
      <c r="A35" s="2860"/>
      <c r="B35" s="2860"/>
      <c r="C35" s="2860"/>
      <c r="D35" s="2860"/>
      <c r="E35" s="2860"/>
      <c r="F35" s="2860"/>
      <c r="G35" s="2860"/>
      <c r="H35" s="2860"/>
      <c r="I35" s="2860"/>
      <c r="J35" s="2860"/>
      <c r="K35" s="2860"/>
      <c r="L35" s="2860"/>
      <c r="M35" s="2860"/>
      <c r="N35" s="2860"/>
      <c r="O35" s="2860"/>
      <c r="P35" s="2860"/>
      <c r="Q35" s="2860"/>
    </row>
    <row r="36" spans="1:17" x14ac:dyDescent="0.25">
      <c r="A36" s="2860"/>
      <c r="B36" s="2860"/>
      <c r="C36" s="2860"/>
      <c r="D36" s="2860"/>
      <c r="E36" s="2860"/>
      <c r="F36" s="2860"/>
      <c r="G36" s="2860"/>
      <c r="H36" s="2860"/>
      <c r="I36" s="2860"/>
      <c r="J36" s="2860"/>
      <c r="K36" s="2860"/>
      <c r="L36" s="2860"/>
      <c r="M36" s="2860"/>
      <c r="N36" s="2860"/>
      <c r="O36" s="2860"/>
      <c r="P36" s="2860"/>
      <c r="Q36" s="2860"/>
    </row>
    <row r="37" spans="1:17" x14ac:dyDescent="0.25">
      <c r="A37" s="2860"/>
      <c r="B37" s="2860"/>
      <c r="C37" s="2860"/>
      <c r="D37" s="2860"/>
      <c r="E37" s="2860"/>
      <c r="F37" s="2860"/>
      <c r="G37" s="2860"/>
      <c r="H37" s="2860"/>
      <c r="I37" s="2860"/>
      <c r="J37" s="2860"/>
      <c r="K37" s="2860"/>
      <c r="L37" s="2860"/>
      <c r="M37" s="2860"/>
      <c r="N37" s="2860"/>
      <c r="O37" s="2860"/>
      <c r="P37" s="2860"/>
      <c r="Q37" s="2860"/>
    </row>
    <row r="38" spans="1:17" x14ac:dyDescent="0.25">
      <c r="A38" s="2860"/>
      <c r="B38" s="2860"/>
      <c r="C38" s="2860"/>
      <c r="D38" s="2860"/>
      <c r="E38" s="2860"/>
      <c r="F38" s="2860"/>
      <c r="G38" s="2860"/>
      <c r="H38" s="2860"/>
      <c r="I38" s="2860"/>
      <c r="J38" s="2860"/>
      <c r="K38" s="2860"/>
      <c r="L38" s="2860"/>
      <c r="M38" s="2860"/>
      <c r="N38" s="2860"/>
      <c r="O38" s="2860"/>
      <c r="P38" s="2860"/>
      <c r="Q38" s="2860"/>
    </row>
    <row r="39" spans="1:17" x14ac:dyDescent="0.25">
      <c r="A39" s="2860"/>
      <c r="B39" s="2860"/>
      <c r="C39" s="2860"/>
      <c r="D39" s="2860"/>
      <c r="E39" s="2860"/>
      <c r="F39" s="2860"/>
      <c r="G39" s="2860"/>
      <c r="H39" s="2860"/>
      <c r="I39" s="2860"/>
      <c r="J39" s="2860"/>
      <c r="K39" s="2860"/>
      <c r="L39" s="2860"/>
      <c r="M39" s="2860"/>
      <c r="N39" s="2860"/>
      <c r="O39" s="2860"/>
      <c r="P39" s="2860"/>
      <c r="Q39" s="2860"/>
    </row>
    <row r="40" spans="1:17" x14ac:dyDescent="0.25">
      <c r="A40" s="2860"/>
      <c r="B40" s="2860"/>
      <c r="C40" s="2860"/>
      <c r="D40" s="2860"/>
      <c r="E40" s="2860"/>
      <c r="F40" s="2860"/>
      <c r="G40" s="2860"/>
      <c r="H40" s="2860"/>
      <c r="I40" s="2860"/>
      <c r="J40" s="2860"/>
      <c r="K40" s="2860"/>
      <c r="L40" s="2860"/>
      <c r="M40" s="2860"/>
      <c r="N40" s="2860"/>
      <c r="O40" s="2860"/>
      <c r="P40" s="2860"/>
      <c r="Q40" s="2860"/>
    </row>
    <row r="41" spans="1:17" x14ac:dyDescent="0.25">
      <c r="A41" s="2860"/>
      <c r="B41" s="2860"/>
      <c r="C41" s="2860"/>
      <c r="D41" s="2860"/>
      <c r="E41" s="2860"/>
      <c r="F41" s="2860"/>
      <c r="G41" s="2860"/>
      <c r="H41" s="2860"/>
      <c r="I41" s="2860"/>
      <c r="J41" s="2860"/>
      <c r="K41" s="2860"/>
      <c r="L41" s="2860"/>
      <c r="M41" s="2860"/>
      <c r="N41" s="2860"/>
      <c r="O41" s="2860"/>
      <c r="P41" s="2860"/>
      <c r="Q41" s="2860"/>
    </row>
    <row r="42" spans="1:17" x14ac:dyDescent="0.25">
      <c r="A42" s="2860"/>
      <c r="B42" s="2860"/>
      <c r="C42" s="2860"/>
      <c r="D42" s="2860"/>
      <c r="E42" s="2860"/>
      <c r="F42" s="2860"/>
      <c r="G42" s="2860"/>
      <c r="H42" s="2860"/>
      <c r="I42" s="2860"/>
      <c r="J42" s="2860"/>
      <c r="K42" s="2860"/>
      <c r="L42" s="2860"/>
      <c r="M42" s="2860"/>
      <c r="N42" s="2860"/>
      <c r="O42" s="2860"/>
      <c r="P42" s="2860"/>
      <c r="Q42" s="2860"/>
    </row>
    <row r="43" spans="1:17" x14ac:dyDescent="0.25">
      <c r="A43" s="2860"/>
      <c r="B43" s="2860"/>
      <c r="C43" s="2860"/>
      <c r="D43" s="2860"/>
      <c r="E43" s="2860"/>
      <c r="F43" s="2860"/>
      <c r="G43" s="2860"/>
      <c r="H43" s="2860"/>
      <c r="I43" s="2860"/>
      <c r="J43" s="2860"/>
      <c r="K43" s="2860"/>
      <c r="L43" s="2860"/>
      <c r="M43" s="2860"/>
      <c r="N43" s="2860"/>
      <c r="O43" s="2860"/>
      <c r="P43" s="2860"/>
      <c r="Q43" s="2860"/>
    </row>
    <row r="44" spans="1:17" x14ac:dyDescent="0.25">
      <c r="A44" s="2860"/>
      <c r="B44" s="2860"/>
      <c r="C44" s="2860"/>
      <c r="D44" s="2860"/>
      <c r="E44" s="2860"/>
      <c r="F44" s="2860"/>
      <c r="G44" s="2860"/>
      <c r="H44" s="2860"/>
      <c r="I44" s="2860"/>
      <c r="J44" s="2860"/>
      <c r="K44" s="2860"/>
      <c r="L44" s="2860"/>
      <c r="M44" s="2860"/>
      <c r="N44" s="2860"/>
      <c r="O44" s="2860"/>
      <c r="P44" s="2860"/>
      <c r="Q44" s="2860"/>
    </row>
    <row r="45" spans="1:17" x14ac:dyDescent="0.25">
      <c r="A45" s="2860"/>
      <c r="B45" s="2860"/>
      <c r="C45" s="2860"/>
      <c r="D45" s="2860"/>
      <c r="E45" s="2860"/>
      <c r="F45" s="2860"/>
      <c r="G45" s="2860"/>
      <c r="H45" s="2860"/>
      <c r="I45" s="2860"/>
      <c r="J45" s="2860"/>
      <c r="K45" s="2860"/>
      <c r="L45" s="2860"/>
      <c r="M45" s="2860"/>
      <c r="N45" s="2860"/>
      <c r="O45" s="2860"/>
      <c r="P45" s="2860"/>
      <c r="Q45" s="2860"/>
    </row>
    <row r="46" spans="1:17" x14ac:dyDescent="0.25">
      <c r="A46" s="2860"/>
      <c r="B46" s="2860"/>
      <c r="C46" s="2860"/>
      <c r="D46" s="2860"/>
      <c r="E46" s="2860"/>
      <c r="F46" s="2860"/>
      <c r="G46" s="2860"/>
      <c r="H46" s="2860"/>
      <c r="I46" s="2860"/>
      <c r="J46" s="2860"/>
      <c r="K46" s="2860"/>
      <c r="L46" s="2860"/>
      <c r="M46" s="2860"/>
      <c r="N46" s="2860"/>
      <c r="O46" s="2860"/>
      <c r="P46" s="2860"/>
      <c r="Q46" s="2860"/>
    </row>
    <row r="47" spans="1:17" x14ac:dyDescent="0.25">
      <c r="A47" s="2860"/>
      <c r="B47" s="2860"/>
      <c r="C47" s="2860"/>
      <c r="D47" s="2860"/>
      <c r="E47" s="2860"/>
      <c r="F47" s="2860"/>
      <c r="G47" s="2860"/>
      <c r="H47" s="2860"/>
      <c r="I47" s="2860"/>
      <c r="J47" s="2860"/>
      <c r="K47" s="2860"/>
      <c r="L47" s="2860"/>
      <c r="M47" s="2860"/>
      <c r="N47" s="2860"/>
      <c r="O47" s="2860"/>
      <c r="P47" s="2860"/>
      <c r="Q47" s="2860"/>
    </row>
    <row r="48" spans="1:17" x14ac:dyDescent="0.25">
      <c r="A48" s="2860"/>
      <c r="B48" s="2860"/>
      <c r="C48" s="2860"/>
      <c r="D48" s="2860"/>
      <c r="E48" s="2860"/>
      <c r="F48" s="2860"/>
      <c r="G48" s="2860"/>
      <c r="H48" s="2860"/>
      <c r="I48" s="2860"/>
      <c r="J48" s="2860"/>
      <c r="K48" s="2860"/>
      <c r="L48" s="2860"/>
      <c r="M48" s="2860"/>
      <c r="N48" s="2860"/>
      <c r="O48" s="2860"/>
      <c r="P48" s="2860"/>
      <c r="Q48" s="2860"/>
    </row>
    <row r="49" spans="1:17" x14ac:dyDescent="0.25">
      <c r="A49" s="2860"/>
      <c r="B49" s="2860"/>
      <c r="C49" s="2860"/>
      <c r="D49" s="2860"/>
      <c r="E49" s="2860"/>
      <c r="F49" s="2860"/>
      <c r="G49" s="2860"/>
      <c r="H49" s="2860"/>
      <c r="I49" s="2860"/>
      <c r="J49" s="2860"/>
      <c r="K49" s="2860"/>
      <c r="L49" s="2860"/>
      <c r="M49" s="2860"/>
      <c r="N49" s="2860"/>
      <c r="O49" s="2860"/>
      <c r="P49" s="2860"/>
      <c r="Q49" s="2860"/>
    </row>
    <row r="50" spans="1:17" x14ac:dyDescent="0.25">
      <c r="A50" s="2860"/>
      <c r="B50" s="2860"/>
      <c r="C50" s="2860"/>
      <c r="D50" s="2860"/>
      <c r="E50" s="2860"/>
      <c r="F50" s="2860"/>
      <c r="G50" s="2860"/>
      <c r="H50" s="2860"/>
      <c r="I50" s="2860"/>
      <c r="J50" s="2860"/>
      <c r="K50" s="2860"/>
      <c r="L50" s="2860"/>
      <c r="M50" s="2860"/>
      <c r="N50" s="2860"/>
      <c r="O50" s="2860"/>
      <c r="P50" s="2860"/>
      <c r="Q50" s="2860"/>
    </row>
    <row r="51" spans="1:17" x14ac:dyDescent="0.25">
      <c r="A51" s="2860"/>
      <c r="B51" s="2860"/>
      <c r="C51" s="2860"/>
      <c r="D51" s="2860"/>
      <c r="E51" s="2860"/>
      <c r="F51" s="2860"/>
      <c r="G51" s="2860"/>
      <c r="H51" s="2860"/>
      <c r="I51" s="2860"/>
      <c r="J51" s="2860"/>
      <c r="K51" s="2860"/>
      <c r="L51" s="2860"/>
      <c r="M51" s="2860"/>
      <c r="N51" s="2860"/>
      <c r="O51" s="2860"/>
      <c r="P51" s="2860"/>
      <c r="Q51" s="2860"/>
    </row>
  </sheetData>
  <mergeCells count="4">
    <mergeCell ref="A2:H8"/>
    <mergeCell ref="J2:Q8"/>
    <mergeCell ref="A31:I51"/>
    <mergeCell ref="J31:Q51"/>
  </mergeCells>
  <pageMargins left="0.43307086614173229" right="0.23622047244094491" top="0.74803149606299213" bottom="0.74803149606299213" header="0.31496062992125984" footer="0.31496062992125984"/>
  <pageSetup paperSize="9" scale="93" orientation="portrait" r:id="rId1"/>
  <customProperties>
    <customPr name="_pios_id" r:id="rId2"/>
  </customPropertie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77210-14F7-41E1-BD22-397AADEAB2D8}">
  <sheetPr>
    <tabColor theme="2"/>
  </sheetPr>
  <dimension ref="A1:XFD42"/>
  <sheetViews>
    <sheetView showGridLines="0" showWhiteSpace="0" view="pageLayout" topLeftCell="A2" zoomScaleNormal="100" zoomScaleSheetLayoutView="100" workbookViewId="0">
      <selection activeCell="B2" sqref="B2"/>
    </sheetView>
  </sheetViews>
  <sheetFormatPr defaultColWidth="10.25" defaultRowHeight="12.75" x14ac:dyDescent="0.2"/>
  <cols>
    <col min="1" max="1" width="2.25" style="1522" customWidth="1"/>
    <col min="2" max="2" width="54.375" style="2237" customWidth="1"/>
    <col min="3" max="3" width="13.625" style="2237" customWidth="1"/>
    <col min="4" max="4" width="16.125" style="2237" customWidth="1"/>
    <col min="5" max="5" width="3.625" style="133" customWidth="1"/>
    <col min="6" max="6" width="5.375" style="133" customWidth="1"/>
    <col min="7" max="7" width="6.125" style="133" customWidth="1"/>
    <col min="8" max="8" width="3.125" style="133" customWidth="1"/>
    <col min="9" max="9" width="7.875" style="133" customWidth="1"/>
    <col min="10" max="10" width="13.75" style="133" customWidth="1"/>
    <col min="11" max="11" width="18" style="133" customWidth="1"/>
    <col min="12" max="16384" width="10.25" style="133"/>
  </cols>
  <sheetData>
    <row r="1" spans="1:11" hidden="1" x14ac:dyDescent="0.2">
      <c r="B1" s="801"/>
      <c r="C1" s="802"/>
      <c r="D1" s="803"/>
      <c r="E1" s="803"/>
      <c r="F1" s="132"/>
      <c r="G1" s="132"/>
      <c r="H1" s="132"/>
      <c r="I1" s="132"/>
      <c r="J1" s="132"/>
      <c r="K1" s="132"/>
    </row>
    <row r="2" spans="1:11" x14ac:dyDescent="0.2">
      <c r="B2" s="2236" t="s">
        <v>2139</v>
      </c>
      <c r="C2" s="2236"/>
      <c r="D2" s="2236"/>
      <c r="E2" s="2237"/>
      <c r="F2" s="2237"/>
      <c r="G2" s="2237"/>
      <c r="H2" s="2237"/>
    </row>
    <row r="3" spans="1:11" ht="12.75" customHeight="1" x14ac:dyDescent="0.2">
      <c r="A3" s="624"/>
      <c r="B3" s="3106" t="s">
        <v>2281</v>
      </c>
      <c r="C3" s="3106"/>
      <c r="D3" s="3106"/>
      <c r="E3" s="2238"/>
      <c r="F3" s="2238"/>
      <c r="G3" s="2238"/>
      <c r="H3" s="2238"/>
      <c r="I3" s="134"/>
      <c r="J3" s="134"/>
    </row>
    <row r="4" spans="1:11" ht="12.75" customHeight="1" x14ac:dyDescent="0.2">
      <c r="B4" s="3106"/>
      <c r="C4" s="3106"/>
      <c r="D4" s="3106"/>
      <c r="E4" s="2239"/>
      <c r="F4" s="2239"/>
      <c r="G4" s="2240"/>
      <c r="H4" s="2240"/>
      <c r="I4" s="136"/>
      <c r="J4" s="136"/>
    </row>
    <row r="5" spans="1:11" x14ac:dyDescent="0.2">
      <c r="B5" s="3106"/>
      <c r="C5" s="3106"/>
      <c r="D5" s="3106"/>
      <c r="E5" s="135"/>
      <c r="F5" s="135"/>
      <c r="G5" s="136"/>
      <c r="H5" s="136"/>
      <c r="I5" s="136"/>
      <c r="J5" s="136"/>
    </row>
    <row r="6" spans="1:11" ht="18.75" customHeight="1" x14ac:dyDescent="0.2">
      <c r="B6" s="3106"/>
      <c r="C6" s="3106"/>
      <c r="D6" s="3106"/>
      <c r="E6" s="135"/>
      <c r="F6" s="135"/>
      <c r="G6" s="136"/>
      <c r="H6" s="136"/>
      <c r="I6" s="136"/>
      <c r="J6" s="136"/>
    </row>
    <row r="7" spans="1:11" ht="4.9000000000000004" customHeight="1" x14ac:dyDescent="0.2">
      <c r="B7" s="3106"/>
      <c r="C7" s="3106"/>
      <c r="D7" s="3106"/>
      <c r="E7" s="135"/>
      <c r="F7" s="135"/>
      <c r="G7" s="136"/>
      <c r="H7" s="136"/>
      <c r="I7" s="136"/>
      <c r="J7" s="136"/>
    </row>
    <row r="8" spans="1:11" x14ac:dyDescent="0.2">
      <c r="B8" s="2529"/>
      <c r="C8" s="2540" t="s">
        <v>341</v>
      </c>
      <c r="D8" s="2540" t="s">
        <v>342</v>
      </c>
      <c r="E8" s="135"/>
      <c r="F8" s="135"/>
      <c r="G8" s="136"/>
      <c r="H8" s="136"/>
      <c r="I8" s="136"/>
      <c r="J8" s="136"/>
    </row>
    <row r="9" spans="1:11" ht="32.25" customHeight="1" x14ac:dyDescent="0.2">
      <c r="A9" s="754"/>
      <c r="B9" s="1513" t="s">
        <v>1048</v>
      </c>
      <c r="C9" s="754" t="s">
        <v>1</v>
      </c>
      <c r="D9" s="754" t="s">
        <v>489</v>
      </c>
      <c r="E9" s="385"/>
      <c r="F9" s="385"/>
      <c r="G9" s="385"/>
      <c r="H9" s="385"/>
      <c r="J9" s="684"/>
    </row>
    <row r="10" spans="1:11" x14ac:dyDescent="0.2">
      <c r="A10" s="1523">
        <v>1</v>
      </c>
      <c r="B10" s="2236" t="s">
        <v>1358</v>
      </c>
      <c r="C10" s="2584">
        <v>781.46620000000007</v>
      </c>
      <c r="D10" s="2584">
        <v>62.517296000000002</v>
      </c>
      <c r="E10" s="386"/>
      <c r="F10" s="386"/>
      <c r="G10" s="386"/>
      <c r="H10" s="386"/>
    </row>
    <row r="11" spans="1:11" x14ac:dyDescent="0.2">
      <c r="A11" s="1524" t="s">
        <v>341</v>
      </c>
      <c r="B11" s="1514" t="s">
        <v>498</v>
      </c>
      <c r="C11" s="2531">
        <v>267.001375</v>
      </c>
      <c r="D11" s="2531">
        <v>21.360109999999999</v>
      </c>
      <c r="E11" s="386"/>
      <c r="F11" s="386"/>
      <c r="G11" s="386"/>
      <c r="H11" s="386"/>
    </row>
    <row r="12" spans="1:11" ht="36" customHeight="1" x14ac:dyDescent="0.2">
      <c r="A12" s="1524" t="s">
        <v>342</v>
      </c>
      <c r="B12" s="1514" t="s">
        <v>1359</v>
      </c>
      <c r="C12" s="2531">
        <v>781.46620000000007</v>
      </c>
      <c r="D12" s="2531">
        <v>62.517296000000002</v>
      </c>
      <c r="E12" s="386"/>
      <c r="F12" s="386"/>
      <c r="G12" s="386"/>
      <c r="H12" s="386"/>
    </row>
    <row r="13" spans="1:11" x14ac:dyDescent="0.2">
      <c r="A13" s="1523">
        <v>2</v>
      </c>
      <c r="B13" s="2236" t="s">
        <v>499</v>
      </c>
      <c r="C13" s="2584">
        <v>2335.9365250000001</v>
      </c>
      <c r="D13" s="2584">
        <v>186.874922</v>
      </c>
      <c r="E13" s="386"/>
      <c r="F13" s="386"/>
      <c r="G13" s="386"/>
      <c r="H13" s="386"/>
    </row>
    <row r="14" spans="1:11" x14ac:dyDescent="0.2">
      <c r="A14" s="1525" t="s">
        <v>341</v>
      </c>
      <c r="B14" s="800" t="s">
        <v>500</v>
      </c>
      <c r="C14" s="2531">
        <v>835.48546249999993</v>
      </c>
      <c r="D14" s="2531">
        <v>66.838836999999998</v>
      </c>
      <c r="E14" s="386"/>
      <c r="F14" s="386"/>
      <c r="G14" s="386"/>
      <c r="H14" s="386"/>
    </row>
    <row r="15" spans="1:11" ht="24" x14ac:dyDescent="0.2">
      <c r="A15" s="1524" t="s">
        <v>342</v>
      </c>
      <c r="B15" s="1514" t="s">
        <v>501</v>
      </c>
      <c r="C15" s="2531">
        <v>2335.9365250000001</v>
      </c>
      <c r="D15" s="2531">
        <v>186.874922</v>
      </c>
      <c r="E15" s="386"/>
      <c r="F15" s="386"/>
      <c r="G15" s="386"/>
      <c r="H15" s="386"/>
    </row>
    <row r="16" spans="1:11" x14ac:dyDescent="0.2">
      <c r="A16" s="1523">
        <v>3</v>
      </c>
      <c r="B16" s="2236" t="s">
        <v>502</v>
      </c>
      <c r="C16" s="2584">
        <v>653.60952500000008</v>
      </c>
      <c r="D16" s="2584">
        <v>52.288762000000006</v>
      </c>
      <c r="E16" s="386"/>
      <c r="F16" s="386"/>
      <c r="G16" s="386"/>
      <c r="H16" s="386"/>
    </row>
    <row r="17" spans="1:8" ht="24" x14ac:dyDescent="0.2">
      <c r="A17" s="1524" t="s">
        <v>341</v>
      </c>
      <c r="B17" s="1514" t="s">
        <v>503</v>
      </c>
      <c r="C17" s="2531">
        <v>653.60952500000008</v>
      </c>
      <c r="D17" s="2531">
        <v>52.288762000000006</v>
      </c>
      <c r="E17" s="386"/>
      <c r="F17" s="386"/>
      <c r="G17" s="386"/>
      <c r="H17" s="386"/>
    </row>
    <row r="18" spans="1:8" x14ac:dyDescent="0.2">
      <c r="A18" s="1524" t="s">
        <v>342</v>
      </c>
      <c r="B18" s="1514" t="s">
        <v>504</v>
      </c>
      <c r="C18" s="2531">
        <v>399.08281250000005</v>
      </c>
      <c r="D18" s="2531">
        <v>31.926625000000001</v>
      </c>
      <c r="E18" s="386"/>
      <c r="F18" s="386"/>
      <c r="G18" s="386"/>
      <c r="H18" s="386"/>
    </row>
    <row r="19" spans="1:8" ht="12.75" customHeight="1" x14ac:dyDescent="0.2">
      <c r="A19" s="1523">
        <v>4</v>
      </c>
      <c r="B19" s="2236" t="s">
        <v>505</v>
      </c>
      <c r="C19" s="2584">
        <v>355.26686000000001</v>
      </c>
      <c r="D19" s="2584">
        <v>28.421348800000001</v>
      </c>
      <c r="E19" s="386"/>
      <c r="F19" s="386"/>
      <c r="G19" s="386"/>
      <c r="H19" s="386"/>
    </row>
    <row r="20" spans="1:8" x14ac:dyDescent="0.2">
      <c r="A20" s="1524" t="s">
        <v>341</v>
      </c>
      <c r="B20" s="1514" t="s">
        <v>506</v>
      </c>
      <c r="C20" s="2531">
        <v>237.73703749999999</v>
      </c>
      <c r="D20" s="2531">
        <v>19.018962999999999</v>
      </c>
      <c r="E20" s="386"/>
      <c r="F20" s="386"/>
      <c r="G20" s="386"/>
      <c r="H20" s="386"/>
    </row>
    <row r="21" spans="1:8" ht="24" x14ac:dyDescent="0.2">
      <c r="A21" s="1524" t="s">
        <v>342</v>
      </c>
      <c r="B21" s="1514" t="s">
        <v>1360</v>
      </c>
      <c r="C21" s="2531">
        <v>190.1385875</v>
      </c>
      <c r="D21" s="2531">
        <v>15.211086999999999</v>
      </c>
      <c r="E21" s="386"/>
      <c r="F21" s="386"/>
      <c r="G21" s="386"/>
      <c r="H21" s="386"/>
    </row>
    <row r="22" spans="1:8" ht="24" customHeight="1" x14ac:dyDescent="0.2">
      <c r="A22" s="1524" t="s">
        <v>343</v>
      </c>
      <c r="B22" s="1514" t="s">
        <v>507</v>
      </c>
      <c r="C22" s="2531">
        <v>355.26686000000001</v>
      </c>
      <c r="D22" s="2531">
        <v>28.421348800000001</v>
      </c>
      <c r="E22" s="386"/>
      <c r="F22" s="386"/>
      <c r="G22" s="386"/>
      <c r="H22" s="386"/>
    </row>
    <row r="23" spans="1:8" ht="14.45" customHeight="1" x14ac:dyDescent="0.2">
      <c r="A23" s="1526">
        <v>5</v>
      </c>
      <c r="B23" s="1286" t="s">
        <v>5</v>
      </c>
      <c r="C23" s="2531"/>
      <c r="D23" s="2531"/>
      <c r="E23" s="386"/>
      <c r="F23" s="386"/>
      <c r="G23" s="386"/>
      <c r="H23" s="386"/>
    </row>
    <row r="24" spans="1:8" x14ac:dyDescent="0.2">
      <c r="A24" s="1527">
        <v>6</v>
      </c>
      <c r="B24" s="1515" t="s">
        <v>7</v>
      </c>
      <c r="C24" s="1515">
        <v>4126.2791100000004</v>
      </c>
      <c r="D24" s="1515">
        <v>330.10232880000001</v>
      </c>
      <c r="E24" s="388"/>
      <c r="F24" s="388"/>
      <c r="G24" s="388"/>
      <c r="H24" s="388"/>
    </row>
    <row r="26" spans="1:8" x14ac:dyDescent="0.2">
      <c r="A26" s="1528"/>
      <c r="B26" s="1518" t="s">
        <v>1075</v>
      </c>
      <c r="C26" s="1528" t="s">
        <v>1</v>
      </c>
      <c r="D26" s="1528" t="s">
        <v>489</v>
      </c>
    </row>
    <row r="27" spans="1:8" x14ac:dyDescent="0.2">
      <c r="A27" s="1529">
        <v>1</v>
      </c>
      <c r="B27" s="1516" t="s">
        <v>1358</v>
      </c>
      <c r="C27" s="2536">
        <v>587.00548749999996</v>
      </c>
      <c r="D27" s="2536">
        <v>46.960439000000001</v>
      </c>
    </row>
    <row r="28" spans="1:8" x14ac:dyDescent="0.2">
      <c r="A28" s="1529" t="s">
        <v>341</v>
      </c>
      <c r="B28" s="1516" t="s">
        <v>498</v>
      </c>
      <c r="C28" s="2536">
        <v>182.97042500000001</v>
      </c>
      <c r="D28" s="2536">
        <v>14.637634</v>
      </c>
    </row>
    <row r="29" spans="1:8" ht="38.25" customHeight="1" x14ac:dyDescent="0.2">
      <c r="A29" s="1529" t="s">
        <v>342</v>
      </c>
      <c r="B29" s="1516" t="s">
        <v>1359</v>
      </c>
      <c r="C29" s="2536">
        <v>587.00548749999996</v>
      </c>
      <c r="D29" s="2536">
        <v>46.960439000000001</v>
      </c>
    </row>
    <row r="30" spans="1:8" x14ac:dyDescent="0.2">
      <c r="A30" s="1529">
        <v>2</v>
      </c>
      <c r="B30" s="1516" t="s">
        <v>499</v>
      </c>
      <c r="C30" s="2536">
        <v>2036.1812499999999</v>
      </c>
      <c r="D30" s="2536">
        <v>162.89449999999999</v>
      </c>
    </row>
    <row r="31" spans="1:8" x14ac:dyDescent="0.2">
      <c r="A31" s="1530" t="s">
        <v>341</v>
      </c>
      <c r="B31" s="1499" t="s">
        <v>500</v>
      </c>
      <c r="C31" s="2536">
        <v>469.68950000000007</v>
      </c>
      <c r="D31" s="2536">
        <v>37.575160000000004</v>
      </c>
    </row>
    <row r="32" spans="1:8" ht="24" x14ac:dyDescent="0.2">
      <c r="A32" s="1529" t="s">
        <v>342</v>
      </c>
      <c r="B32" s="1516" t="s">
        <v>501</v>
      </c>
      <c r="C32" s="2536">
        <v>2036.1812499999999</v>
      </c>
      <c r="D32" s="2536">
        <v>162.89449999999999</v>
      </c>
    </row>
    <row r="33" spans="1:16384" x14ac:dyDescent="0.2">
      <c r="A33" s="1529">
        <v>3</v>
      </c>
      <c r="B33" s="1516" t="s">
        <v>502</v>
      </c>
      <c r="C33" s="2536">
        <v>553.76762500000007</v>
      </c>
      <c r="D33" s="2536">
        <v>44.301410000000004</v>
      </c>
    </row>
    <row r="34" spans="1:16384" ht="24" x14ac:dyDescent="0.2">
      <c r="A34" s="1529" t="s">
        <v>341</v>
      </c>
      <c r="B34" s="1516" t="s">
        <v>503</v>
      </c>
      <c r="C34" s="2536">
        <v>553.76762500000007</v>
      </c>
      <c r="D34" s="2536">
        <v>44.301410000000004</v>
      </c>
    </row>
    <row r="35" spans="1:16384" x14ac:dyDescent="0.2">
      <c r="A35" s="1529" t="s">
        <v>342</v>
      </c>
      <c r="B35" s="1516" t="s">
        <v>504</v>
      </c>
      <c r="C35" s="2536">
        <v>504.78014999999994</v>
      </c>
      <c r="D35" s="2536">
        <v>40.382411999999995</v>
      </c>
    </row>
    <row r="36" spans="1:16384" x14ac:dyDescent="0.2">
      <c r="A36" s="1529">
        <v>4</v>
      </c>
      <c r="B36" s="1516" t="s">
        <v>505</v>
      </c>
      <c r="C36" s="2536">
        <v>516.37149999999997</v>
      </c>
      <c r="D36" s="2536">
        <v>41.309719999999999</v>
      </c>
    </row>
    <row r="37" spans="1:16384" x14ac:dyDescent="0.2">
      <c r="A37" s="1529" t="s">
        <v>341</v>
      </c>
      <c r="B37" s="1516" t="s">
        <v>506</v>
      </c>
      <c r="C37" s="2536">
        <v>254.95760000000001</v>
      </c>
      <c r="D37" s="2536">
        <v>20.396608000000001</v>
      </c>
    </row>
    <row r="38" spans="1:16384" ht="24" x14ac:dyDescent="0.2">
      <c r="A38" s="1529" t="s">
        <v>342</v>
      </c>
      <c r="B38" s="1516" t="s">
        <v>1360</v>
      </c>
      <c r="C38" s="2536">
        <v>310.41337499999997</v>
      </c>
      <c r="D38" s="2536">
        <v>24.833069999999999</v>
      </c>
    </row>
    <row r="39" spans="1:16384" ht="24" x14ac:dyDescent="0.2">
      <c r="A39" s="1529" t="s">
        <v>343</v>
      </c>
      <c r="B39" s="1516" t="s">
        <v>507</v>
      </c>
      <c r="C39" s="2536">
        <v>516.37149999999997</v>
      </c>
      <c r="D39" s="2536">
        <v>41.309719999999999</v>
      </c>
    </row>
    <row r="40" spans="1:16384" x14ac:dyDescent="0.2">
      <c r="A40" s="1526">
        <v>5</v>
      </c>
      <c r="B40" s="1286" t="s">
        <v>5</v>
      </c>
      <c r="C40" s="2585"/>
      <c r="D40" s="1286"/>
      <c r="E40" s="389"/>
      <c r="F40" s="387"/>
      <c r="G40" s="389"/>
      <c r="H40" s="387"/>
      <c r="I40" s="389"/>
      <c r="J40" s="387"/>
      <c r="K40" s="389"/>
      <c r="L40" s="387"/>
      <c r="M40" s="389"/>
      <c r="N40" s="387"/>
      <c r="O40" s="389"/>
      <c r="P40" s="387"/>
      <c r="Q40" s="389"/>
      <c r="R40" s="387"/>
      <c r="S40" s="389"/>
      <c r="T40" s="387"/>
      <c r="U40" s="389"/>
      <c r="V40" s="387"/>
      <c r="W40" s="389"/>
      <c r="X40" s="387"/>
      <c r="Y40" s="389"/>
      <c r="Z40" s="387"/>
      <c r="AA40" s="389"/>
      <c r="AB40" s="387"/>
      <c r="AC40" s="389"/>
      <c r="AD40" s="387"/>
      <c r="AE40" s="389"/>
      <c r="AF40" s="387"/>
      <c r="AG40" s="389"/>
      <c r="AH40" s="387"/>
      <c r="AI40" s="389"/>
      <c r="AJ40" s="387"/>
      <c r="AK40" s="389"/>
      <c r="AL40" s="387"/>
      <c r="AM40" s="389"/>
      <c r="AN40" s="387"/>
      <c r="AO40" s="389"/>
      <c r="AP40" s="387"/>
      <c r="AQ40" s="389"/>
      <c r="AR40" s="387"/>
      <c r="AS40" s="389"/>
      <c r="AT40" s="387"/>
      <c r="AU40" s="389"/>
      <c r="AV40" s="387"/>
      <c r="AW40" s="389"/>
      <c r="AX40" s="387"/>
      <c r="AY40" s="389"/>
      <c r="AZ40" s="387"/>
      <c r="BA40" s="389"/>
      <c r="BB40" s="387"/>
      <c r="BC40" s="389"/>
      <c r="BD40" s="387"/>
      <c r="BE40" s="389"/>
      <c r="BF40" s="387"/>
      <c r="BG40" s="389"/>
      <c r="BH40" s="387"/>
      <c r="BI40" s="389"/>
      <c r="BJ40" s="387"/>
      <c r="BK40" s="389"/>
      <c r="BL40" s="387"/>
      <c r="BM40" s="389"/>
      <c r="BN40" s="387"/>
      <c r="BO40" s="389"/>
      <c r="BP40" s="387"/>
      <c r="BQ40" s="389"/>
      <c r="BR40" s="387"/>
      <c r="BS40" s="389"/>
      <c r="BT40" s="387"/>
      <c r="BU40" s="389"/>
      <c r="BV40" s="387"/>
      <c r="BW40" s="389"/>
      <c r="BX40" s="387"/>
      <c r="BY40" s="389"/>
      <c r="BZ40" s="387"/>
      <c r="CA40" s="389"/>
      <c r="CB40" s="387"/>
      <c r="CC40" s="389"/>
      <c r="CD40" s="387"/>
      <c r="CE40" s="389"/>
      <c r="CF40" s="387"/>
      <c r="CG40" s="389"/>
      <c r="CH40" s="387"/>
      <c r="CI40" s="389"/>
      <c r="CJ40" s="387"/>
      <c r="CK40" s="389"/>
      <c r="CL40" s="387"/>
      <c r="CM40" s="389"/>
      <c r="CN40" s="387"/>
      <c r="CO40" s="389"/>
      <c r="CP40" s="387"/>
      <c r="CQ40" s="389"/>
      <c r="CR40" s="387"/>
      <c r="CS40" s="389"/>
      <c r="CT40" s="387"/>
      <c r="CU40" s="389"/>
      <c r="CV40" s="387"/>
      <c r="CW40" s="389"/>
      <c r="CX40" s="387"/>
      <c r="CY40" s="389"/>
      <c r="CZ40" s="387"/>
      <c r="DA40" s="389"/>
      <c r="DB40" s="387"/>
      <c r="DC40" s="389"/>
      <c r="DD40" s="387"/>
      <c r="DE40" s="389"/>
      <c r="DF40" s="387"/>
      <c r="DG40" s="389"/>
      <c r="DH40" s="387"/>
      <c r="DI40" s="389"/>
      <c r="DJ40" s="387"/>
      <c r="DK40" s="389"/>
      <c r="DL40" s="387"/>
      <c r="DM40" s="389"/>
      <c r="DN40" s="387"/>
      <c r="DO40" s="389"/>
      <c r="DP40" s="387"/>
      <c r="DQ40" s="389"/>
      <c r="DR40" s="387"/>
      <c r="DS40" s="389"/>
      <c r="DT40" s="387"/>
      <c r="DU40" s="389"/>
      <c r="DV40" s="387"/>
      <c r="DW40" s="389"/>
      <c r="DX40" s="387"/>
      <c r="DY40" s="389"/>
      <c r="DZ40" s="387"/>
      <c r="EA40" s="389"/>
      <c r="EB40" s="387"/>
      <c r="EC40" s="389"/>
      <c r="ED40" s="387"/>
      <c r="EE40" s="389"/>
      <c r="EF40" s="387"/>
      <c r="EG40" s="389"/>
      <c r="EH40" s="387"/>
      <c r="EI40" s="389"/>
      <c r="EJ40" s="387"/>
      <c r="EK40" s="389"/>
      <c r="EL40" s="387"/>
      <c r="EM40" s="389"/>
      <c r="EN40" s="387"/>
      <c r="EO40" s="389"/>
      <c r="EP40" s="387"/>
      <c r="EQ40" s="389"/>
      <c r="ER40" s="387"/>
      <c r="ES40" s="389"/>
      <c r="ET40" s="387"/>
      <c r="EU40" s="389"/>
      <c r="EV40" s="387"/>
      <c r="EW40" s="389"/>
      <c r="EX40" s="387"/>
      <c r="EY40" s="389"/>
      <c r="EZ40" s="387"/>
      <c r="FA40" s="389"/>
      <c r="FB40" s="387"/>
      <c r="FC40" s="389"/>
      <c r="FD40" s="387"/>
      <c r="FE40" s="389"/>
      <c r="FF40" s="387"/>
      <c r="FG40" s="389"/>
      <c r="FH40" s="387"/>
      <c r="FI40" s="389"/>
      <c r="FJ40" s="387"/>
      <c r="FK40" s="389"/>
      <c r="FL40" s="387"/>
      <c r="FM40" s="389"/>
      <c r="FN40" s="387"/>
      <c r="FO40" s="389"/>
      <c r="FP40" s="387"/>
      <c r="FQ40" s="389"/>
      <c r="FR40" s="387"/>
      <c r="FS40" s="389"/>
      <c r="FT40" s="387"/>
      <c r="FU40" s="389"/>
      <c r="FV40" s="387"/>
      <c r="FW40" s="389"/>
      <c r="FX40" s="387"/>
      <c r="FY40" s="389"/>
      <c r="FZ40" s="387"/>
      <c r="GA40" s="389"/>
      <c r="GB40" s="387"/>
      <c r="GC40" s="389"/>
      <c r="GD40" s="387"/>
      <c r="GE40" s="389"/>
      <c r="GF40" s="387"/>
      <c r="GG40" s="389"/>
      <c r="GH40" s="387"/>
      <c r="GI40" s="389"/>
      <c r="GJ40" s="387"/>
      <c r="GK40" s="389"/>
      <c r="GL40" s="387"/>
      <c r="GM40" s="389"/>
      <c r="GN40" s="387"/>
      <c r="GO40" s="389"/>
      <c r="GP40" s="387"/>
      <c r="GQ40" s="389"/>
      <c r="GR40" s="387"/>
      <c r="GS40" s="389"/>
      <c r="GT40" s="387"/>
      <c r="GU40" s="389"/>
      <c r="GV40" s="387"/>
      <c r="GW40" s="389"/>
      <c r="GX40" s="387"/>
      <c r="GY40" s="389"/>
      <c r="GZ40" s="387"/>
      <c r="HA40" s="389"/>
      <c r="HB40" s="387"/>
      <c r="HC40" s="389"/>
      <c r="HD40" s="387"/>
      <c r="HE40" s="389"/>
      <c r="HF40" s="387"/>
      <c r="HG40" s="389"/>
      <c r="HH40" s="387"/>
      <c r="HI40" s="389"/>
      <c r="HJ40" s="387"/>
      <c r="HK40" s="389"/>
      <c r="HL40" s="387"/>
      <c r="HM40" s="389"/>
      <c r="HN40" s="387"/>
      <c r="HO40" s="389"/>
      <c r="HP40" s="387"/>
      <c r="HQ40" s="389"/>
      <c r="HR40" s="387"/>
      <c r="HS40" s="389"/>
      <c r="HT40" s="387"/>
      <c r="HU40" s="389"/>
      <c r="HV40" s="387"/>
      <c r="HW40" s="389"/>
      <c r="HX40" s="387"/>
      <c r="HY40" s="389"/>
      <c r="HZ40" s="387"/>
      <c r="IA40" s="389"/>
      <c r="IB40" s="387"/>
      <c r="IC40" s="389"/>
      <c r="ID40" s="387"/>
      <c r="IE40" s="389"/>
      <c r="IF40" s="387"/>
      <c r="IG40" s="389"/>
      <c r="IH40" s="387"/>
      <c r="II40" s="389"/>
      <c r="IJ40" s="387"/>
      <c r="IK40" s="389"/>
      <c r="IL40" s="387"/>
      <c r="IM40" s="389"/>
      <c r="IN40" s="387"/>
      <c r="IO40" s="389"/>
      <c r="IP40" s="387"/>
      <c r="IQ40" s="389"/>
      <c r="IR40" s="387"/>
      <c r="IS40" s="389"/>
      <c r="IT40" s="387"/>
      <c r="IU40" s="389"/>
      <c r="IV40" s="387"/>
      <c r="IW40" s="389"/>
      <c r="IX40" s="387"/>
      <c r="IY40" s="389"/>
      <c r="IZ40" s="387"/>
      <c r="JA40" s="389"/>
      <c r="JB40" s="387"/>
      <c r="JC40" s="389"/>
      <c r="JD40" s="387"/>
      <c r="JE40" s="389"/>
      <c r="JF40" s="387"/>
      <c r="JG40" s="389"/>
      <c r="JH40" s="387"/>
      <c r="JI40" s="389"/>
      <c r="JJ40" s="387"/>
      <c r="JK40" s="389"/>
      <c r="JL40" s="387"/>
      <c r="JM40" s="389"/>
      <c r="JN40" s="387"/>
      <c r="JO40" s="389"/>
      <c r="JP40" s="387"/>
      <c r="JQ40" s="389"/>
      <c r="JR40" s="387"/>
      <c r="JS40" s="389"/>
      <c r="JT40" s="387"/>
      <c r="JU40" s="389"/>
      <c r="JV40" s="387"/>
      <c r="JW40" s="389"/>
      <c r="JX40" s="387"/>
      <c r="JY40" s="389"/>
      <c r="JZ40" s="387"/>
      <c r="KA40" s="389"/>
      <c r="KB40" s="387"/>
      <c r="KC40" s="389"/>
      <c r="KD40" s="387"/>
      <c r="KE40" s="389"/>
      <c r="KF40" s="387"/>
      <c r="KG40" s="389"/>
      <c r="KH40" s="387"/>
      <c r="KI40" s="389"/>
      <c r="KJ40" s="387"/>
      <c r="KK40" s="389"/>
      <c r="KL40" s="387"/>
      <c r="KM40" s="389"/>
      <c r="KN40" s="387"/>
      <c r="KO40" s="389"/>
      <c r="KP40" s="387"/>
      <c r="KQ40" s="389"/>
      <c r="KR40" s="387"/>
      <c r="KS40" s="389"/>
      <c r="KT40" s="387"/>
      <c r="KU40" s="389"/>
      <c r="KV40" s="387"/>
      <c r="KW40" s="389"/>
      <c r="KX40" s="387"/>
      <c r="KY40" s="389"/>
      <c r="KZ40" s="387"/>
      <c r="LA40" s="389"/>
      <c r="LB40" s="387"/>
      <c r="LC40" s="389"/>
      <c r="LD40" s="387"/>
      <c r="LE40" s="389"/>
      <c r="LF40" s="387"/>
      <c r="LG40" s="389"/>
      <c r="LH40" s="387"/>
      <c r="LI40" s="389"/>
      <c r="LJ40" s="387"/>
      <c r="LK40" s="389"/>
      <c r="LL40" s="387"/>
      <c r="LM40" s="389"/>
      <c r="LN40" s="387"/>
      <c r="LO40" s="389"/>
      <c r="LP40" s="387"/>
      <c r="LQ40" s="389"/>
      <c r="LR40" s="387"/>
      <c r="LS40" s="389"/>
      <c r="LT40" s="387"/>
      <c r="LU40" s="389"/>
      <c r="LV40" s="387"/>
      <c r="LW40" s="389"/>
      <c r="LX40" s="387"/>
      <c r="LY40" s="389"/>
      <c r="LZ40" s="387"/>
      <c r="MA40" s="389"/>
      <c r="MB40" s="387"/>
      <c r="MC40" s="389"/>
      <c r="MD40" s="387"/>
      <c r="ME40" s="389"/>
      <c r="MF40" s="387"/>
      <c r="MG40" s="389"/>
      <c r="MH40" s="387"/>
      <c r="MI40" s="389"/>
      <c r="MJ40" s="387"/>
      <c r="MK40" s="389"/>
      <c r="ML40" s="387"/>
      <c r="MM40" s="389"/>
      <c r="MN40" s="387"/>
      <c r="MO40" s="389"/>
      <c r="MP40" s="387"/>
      <c r="MQ40" s="389"/>
      <c r="MR40" s="387"/>
      <c r="MS40" s="389"/>
      <c r="MT40" s="387"/>
      <c r="MU40" s="389"/>
      <c r="MV40" s="387"/>
      <c r="MW40" s="389"/>
      <c r="MX40" s="387"/>
      <c r="MY40" s="389"/>
      <c r="MZ40" s="387"/>
      <c r="NA40" s="389"/>
      <c r="NB40" s="387"/>
      <c r="NC40" s="389"/>
      <c r="ND40" s="387"/>
      <c r="NE40" s="389"/>
      <c r="NF40" s="387"/>
      <c r="NG40" s="389"/>
      <c r="NH40" s="387"/>
      <c r="NI40" s="389"/>
      <c r="NJ40" s="387"/>
      <c r="NK40" s="389"/>
      <c r="NL40" s="387"/>
      <c r="NM40" s="389"/>
      <c r="NN40" s="387"/>
      <c r="NO40" s="389"/>
      <c r="NP40" s="387"/>
      <c r="NQ40" s="389"/>
      <c r="NR40" s="387"/>
      <c r="NS40" s="389"/>
      <c r="NT40" s="387"/>
      <c r="NU40" s="389"/>
      <c r="NV40" s="387"/>
      <c r="NW40" s="389"/>
      <c r="NX40" s="387"/>
      <c r="NY40" s="389"/>
      <c r="NZ40" s="387"/>
      <c r="OA40" s="389"/>
      <c r="OB40" s="387"/>
      <c r="OC40" s="389"/>
      <c r="OD40" s="387"/>
      <c r="OE40" s="389"/>
      <c r="OF40" s="387"/>
      <c r="OG40" s="389"/>
      <c r="OH40" s="387"/>
      <c r="OI40" s="389"/>
      <c r="OJ40" s="387"/>
      <c r="OK40" s="389"/>
      <c r="OL40" s="387"/>
      <c r="OM40" s="389"/>
      <c r="ON40" s="387"/>
      <c r="OO40" s="389"/>
      <c r="OP40" s="387"/>
      <c r="OQ40" s="389"/>
      <c r="OR40" s="387"/>
      <c r="OS40" s="389"/>
      <c r="OT40" s="387"/>
      <c r="OU40" s="389"/>
      <c r="OV40" s="387"/>
      <c r="OW40" s="389"/>
      <c r="OX40" s="387"/>
      <c r="OY40" s="389"/>
      <c r="OZ40" s="387"/>
      <c r="PA40" s="389"/>
      <c r="PB40" s="387"/>
      <c r="PC40" s="389"/>
      <c r="PD40" s="387"/>
      <c r="PE40" s="389"/>
      <c r="PF40" s="387"/>
      <c r="PG40" s="389"/>
      <c r="PH40" s="387"/>
      <c r="PI40" s="389"/>
      <c r="PJ40" s="387"/>
      <c r="PK40" s="389"/>
      <c r="PL40" s="387"/>
      <c r="PM40" s="389"/>
      <c r="PN40" s="387"/>
      <c r="PO40" s="389"/>
      <c r="PP40" s="387"/>
      <c r="PQ40" s="389"/>
      <c r="PR40" s="387"/>
      <c r="PS40" s="389"/>
      <c r="PT40" s="387"/>
      <c r="PU40" s="389"/>
      <c r="PV40" s="387"/>
      <c r="PW40" s="389"/>
      <c r="PX40" s="387"/>
      <c r="PY40" s="389"/>
      <c r="PZ40" s="387"/>
      <c r="QA40" s="389"/>
      <c r="QB40" s="387"/>
      <c r="QC40" s="389"/>
      <c r="QD40" s="387"/>
      <c r="QE40" s="389"/>
      <c r="QF40" s="387"/>
      <c r="QG40" s="389"/>
      <c r="QH40" s="387"/>
      <c r="QI40" s="389"/>
      <c r="QJ40" s="387"/>
      <c r="QK40" s="389"/>
      <c r="QL40" s="387"/>
      <c r="QM40" s="389"/>
      <c r="QN40" s="387"/>
      <c r="QO40" s="389"/>
      <c r="QP40" s="387"/>
      <c r="QQ40" s="389"/>
      <c r="QR40" s="387"/>
      <c r="QS40" s="389"/>
      <c r="QT40" s="387"/>
      <c r="QU40" s="389"/>
      <c r="QV40" s="387"/>
      <c r="QW40" s="389"/>
      <c r="QX40" s="387"/>
      <c r="QY40" s="389"/>
      <c r="QZ40" s="387"/>
      <c r="RA40" s="389"/>
      <c r="RB40" s="387"/>
      <c r="RC40" s="389"/>
      <c r="RD40" s="387"/>
      <c r="RE40" s="389"/>
      <c r="RF40" s="387"/>
      <c r="RG40" s="389"/>
      <c r="RH40" s="387"/>
      <c r="RI40" s="389"/>
      <c r="RJ40" s="387"/>
      <c r="RK40" s="389"/>
      <c r="RL40" s="387"/>
      <c r="RM40" s="389"/>
      <c r="RN40" s="387"/>
      <c r="RO40" s="389"/>
      <c r="RP40" s="387"/>
      <c r="RQ40" s="389"/>
      <c r="RR40" s="387"/>
      <c r="RS40" s="389"/>
      <c r="RT40" s="387"/>
      <c r="RU40" s="389"/>
      <c r="RV40" s="387"/>
      <c r="RW40" s="389"/>
      <c r="RX40" s="387"/>
      <c r="RY40" s="389"/>
      <c r="RZ40" s="387"/>
      <c r="SA40" s="389"/>
      <c r="SB40" s="387"/>
      <c r="SC40" s="389"/>
      <c r="SD40" s="387"/>
      <c r="SE40" s="389"/>
      <c r="SF40" s="387"/>
      <c r="SG40" s="389"/>
      <c r="SH40" s="387"/>
      <c r="SI40" s="389"/>
      <c r="SJ40" s="387"/>
      <c r="SK40" s="389"/>
      <c r="SL40" s="387"/>
      <c r="SM40" s="389"/>
      <c r="SN40" s="387"/>
      <c r="SO40" s="389"/>
      <c r="SP40" s="387"/>
      <c r="SQ40" s="389"/>
      <c r="SR40" s="387"/>
      <c r="SS40" s="389"/>
      <c r="ST40" s="387"/>
      <c r="SU40" s="389"/>
      <c r="SV40" s="387"/>
      <c r="SW40" s="389"/>
      <c r="SX40" s="387"/>
      <c r="SY40" s="389"/>
      <c r="SZ40" s="387"/>
      <c r="TA40" s="389"/>
      <c r="TB40" s="387"/>
      <c r="TC40" s="389"/>
      <c r="TD40" s="387"/>
      <c r="TE40" s="389"/>
      <c r="TF40" s="387"/>
      <c r="TG40" s="389"/>
      <c r="TH40" s="387"/>
      <c r="TI40" s="389"/>
      <c r="TJ40" s="387"/>
      <c r="TK40" s="389"/>
      <c r="TL40" s="387"/>
      <c r="TM40" s="389"/>
      <c r="TN40" s="387"/>
      <c r="TO40" s="389"/>
      <c r="TP40" s="387"/>
      <c r="TQ40" s="389"/>
      <c r="TR40" s="387"/>
      <c r="TS40" s="389"/>
      <c r="TT40" s="387"/>
      <c r="TU40" s="389"/>
      <c r="TV40" s="387"/>
      <c r="TW40" s="389"/>
      <c r="TX40" s="387"/>
      <c r="TY40" s="389"/>
      <c r="TZ40" s="387"/>
      <c r="UA40" s="389"/>
      <c r="UB40" s="387"/>
      <c r="UC40" s="389"/>
      <c r="UD40" s="387"/>
      <c r="UE40" s="389"/>
      <c r="UF40" s="387"/>
      <c r="UG40" s="389"/>
      <c r="UH40" s="387"/>
      <c r="UI40" s="389"/>
      <c r="UJ40" s="387"/>
      <c r="UK40" s="389"/>
      <c r="UL40" s="387"/>
      <c r="UM40" s="389"/>
      <c r="UN40" s="387"/>
      <c r="UO40" s="389"/>
      <c r="UP40" s="387"/>
      <c r="UQ40" s="389"/>
      <c r="UR40" s="387"/>
      <c r="US40" s="389"/>
      <c r="UT40" s="387"/>
      <c r="UU40" s="389"/>
      <c r="UV40" s="387"/>
      <c r="UW40" s="389"/>
      <c r="UX40" s="387"/>
      <c r="UY40" s="389"/>
      <c r="UZ40" s="387"/>
      <c r="VA40" s="389"/>
      <c r="VB40" s="387"/>
      <c r="VC40" s="389"/>
      <c r="VD40" s="387"/>
      <c r="VE40" s="389"/>
      <c r="VF40" s="387"/>
      <c r="VG40" s="389"/>
      <c r="VH40" s="387"/>
      <c r="VI40" s="389"/>
      <c r="VJ40" s="387"/>
      <c r="VK40" s="389"/>
      <c r="VL40" s="387"/>
      <c r="VM40" s="389"/>
      <c r="VN40" s="387"/>
      <c r="VO40" s="389"/>
      <c r="VP40" s="387"/>
      <c r="VQ40" s="389"/>
      <c r="VR40" s="387"/>
      <c r="VS40" s="389"/>
      <c r="VT40" s="387"/>
      <c r="VU40" s="389"/>
      <c r="VV40" s="387"/>
      <c r="VW40" s="389"/>
      <c r="VX40" s="387"/>
      <c r="VY40" s="389"/>
      <c r="VZ40" s="387"/>
      <c r="WA40" s="389"/>
      <c r="WB40" s="387"/>
      <c r="WC40" s="389"/>
      <c r="WD40" s="387"/>
      <c r="WE40" s="389"/>
      <c r="WF40" s="387"/>
      <c r="WG40" s="389"/>
      <c r="WH40" s="387"/>
      <c r="WI40" s="389"/>
      <c r="WJ40" s="387"/>
      <c r="WK40" s="389"/>
      <c r="WL40" s="387"/>
      <c r="WM40" s="389"/>
      <c r="WN40" s="387"/>
      <c r="WO40" s="389"/>
      <c r="WP40" s="387"/>
      <c r="WQ40" s="389"/>
      <c r="WR40" s="387"/>
      <c r="WS40" s="389"/>
      <c r="WT40" s="387"/>
      <c r="WU40" s="389"/>
      <c r="WV40" s="387"/>
      <c r="WW40" s="389"/>
      <c r="WX40" s="387"/>
      <c r="WY40" s="389"/>
      <c r="WZ40" s="387"/>
      <c r="XA40" s="389"/>
      <c r="XB40" s="387"/>
      <c r="XC40" s="389"/>
      <c r="XD40" s="387"/>
      <c r="XE40" s="389"/>
      <c r="XF40" s="387"/>
      <c r="XG40" s="389"/>
      <c r="XH40" s="387"/>
      <c r="XI40" s="389"/>
      <c r="XJ40" s="387"/>
      <c r="XK40" s="389"/>
      <c r="XL40" s="387"/>
      <c r="XM40" s="389"/>
      <c r="XN40" s="387"/>
      <c r="XO40" s="389"/>
      <c r="XP40" s="387"/>
      <c r="XQ40" s="389"/>
      <c r="XR40" s="387"/>
      <c r="XS40" s="389"/>
      <c r="XT40" s="387"/>
      <c r="XU40" s="389"/>
      <c r="XV40" s="387"/>
      <c r="XW40" s="389"/>
      <c r="XX40" s="387"/>
      <c r="XY40" s="389"/>
      <c r="XZ40" s="387"/>
      <c r="YA40" s="389"/>
      <c r="YB40" s="387"/>
      <c r="YC40" s="389"/>
      <c r="YD40" s="387"/>
      <c r="YE40" s="389"/>
      <c r="YF40" s="387"/>
      <c r="YG40" s="389"/>
      <c r="YH40" s="387"/>
      <c r="YI40" s="389"/>
      <c r="YJ40" s="387"/>
      <c r="YK40" s="389"/>
      <c r="YL40" s="387"/>
      <c r="YM40" s="389"/>
      <c r="YN40" s="387"/>
      <c r="YO40" s="389"/>
      <c r="YP40" s="387"/>
      <c r="YQ40" s="389"/>
      <c r="YR40" s="387"/>
      <c r="YS40" s="389"/>
      <c r="YT40" s="387"/>
      <c r="YU40" s="389"/>
      <c r="YV40" s="387"/>
      <c r="YW40" s="389"/>
      <c r="YX40" s="387"/>
      <c r="YY40" s="389"/>
      <c r="YZ40" s="387"/>
      <c r="ZA40" s="389"/>
      <c r="ZB40" s="387"/>
      <c r="ZC40" s="389"/>
      <c r="ZD40" s="387"/>
      <c r="ZE40" s="389"/>
      <c r="ZF40" s="387"/>
      <c r="ZG40" s="389"/>
      <c r="ZH40" s="387"/>
      <c r="ZI40" s="389"/>
      <c r="ZJ40" s="387"/>
      <c r="ZK40" s="389"/>
      <c r="ZL40" s="387"/>
      <c r="ZM40" s="389"/>
      <c r="ZN40" s="387"/>
      <c r="ZO40" s="389"/>
      <c r="ZP40" s="387"/>
      <c r="ZQ40" s="389"/>
      <c r="ZR40" s="387"/>
      <c r="ZS40" s="389"/>
      <c r="ZT40" s="387"/>
      <c r="ZU40" s="389"/>
      <c r="ZV40" s="387"/>
      <c r="ZW40" s="389"/>
      <c r="ZX40" s="387"/>
      <c r="ZY40" s="389"/>
      <c r="ZZ40" s="387"/>
      <c r="AAA40" s="389"/>
      <c r="AAB40" s="387"/>
      <c r="AAC40" s="389"/>
      <c r="AAD40" s="387"/>
      <c r="AAE40" s="389"/>
      <c r="AAF40" s="387"/>
      <c r="AAG40" s="389"/>
      <c r="AAH40" s="387"/>
      <c r="AAI40" s="389"/>
      <c r="AAJ40" s="387"/>
      <c r="AAK40" s="389"/>
      <c r="AAL40" s="387"/>
      <c r="AAM40" s="389"/>
      <c r="AAN40" s="387"/>
      <c r="AAO40" s="389"/>
      <c r="AAP40" s="387"/>
      <c r="AAQ40" s="389"/>
      <c r="AAR40" s="387"/>
      <c r="AAS40" s="389"/>
      <c r="AAT40" s="387"/>
      <c r="AAU40" s="389"/>
      <c r="AAV40" s="387"/>
      <c r="AAW40" s="389"/>
      <c r="AAX40" s="387"/>
      <c r="AAY40" s="389"/>
      <c r="AAZ40" s="387"/>
      <c r="ABA40" s="389"/>
      <c r="ABB40" s="387"/>
      <c r="ABC40" s="389"/>
      <c r="ABD40" s="387"/>
      <c r="ABE40" s="389"/>
      <c r="ABF40" s="387"/>
      <c r="ABG40" s="389"/>
      <c r="ABH40" s="387"/>
      <c r="ABI40" s="389"/>
      <c r="ABJ40" s="387"/>
      <c r="ABK40" s="389"/>
      <c r="ABL40" s="387"/>
      <c r="ABM40" s="389"/>
      <c r="ABN40" s="387"/>
      <c r="ABO40" s="389"/>
      <c r="ABP40" s="387"/>
      <c r="ABQ40" s="389"/>
      <c r="ABR40" s="387"/>
      <c r="ABS40" s="389"/>
      <c r="ABT40" s="387"/>
      <c r="ABU40" s="389"/>
      <c r="ABV40" s="387"/>
      <c r="ABW40" s="389"/>
      <c r="ABX40" s="387"/>
      <c r="ABY40" s="389"/>
      <c r="ABZ40" s="387"/>
      <c r="ACA40" s="389"/>
      <c r="ACB40" s="387"/>
      <c r="ACC40" s="389"/>
      <c r="ACD40" s="387"/>
      <c r="ACE40" s="389"/>
      <c r="ACF40" s="387"/>
      <c r="ACG40" s="389"/>
      <c r="ACH40" s="387"/>
      <c r="ACI40" s="389"/>
      <c r="ACJ40" s="387"/>
      <c r="ACK40" s="389"/>
      <c r="ACL40" s="387"/>
      <c r="ACM40" s="389"/>
      <c r="ACN40" s="387"/>
      <c r="ACO40" s="389"/>
      <c r="ACP40" s="387"/>
      <c r="ACQ40" s="389"/>
      <c r="ACR40" s="387"/>
      <c r="ACS40" s="389"/>
      <c r="ACT40" s="387"/>
      <c r="ACU40" s="389"/>
      <c r="ACV40" s="387"/>
      <c r="ACW40" s="389"/>
      <c r="ACX40" s="387"/>
      <c r="ACY40" s="389"/>
      <c r="ACZ40" s="387"/>
      <c r="ADA40" s="389"/>
      <c r="ADB40" s="387"/>
      <c r="ADC40" s="389"/>
      <c r="ADD40" s="387"/>
      <c r="ADE40" s="389"/>
      <c r="ADF40" s="387"/>
      <c r="ADG40" s="389"/>
      <c r="ADH40" s="387"/>
      <c r="ADI40" s="389"/>
      <c r="ADJ40" s="387"/>
      <c r="ADK40" s="389"/>
      <c r="ADL40" s="387"/>
      <c r="ADM40" s="389"/>
      <c r="ADN40" s="387"/>
      <c r="ADO40" s="389"/>
      <c r="ADP40" s="387"/>
      <c r="ADQ40" s="389"/>
      <c r="ADR40" s="387"/>
      <c r="ADS40" s="389"/>
      <c r="ADT40" s="387"/>
      <c r="ADU40" s="389"/>
      <c r="ADV40" s="387"/>
      <c r="ADW40" s="389"/>
      <c r="ADX40" s="387"/>
      <c r="ADY40" s="389"/>
      <c r="ADZ40" s="387"/>
      <c r="AEA40" s="389"/>
      <c r="AEB40" s="387"/>
      <c r="AEC40" s="389"/>
      <c r="AED40" s="387"/>
      <c r="AEE40" s="389"/>
      <c r="AEF40" s="387"/>
      <c r="AEG40" s="389"/>
      <c r="AEH40" s="387"/>
      <c r="AEI40" s="389"/>
      <c r="AEJ40" s="387"/>
      <c r="AEK40" s="389"/>
      <c r="AEL40" s="387"/>
      <c r="AEM40" s="389"/>
      <c r="AEN40" s="387"/>
      <c r="AEO40" s="389"/>
      <c r="AEP40" s="387"/>
      <c r="AEQ40" s="389"/>
      <c r="AER40" s="387"/>
      <c r="AES40" s="389"/>
      <c r="AET40" s="387"/>
      <c r="AEU40" s="389"/>
      <c r="AEV40" s="387"/>
      <c r="AEW40" s="389"/>
      <c r="AEX40" s="387"/>
      <c r="AEY40" s="389"/>
      <c r="AEZ40" s="387"/>
      <c r="AFA40" s="389"/>
      <c r="AFB40" s="387"/>
      <c r="AFC40" s="389"/>
      <c r="AFD40" s="387"/>
      <c r="AFE40" s="389"/>
      <c r="AFF40" s="387"/>
      <c r="AFG40" s="389"/>
      <c r="AFH40" s="387"/>
      <c r="AFI40" s="389"/>
      <c r="AFJ40" s="387"/>
      <c r="AFK40" s="389"/>
      <c r="AFL40" s="387"/>
      <c r="AFM40" s="389"/>
      <c r="AFN40" s="387"/>
      <c r="AFO40" s="389"/>
      <c r="AFP40" s="387"/>
      <c r="AFQ40" s="389"/>
      <c r="AFR40" s="387"/>
      <c r="AFS40" s="389"/>
      <c r="AFT40" s="387"/>
      <c r="AFU40" s="389"/>
      <c r="AFV40" s="387"/>
      <c r="AFW40" s="389"/>
      <c r="AFX40" s="387"/>
      <c r="AFY40" s="389"/>
      <c r="AFZ40" s="387"/>
      <c r="AGA40" s="389"/>
      <c r="AGB40" s="387"/>
      <c r="AGC40" s="389"/>
      <c r="AGD40" s="387"/>
      <c r="AGE40" s="389"/>
      <c r="AGF40" s="387"/>
      <c r="AGG40" s="389"/>
      <c r="AGH40" s="387"/>
      <c r="AGI40" s="389"/>
      <c r="AGJ40" s="387"/>
      <c r="AGK40" s="389"/>
      <c r="AGL40" s="387"/>
      <c r="AGM40" s="389"/>
      <c r="AGN40" s="387"/>
      <c r="AGO40" s="389"/>
      <c r="AGP40" s="387"/>
      <c r="AGQ40" s="389"/>
      <c r="AGR40" s="387"/>
      <c r="AGS40" s="389"/>
      <c r="AGT40" s="387"/>
      <c r="AGU40" s="389"/>
      <c r="AGV40" s="387"/>
      <c r="AGW40" s="389"/>
      <c r="AGX40" s="387"/>
      <c r="AGY40" s="389"/>
      <c r="AGZ40" s="387"/>
      <c r="AHA40" s="389"/>
      <c r="AHB40" s="387"/>
      <c r="AHC40" s="389"/>
      <c r="AHD40" s="387"/>
      <c r="AHE40" s="389"/>
      <c r="AHF40" s="387"/>
      <c r="AHG40" s="389"/>
      <c r="AHH40" s="387"/>
      <c r="AHI40" s="389"/>
      <c r="AHJ40" s="387"/>
      <c r="AHK40" s="389"/>
      <c r="AHL40" s="387"/>
      <c r="AHM40" s="389"/>
      <c r="AHN40" s="387"/>
      <c r="AHO40" s="389"/>
      <c r="AHP40" s="387"/>
      <c r="AHQ40" s="389"/>
      <c r="AHR40" s="387"/>
      <c r="AHS40" s="389"/>
      <c r="AHT40" s="387"/>
      <c r="AHU40" s="389"/>
      <c r="AHV40" s="387"/>
      <c r="AHW40" s="389"/>
      <c r="AHX40" s="387"/>
      <c r="AHY40" s="389"/>
      <c r="AHZ40" s="387"/>
      <c r="AIA40" s="389"/>
      <c r="AIB40" s="387"/>
      <c r="AIC40" s="389"/>
      <c r="AID40" s="387"/>
      <c r="AIE40" s="389"/>
      <c r="AIF40" s="387"/>
      <c r="AIG40" s="389"/>
      <c r="AIH40" s="387"/>
      <c r="AII40" s="389"/>
      <c r="AIJ40" s="387"/>
      <c r="AIK40" s="389"/>
      <c r="AIL40" s="387"/>
      <c r="AIM40" s="389"/>
      <c r="AIN40" s="387"/>
      <c r="AIO40" s="389"/>
      <c r="AIP40" s="387"/>
      <c r="AIQ40" s="389"/>
      <c r="AIR40" s="387"/>
      <c r="AIS40" s="389"/>
      <c r="AIT40" s="387"/>
      <c r="AIU40" s="389"/>
      <c r="AIV40" s="387"/>
      <c r="AIW40" s="389"/>
      <c r="AIX40" s="387"/>
      <c r="AIY40" s="389"/>
      <c r="AIZ40" s="387"/>
      <c r="AJA40" s="389"/>
      <c r="AJB40" s="387"/>
      <c r="AJC40" s="389"/>
      <c r="AJD40" s="387"/>
      <c r="AJE40" s="389"/>
      <c r="AJF40" s="387"/>
      <c r="AJG40" s="389"/>
      <c r="AJH40" s="387"/>
      <c r="AJI40" s="389"/>
      <c r="AJJ40" s="387"/>
      <c r="AJK40" s="389"/>
      <c r="AJL40" s="387"/>
      <c r="AJM40" s="389"/>
      <c r="AJN40" s="387"/>
      <c r="AJO40" s="389"/>
      <c r="AJP40" s="387"/>
      <c r="AJQ40" s="389"/>
      <c r="AJR40" s="387"/>
      <c r="AJS40" s="389"/>
      <c r="AJT40" s="387"/>
      <c r="AJU40" s="389"/>
      <c r="AJV40" s="387"/>
      <c r="AJW40" s="389"/>
      <c r="AJX40" s="387"/>
      <c r="AJY40" s="389"/>
      <c r="AJZ40" s="387"/>
      <c r="AKA40" s="389"/>
      <c r="AKB40" s="387"/>
      <c r="AKC40" s="389"/>
      <c r="AKD40" s="387"/>
      <c r="AKE40" s="389"/>
      <c r="AKF40" s="387"/>
      <c r="AKG40" s="389"/>
      <c r="AKH40" s="387"/>
      <c r="AKI40" s="389"/>
      <c r="AKJ40" s="387"/>
      <c r="AKK40" s="389"/>
      <c r="AKL40" s="387"/>
      <c r="AKM40" s="389"/>
      <c r="AKN40" s="387"/>
      <c r="AKO40" s="389"/>
      <c r="AKP40" s="387"/>
      <c r="AKQ40" s="389"/>
      <c r="AKR40" s="387"/>
      <c r="AKS40" s="389"/>
      <c r="AKT40" s="387"/>
      <c r="AKU40" s="389"/>
      <c r="AKV40" s="387"/>
      <c r="AKW40" s="389"/>
      <c r="AKX40" s="387"/>
      <c r="AKY40" s="389"/>
      <c r="AKZ40" s="387"/>
      <c r="ALA40" s="389"/>
      <c r="ALB40" s="387"/>
      <c r="ALC40" s="389"/>
      <c r="ALD40" s="387"/>
      <c r="ALE40" s="389"/>
      <c r="ALF40" s="387"/>
      <c r="ALG40" s="389"/>
      <c r="ALH40" s="387"/>
      <c r="ALI40" s="389"/>
      <c r="ALJ40" s="387"/>
      <c r="ALK40" s="389"/>
      <c r="ALL40" s="387"/>
      <c r="ALM40" s="389"/>
      <c r="ALN40" s="387"/>
      <c r="ALO40" s="389"/>
      <c r="ALP40" s="387"/>
      <c r="ALQ40" s="389"/>
      <c r="ALR40" s="387"/>
      <c r="ALS40" s="389"/>
      <c r="ALT40" s="387"/>
      <c r="ALU40" s="389"/>
      <c r="ALV40" s="387"/>
      <c r="ALW40" s="389"/>
      <c r="ALX40" s="387"/>
      <c r="ALY40" s="389"/>
      <c r="ALZ40" s="387"/>
      <c r="AMA40" s="389"/>
      <c r="AMB40" s="387"/>
      <c r="AMC40" s="389"/>
      <c r="AMD40" s="387"/>
      <c r="AME40" s="389"/>
      <c r="AMF40" s="387"/>
      <c r="AMG40" s="389"/>
      <c r="AMH40" s="387"/>
      <c r="AMI40" s="389"/>
      <c r="AMJ40" s="387"/>
      <c r="AMK40" s="389"/>
      <c r="AML40" s="387"/>
      <c r="AMM40" s="389"/>
      <c r="AMN40" s="387"/>
      <c r="AMO40" s="389"/>
      <c r="AMP40" s="387"/>
      <c r="AMQ40" s="389"/>
      <c r="AMR40" s="387"/>
      <c r="AMS40" s="389"/>
      <c r="AMT40" s="387"/>
      <c r="AMU40" s="389"/>
      <c r="AMV40" s="387"/>
      <c r="AMW40" s="389"/>
      <c r="AMX40" s="387"/>
      <c r="AMY40" s="389"/>
      <c r="AMZ40" s="387"/>
      <c r="ANA40" s="389"/>
      <c r="ANB40" s="387"/>
      <c r="ANC40" s="389"/>
      <c r="AND40" s="387"/>
      <c r="ANE40" s="389"/>
      <c r="ANF40" s="387"/>
      <c r="ANG40" s="389"/>
      <c r="ANH40" s="387"/>
      <c r="ANI40" s="389"/>
      <c r="ANJ40" s="387"/>
      <c r="ANK40" s="389"/>
      <c r="ANL40" s="387"/>
      <c r="ANM40" s="389"/>
      <c r="ANN40" s="387"/>
      <c r="ANO40" s="389"/>
      <c r="ANP40" s="387"/>
      <c r="ANQ40" s="389"/>
      <c r="ANR40" s="387"/>
      <c r="ANS40" s="389"/>
      <c r="ANT40" s="387"/>
      <c r="ANU40" s="389"/>
      <c r="ANV40" s="387"/>
      <c r="ANW40" s="389"/>
      <c r="ANX40" s="387"/>
      <c r="ANY40" s="389"/>
      <c r="ANZ40" s="387"/>
      <c r="AOA40" s="389"/>
      <c r="AOB40" s="387"/>
      <c r="AOC40" s="389"/>
      <c r="AOD40" s="387"/>
      <c r="AOE40" s="389"/>
      <c r="AOF40" s="387"/>
      <c r="AOG40" s="389"/>
      <c r="AOH40" s="387"/>
      <c r="AOI40" s="389"/>
      <c r="AOJ40" s="387"/>
      <c r="AOK40" s="389"/>
      <c r="AOL40" s="387"/>
      <c r="AOM40" s="389"/>
      <c r="AON40" s="387"/>
      <c r="AOO40" s="389"/>
      <c r="AOP40" s="387"/>
      <c r="AOQ40" s="389"/>
      <c r="AOR40" s="387"/>
      <c r="AOS40" s="389"/>
      <c r="AOT40" s="387"/>
      <c r="AOU40" s="389"/>
      <c r="AOV40" s="387"/>
      <c r="AOW40" s="389"/>
      <c r="AOX40" s="387"/>
      <c r="AOY40" s="389"/>
      <c r="AOZ40" s="387"/>
      <c r="APA40" s="389"/>
      <c r="APB40" s="387"/>
      <c r="APC40" s="389"/>
      <c r="APD40" s="387"/>
      <c r="APE40" s="389"/>
      <c r="APF40" s="387"/>
      <c r="APG40" s="389"/>
      <c r="APH40" s="387"/>
      <c r="API40" s="389"/>
      <c r="APJ40" s="387"/>
      <c r="APK40" s="389"/>
      <c r="APL40" s="387"/>
      <c r="APM40" s="389"/>
      <c r="APN40" s="387"/>
      <c r="APO40" s="389"/>
      <c r="APP40" s="387"/>
      <c r="APQ40" s="389"/>
      <c r="APR40" s="387"/>
      <c r="APS40" s="389"/>
      <c r="APT40" s="387"/>
      <c r="APU40" s="389"/>
      <c r="APV40" s="387"/>
      <c r="APW40" s="389"/>
      <c r="APX40" s="387"/>
      <c r="APY40" s="389"/>
      <c r="APZ40" s="387"/>
      <c r="AQA40" s="389"/>
      <c r="AQB40" s="387"/>
      <c r="AQC40" s="389"/>
      <c r="AQD40" s="387"/>
      <c r="AQE40" s="389"/>
      <c r="AQF40" s="387"/>
      <c r="AQG40" s="389"/>
      <c r="AQH40" s="387"/>
      <c r="AQI40" s="389"/>
      <c r="AQJ40" s="387"/>
      <c r="AQK40" s="389"/>
      <c r="AQL40" s="387"/>
      <c r="AQM40" s="389"/>
      <c r="AQN40" s="387"/>
      <c r="AQO40" s="389"/>
      <c r="AQP40" s="387"/>
      <c r="AQQ40" s="389"/>
      <c r="AQR40" s="387"/>
      <c r="AQS40" s="389"/>
      <c r="AQT40" s="387"/>
      <c r="AQU40" s="389"/>
      <c r="AQV40" s="387"/>
      <c r="AQW40" s="389"/>
      <c r="AQX40" s="387"/>
      <c r="AQY40" s="389"/>
      <c r="AQZ40" s="387"/>
      <c r="ARA40" s="389"/>
      <c r="ARB40" s="387"/>
      <c r="ARC40" s="389"/>
      <c r="ARD40" s="387"/>
      <c r="ARE40" s="389"/>
      <c r="ARF40" s="387"/>
      <c r="ARG40" s="389"/>
      <c r="ARH40" s="387"/>
      <c r="ARI40" s="389"/>
      <c r="ARJ40" s="387"/>
      <c r="ARK40" s="389"/>
      <c r="ARL40" s="387"/>
      <c r="ARM40" s="389"/>
      <c r="ARN40" s="387"/>
      <c r="ARO40" s="389"/>
      <c r="ARP40" s="387"/>
      <c r="ARQ40" s="389"/>
      <c r="ARR40" s="387"/>
      <c r="ARS40" s="389"/>
      <c r="ART40" s="387"/>
      <c r="ARU40" s="389"/>
      <c r="ARV40" s="387"/>
      <c r="ARW40" s="389"/>
      <c r="ARX40" s="387"/>
      <c r="ARY40" s="389"/>
      <c r="ARZ40" s="387"/>
      <c r="ASA40" s="389"/>
      <c r="ASB40" s="387"/>
      <c r="ASC40" s="389"/>
      <c r="ASD40" s="387"/>
      <c r="ASE40" s="389"/>
      <c r="ASF40" s="387"/>
      <c r="ASG40" s="389"/>
      <c r="ASH40" s="387"/>
      <c r="ASI40" s="389"/>
      <c r="ASJ40" s="387"/>
      <c r="ASK40" s="389"/>
      <c r="ASL40" s="387"/>
      <c r="ASM40" s="389"/>
      <c r="ASN40" s="387"/>
      <c r="ASO40" s="389"/>
      <c r="ASP40" s="387"/>
      <c r="ASQ40" s="389"/>
      <c r="ASR40" s="387"/>
      <c r="ASS40" s="389"/>
      <c r="AST40" s="387"/>
      <c r="ASU40" s="389"/>
      <c r="ASV40" s="387"/>
      <c r="ASW40" s="389"/>
      <c r="ASX40" s="387"/>
      <c r="ASY40" s="389"/>
      <c r="ASZ40" s="387"/>
      <c r="ATA40" s="389"/>
      <c r="ATB40" s="387"/>
      <c r="ATC40" s="389"/>
      <c r="ATD40" s="387"/>
      <c r="ATE40" s="389"/>
      <c r="ATF40" s="387"/>
      <c r="ATG40" s="389"/>
      <c r="ATH40" s="387"/>
      <c r="ATI40" s="389"/>
      <c r="ATJ40" s="387"/>
      <c r="ATK40" s="389"/>
      <c r="ATL40" s="387"/>
      <c r="ATM40" s="389"/>
      <c r="ATN40" s="387"/>
      <c r="ATO40" s="389"/>
      <c r="ATP40" s="387"/>
      <c r="ATQ40" s="389"/>
      <c r="ATR40" s="387"/>
      <c r="ATS40" s="389"/>
      <c r="ATT40" s="387"/>
      <c r="ATU40" s="389"/>
      <c r="ATV40" s="387"/>
      <c r="ATW40" s="389"/>
      <c r="ATX40" s="387"/>
      <c r="ATY40" s="389"/>
      <c r="ATZ40" s="387"/>
      <c r="AUA40" s="389"/>
      <c r="AUB40" s="387"/>
      <c r="AUC40" s="389"/>
      <c r="AUD40" s="387"/>
      <c r="AUE40" s="389"/>
      <c r="AUF40" s="387"/>
      <c r="AUG40" s="389"/>
      <c r="AUH40" s="387"/>
      <c r="AUI40" s="389"/>
      <c r="AUJ40" s="387"/>
      <c r="AUK40" s="389"/>
      <c r="AUL40" s="387"/>
      <c r="AUM40" s="389"/>
      <c r="AUN40" s="387"/>
      <c r="AUO40" s="389"/>
      <c r="AUP40" s="387"/>
      <c r="AUQ40" s="389"/>
      <c r="AUR40" s="387"/>
      <c r="AUS40" s="389"/>
      <c r="AUT40" s="387"/>
      <c r="AUU40" s="389"/>
      <c r="AUV40" s="387"/>
      <c r="AUW40" s="389"/>
      <c r="AUX40" s="387"/>
      <c r="AUY40" s="389"/>
      <c r="AUZ40" s="387"/>
      <c r="AVA40" s="389"/>
      <c r="AVB40" s="387"/>
      <c r="AVC40" s="389"/>
      <c r="AVD40" s="387"/>
      <c r="AVE40" s="389"/>
      <c r="AVF40" s="387"/>
      <c r="AVG40" s="389"/>
      <c r="AVH40" s="387"/>
      <c r="AVI40" s="389"/>
      <c r="AVJ40" s="387"/>
      <c r="AVK40" s="389"/>
      <c r="AVL40" s="387"/>
      <c r="AVM40" s="389"/>
      <c r="AVN40" s="387"/>
      <c r="AVO40" s="389"/>
      <c r="AVP40" s="387"/>
      <c r="AVQ40" s="389"/>
      <c r="AVR40" s="387"/>
      <c r="AVS40" s="389"/>
      <c r="AVT40" s="387"/>
      <c r="AVU40" s="389"/>
      <c r="AVV40" s="387"/>
      <c r="AVW40" s="389"/>
      <c r="AVX40" s="387"/>
      <c r="AVY40" s="389"/>
      <c r="AVZ40" s="387"/>
      <c r="AWA40" s="389"/>
      <c r="AWB40" s="387"/>
      <c r="AWC40" s="389"/>
      <c r="AWD40" s="387"/>
      <c r="AWE40" s="389"/>
      <c r="AWF40" s="387"/>
      <c r="AWG40" s="389"/>
      <c r="AWH40" s="387"/>
      <c r="AWI40" s="389"/>
      <c r="AWJ40" s="387"/>
      <c r="AWK40" s="389"/>
      <c r="AWL40" s="387"/>
      <c r="AWM40" s="389"/>
      <c r="AWN40" s="387"/>
      <c r="AWO40" s="389"/>
      <c r="AWP40" s="387"/>
      <c r="AWQ40" s="389"/>
      <c r="AWR40" s="387"/>
      <c r="AWS40" s="389"/>
      <c r="AWT40" s="387"/>
      <c r="AWU40" s="389"/>
      <c r="AWV40" s="387"/>
      <c r="AWW40" s="389"/>
      <c r="AWX40" s="387"/>
      <c r="AWY40" s="389"/>
      <c r="AWZ40" s="387"/>
      <c r="AXA40" s="389"/>
      <c r="AXB40" s="387"/>
      <c r="AXC40" s="389"/>
      <c r="AXD40" s="387"/>
      <c r="AXE40" s="389"/>
      <c r="AXF40" s="387"/>
      <c r="AXG40" s="389"/>
      <c r="AXH40" s="387"/>
      <c r="AXI40" s="389"/>
      <c r="AXJ40" s="387"/>
      <c r="AXK40" s="389"/>
      <c r="AXL40" s="387"/>
      <c r="AXM40" s="389"/>
      <c r="AXN40" s="387"/>
      <c r="AXO40" s="389"/>
      <c r="AXP40" s="387"/>
      <c r="AXQ40" s="389"/>
      <c r="AXR40" s="387"/>
      <c r="AXS40" s="389"/>
      <c r="AXT40" s="387"/>
      <c r="AXU40" s="389"/>
      <c r="AXV40" s="387"/>
      <c r="AXW40" s="389"/>
      <c r="AXX40" s="387"/>
      <c r="AXY40" s="389"/>
      <c r="AXZ40" s="387"/>
      <c r="AYA40" s="389"/>
      <c r="AYB40" s="387"/>
      <c r="AYC40" s="389"/>
      <c r="AYD40" s="387"/>
      <c r="AYE40" s="389"/>
      <c r="AYF40" s="387"/>
      <c r="AYG40" s="389"/>
      <c r="AYH40" s="387"/>
      <c r="AYI40" s="389"/>
      <c r="AYJ40" s="387"/>
      <c r="AYK40" s="389"/>
      <c r="AYL40" s="387"/>
      <c r="AYM40" s="389"/>
      <c r="AYN40" s="387"/>
      <c r="AYO40" s="389"/>
      <c r="AYP40" s="387"/>
      <c r="AYQ40" s="389"/>
      <c r="AYR40" s="387"/>
      <c r="AYS40" s="389"/>
      <c r="AYT40" s="387"/>
      <c r="AYU40" s="389"/>
      <c r="AYV40" s="387"/>
      <c r="AYW40" s="389"/>
      <c r="AYX40" s="387"/>
      <c r="AYY40" s="389"/>
      <c r="AYZ40" s="387"/>
      <c r="AZA40" s="389"/>
      <c r="AZB40" s="387"/>
      <c r="AZC40" s="389"/>
      <c r="AZD40" s="387"/>
      <c r="AZE40" s="389"/>
      <c r="AZF40" s="387"/>
      <c r="AZG40" s="389"/>
      <c r="AZH40" s="387"/>
      <c r="AZI40" s="389"/>
      <c r="AZJ40" s="387"/>
      <c r="AZK40" s="389"/>
      <c r="AZL40" s="387"/>
      <c r="AZM40" s="389"/>
      <c r="AZN40" s="387"/>
      <c r="AZO40" s="389"/>
      <c r="AZP40" s="387"/>
      <c r="AZQ40" s="389"/>
      <c r="AZR40" s="387"/>
      <c r="AZS40" s="389"/>
      <c r="AZT40" s="387"/>
      <c r="AZU40" s="389"/>
      <c r="AZV40" s="387"/>
      <c r="AZW40" s="389"/>
      <c r="AZX40" s="387"/>
      <c r="AZY40" s="389"/>
      <c r="AZZ40" s="387"/>
      <c r="BAA40" s="389"/>
      <c r="BAB40" s="387"/>
      <c r="BAC40" s="389"/>
      <c r="BAD40" s="387"/>
      <c r="BAE40" s="389"/>
      <c r="BAF40" s="387"/>
      <c r="BAG40" s="389"/>
      <c r="BAH40" s="387"/>
      <c r="BAI40" s="389"/>
      <c r="BAJ40" s="387"/>
      <c r="BAK40" s="389"/>
      <c r="BAL40" s="387"/>
      <c r="BAM40" s="389"/>
      <c r="BAN40" s="387"/>
      <c r="BAO40" s="389"/>
      <c r="BAP40" s="387"/>
      <c r="BAQ40" s="389"/>
      <c r="BAR40" s="387"/>
      <c r="BAS40" s="389"/>
      <c r="BAT40" s="387"/>
      <c r="BAU40" s="389"/>
      <c r="BAV40" s="387"/>
      <c r="BAW40" s="389"/>
      <c r="BAX40" s="387"/>
      <c r="BAY40" s="389"/>
      <c r="BAZ40" s="387"/>
      <c r="BBA40" s="389"/>
      <c r="BBB40" s="387"/>
      <c r="BBC40" s="389"/>
      <c r="BBD40" s="387"/>
      <c r="BBE40" s="389"/>
      <c r="BBF40" s="387"/>
      <c r="BBG40" s="389"/>
      <c r="BBH40" s="387"/>
      <c r="BBI40" s="389"/>
      <c r="BBJ40" s="387"/>
      <c r="BBK40" s="389"/>
      <c r="BBL40" s="387"/>
      <c r="BBM40" s="389"/>
      <c r="BBN40" s="387"/>
      <c r="BBO40" s="389"/>
      <c r="BBP40" s="387"/>
      <c r="BBQ40" s="389"/>
      <c r="BBR40" s="387"/>
      <c r="BBS40" s="389"/>
      <c r="BBT40" s="387"/>
      <c r="BBU40" s="389"/>
      <c r="BBV40" s="387"/>
      <c r="BBW40" s="389"/>
      <c r="BBX40" s="387"/>
      <c r="BBY40" s="389"/>
      <c r="BBZ40" s="387"/>
      <c r="BCA40" s="389"/>
      <c r="BCB40" s="387"/>
      <c r="BCC40" s="389"/>
      <c r="BCD40" s="387"/>
      <c r="BCE40" s="389"/>
      <c r="BCF40" s="387"/>
      <c r="BCG40" s="389"/>
      <c r="BCH40" s="387"/>
      <c r="BCI40" s="389"/>
      <c r="BCJ40" s="387"/>
      <c r="BCK40" s="389"/>
      <c r="BCL40" s="387"/>
      <c r="BCM40" s="389"/>
      <c r="BCN40" s="387"/>
      <c r="BCO40" s="389"/>
      <c r="BCP40" s="387"/>
      <c r="BCQ40" s="389"/>
      <c r="BCR40" s="387"/>
      <c r="BCS40" s="389"/>
      <c r="BCT40" s="387"/>
      <c r="BCU40" s="389"/>
      <c r="BCV40" s="387"/>
      <c r="BCW40" s="389"/>
      <c r="BCX40" s="387"/>
      <c r="BCY40" s="389"/>
      <c r="BCZ40" s="387"/>
      <c r="BDA40" s="389"/>
      <c r="BDB40" s="387"/>
      <c r="BDC40" s="389"/>
      <c r="BDD40" s="387"/>
      <c r="BDE40" s="389"/>
      <c r="BDF40" s="387"/>
      <c r="BDG40" s="389"/>
      <c r="BDH40" s="387"/>
      <c r="BDI40" s="389"/>
      <c r="BDJ40" s="387"/>
      <c r="BDK40" s="389"/>
      <c r="BDL40" s="387"/>
      <c r="BDM40" s="389"/>
      <c r="BDN40" s="387"/>
      <c r="BDO40" s="389"/>
      <c r="BDP40" s="387"/>
      <c r="BDQ40" s="389"/>
      <c r="BDR40" s="387"/>
      <c r="BDS40" s="389"/>
      <c r="BDT40" s="387"/>
      <c r="BDU40" s="389"/>
      <c r="BDV40" s="387"/>
      <c r="BDW40" s="389"/>
      <c r="BDX40" s="387"/>
      <c r="BDY40" s="389"/>
      <c r="BDZ40" s="387"/>
      <c r="BEA40" s="389"/>
      <c r="BEB40" s="387"/>
      <c r="BEC40" s="389"/>
      <c r="BED40" s="387"/>
      <c r="BEE40" s="389"/>
      <c r="BEF40" s="387"/>
      <c r="BEG40" s="389"/>
      <c r="BEH40" s="387"/>
      <c r="BEI40" s="389"/>
      <c r="BEJ40" s="387"/>
      <c r="BEK40" s="389"/>
      <c r="BEL40" s="387"/>
      <c r="BEM40" s="389"/>
      <c r="BEN40" s="387"/>
      <c r="BEO40" s="389"/>
      <c r="BEP40" s="387"/>
      <c r="BEQ40" s="389"/>
      <c r="BER40" s="387"/>
      <c r="BES40" s="389"/>
      <c r="BET40" s="387"/>
      <c r="BEU40" s="389"/>
      <c r="BEV40" s="387"/>
      <c r="BEW40" s="389"/>
      <c r="BEX40" s="387"/>
      <c r="BEY40" s="389"/>
      <c r="BEZ40" s="387"/>
      <c r="BFA40" s="389"/>
      <c r="BFB40" s="387"/>
      <c r="BFC40" s="389"/>
      <c r="BFD40" s="387"/>
      <c r="BFE40" s="389"/>
      <c r="BFF40" s="387"/>
      <c r="BFG40" s="389"/>
      <c r="BFH40" s="387"/>
      <c r="BFI40" s="389"/>
      <c r="BFJ40" s="387"/>
      <c r="BFK40" s="389"/>
      <c r="BFL40" s="387"/>
      <c r="BFM40" s="389"/>
      <c r="BFN40" s="387"/>
      <c r="BFO40" s="389"/>
      <c r="BFP40" s="387"/>
      <c r="BFQ40" s="389"/>
      <c r="BFR40" s="387"/>
      <c r="BFS40" s="389"/>
      <c r="BFT40" s="387"/>
      <c r="BFU40" s="389"/>
      <c r="BFV40" s="387"/>
      <c r="BFW40" s="389"/>
      <c r="BFX40" s="387"/>
      <c r="BFY40" s="389"/>
      <c r="BFZ40" s="387"/>
      <c r="BGA40" s="389"/>
      <c r="BGB40" s="387"/>
      <c r="BGC40" s="389"/>
      <c r="BGD40" s="387"/>
      <c r="BGE40" s="389"/>
      <c r="BGF40" s="387"/>
      <c r="BGG40" s="389"/>
      <c r="BGH40" s="387"/>
      <c r="BGI40" s="389"/>
      <c r="BGJ40" s="387"/>
      <c r="BGK40" s="389"/>
      <c r="BGL40" s="387"/>
      <c r="BGM40" s="389"/>
      <c r="BGN40" s="387"/>
      <c r="BGO40" s="389"/>
      <c r="BGP40" s="387"/>
      <c r="BGQ40" s="389"/>
      <c r="BGR40" s="387"/>
      <c r="BGS40" s="389"/>
      <c r="BGT40" s="387"/>
      <c r="BGU40" s="389"/>
      <c r="BGV40" s="387"/>
      <c r="BGW40" s="389"/>
      <c r="BGX40" s="387"/>
      <c r="BGY40" s="389"/>
      <c r="BGZ40" s="387"/>
      <c r="BHA40" s="389"/>
      <c r="BHB40" s="387"/>
      <c r="BHC40" s="389"/>
      <c r="BHD40" s="387"/>
      <c r="BHE40" s="389"/>
      <c r="BHF40" s="387"/>
      <c r="BHG40" s="389"/>
      <c r="BHH40" s="387"/>
      <c r="BHI40" s="389"/>
      <c r="BHJ40" s="387"/>
      <c r="BHK40" s="389"/>
      <c r="BHL40" s="387"/>
      <c r="BHM40" s="389"/>
      <c r="BHN40" s="387"/>
      <c r="BHO40" s="389"/>
      <c r="BHP40" s="387"/>
      <c r="BHQ40" s="389"/>
      <c r="BHR40" s="387"/>
      <c r="BHS40" s="389"/>
      <c r="BHT40" s="387"/>
      <c r="BHU40" s="389"/>
      <c r="BHV40" s="387"/>
      <c r="BHW40" s="389"/>
      <c r="BHX40" s="387"/>
      <c r="BHY40" s="389"/>
      <c r="BHZ40" s="387"/>
      <c r="BIA40" s="389"/>
      <c r="BIB40" s="387"/>
      <c r="BIC40" s="389"/>
      <c r="BID40" s="387"/>
      <c r="BIE40" s="389"/>
      <c r="BIF40" s="387"/>
      <c r="BIG40" s="389"/>
      <c r="BIH40" s="387"/>
      <c r="BII40" s="389"/>
      <c r="BIJ40" s="387"/>
      <c r="BIK40" s="389"/>
      <c r="BIL40" s="387"/>
      <c r="BIM40" s="389"/>
      <c r="BIN40" s="387"/>
      <c r="BIO40" s="389"/>
      <c r="BIP40" s="387"/>
      <c r="BIQ40" s="389"/>
      <c r="BIR40" s="387"/>
      <c r="BIS40" s="389"/>
      <c r="BIT40" s="387"/>
      <c r="BIU40" s="389"/>
      <c r="BIV40" s="387"/>
      <c r="BIW40" s="389"/>
      <c r="BIX40" s="387"/>
      <c r="BIY40" s="389"/>
      <c r="BIZ40" s="387"/>
      <c r="BJA40" s="389"/>
      <c r="BJB40" s="387"/>
      <c r="BJC40" s="389"/>
      <c r="BJD40" s="387"/>
      <c r="BJE40" s="389"/>
      <c r="BJF40" s="387"/>
      <c r="BJG40" s="389"/>
      <c r="BJH40" s="387"/>
      <c r="BJI40" s="389"/>
      <c r="BJJ40" s="387"/>
      <c r="BJK40" s="389"/>
      <c r="BJL40" s="387"/>
      <c r="BJM40" s="389"/>
      <c r="BJN40" s="387"/>
      <c r="BJO40" s="389"/>
      <c r="BJP40" s="387"/>
      <c r="BJQ40" s="389"/>
      <c r="BJR40" s="387"/>
      <c r="BJS40" s="389"/>
      <c r="BJT40" s="387"/>
      <c r="BJU40" s="389"/>
      <c r="BJV40" s="387"/>
      <c r="BJW40" s="389"/>
      <c r="BJX40" s="387"/>
      <c r="BJY40" s="389"/>
      <c r="BJZ40" s="387"/>
      <c r="BKA40" s="389"/>
      <c r="BKB40" s="387"/>
      <c r="BKC40" s="389"/>
      <c r="BKD40" s="387"/>
      <c r="BKE40" s="389"/>
      <c r="BKF40" s="387"/>
      <c r="BKG40" s="389"/>
      <c r="BKH40" s="387"/>
      <c r="BKI40" s="389"/>
      <c r="BKJ40" s="387"/>
      <c r="BKK40" s="389"/>
      <c r="BKL40" s="387"/>
      <c r="BKM40" s="389"/>
      <c r="BKN40" s="387"/>
      <c r="BKO40" s="389"/>
      <c r="BKP40" s="387"/>
      <c r="BKQ40" s="389"/>
      <c r="BKR40" s="387"/>
      <c r="BKS40" s="389"/>
      <c r="BKT40" s="387"/>
      <c r="BKU40" s="389"/>
      <c r="BKV40" s="387"/>
      <c r="BKW40" s="389"/>
      <c r="BKX40" s="387"/>
      <c r="BKY40" s="389"/>
      <c r="BKZ40" s="387"/>
      <c r="BLA40" s="389"/>
      <c r="BLB40" s="387"/>
      <c r="BLC40" s="389"/>
      <c r="BLD40" s="387"/>
      <c r="BLE40" s="389"/>
      <c r="BLF40" s="387"/>
      <c r="BLG40" s="389"/>
      <c r="BLH40" s="387"/>
      <c r="BLI40" s="389"/>
      <c r="BLJ40" s="387"/>
      <c r="BLK40" s="389"/>
      <c r="BLL40" s="387"/>
      <c r="BLM40" s="389"/>
      <c r="BLN40" s="387"/>
      <c r="BLO40" s="389"/>
      <c r="BLP40" s="387"/>
      <c r="BLQ40" s="389"/>
      <c r="BLR40" s="387"/>
      <c r="BLS40" s="389"/>
      <c r="BLT40" s="387"/>
      <c r="BLU40" s="389"/>
      <c r="BLV40" s="387"/>
      <c r="BLW40" s="389"/>
      <c r="BLX40" s="387"/>
      <c r="BLY40" s="389"/>
      <c r="BLZ40" s="387"/>
      <c r="BMA40" s="389"/>
      <c r="BMB40" s="387"/>
      <c r="BMC40" s="389"/>
      <c r="BMD40" s="387"/>
      <c r="BME40" s="389"/>
      <c r="BMF40" s="387"/>
      <c r="BMG40" s="389"/>
      <c r="BMH40" s="387"/>
      <c r="BMI40" s="389"/>
      <c r="BMJ40" s="387"/>
      <c r="BMK40" s="389"/>
      <c r="BML40" s="387"/>
      <c r="BMM40" s="389"/>
      <c r="BMN40" s="387"/>
      <c r="BMO40" s="389"/>
      <c r="BMP40" s="387"/>
      <c r="BMQ40" s="389"/>
      <c r="BMR40" s="387"/>
      <c r="BMS40" s="389"/>
      <c r="BMT40" s="387"/>
      <c r="BMU40" s="389"/>
      <c r="BMV40" s="387"/>
      <c r="BMW40" s="389"/>
      <c r="BMX40" s="387"/>
      <c r="BMY40" s="389"/>
      <c r="BMZ40" s="387"/>
      <c r="BNA40" s="389"/>
      <c r="BNB40" s="387"/>
      <c r="BNC40" s="389"/>
      <c r="BND40" s="387"/>
      <c r="BNE40" s="389"/>
      <c r="BNF40" s="387"/>
      <c r="BNG40" s="389"/>
      <c r="BNH40" s="387"/>
      <c r="BNI40" s="389"/>
      <c r="BNJ40" s="387"/>
      <c r="BNK40" s="389"/>
      <c r="BNL40" s="387"/>
      <c r="BNM40" s="389"/>
      <c r="BNN40" s="387"/>
      <c r="BNO40" s="389"/>
      <c r="BNP40" s="387"/>
      <c r="BNQ40" s="389"/>
      <c r="BNR40" s="387"/>
      <c r="BNS40" s="389"/>
      <c r="BNT40" s="387"/>
      <c r="BNU40" s="389"/>
      <c r="BNV40" s="387"/>
      <c r="BNW40" s="389"/>
      <c r="BNX40" s="387"/>
      <c r="BNY40" s="389"/>
      <c r="BNZ40" s="387"/>
      <c r="BOA40" s="389"/>
      <c r="BOB40" s="387"/>
      <c r="BOC40" s="389"/>
      <c r="BOD40" s="387"/>
      <c r="BOE40" s="389"/>
      <c r="BOF40" s="387"/>
      <c r="BOG40" s="389"/>
      <c r="BOH40" s="387"/>
      <c r="BOI40" s="389"/>
      <c r="BOJ40" s="387"/>
      <c r="BOK40" s="389"/>
      <c r="BOL40" s="387"/>
      <c r="BOM40" s="389"/>
      <c r="BON40" s="387"/>
      <c r="BOO40" s="389"/>
      <c r="BOP40" s="387"/>
      <c r="BOQ40" s="389"/>
      <c r="BOR40" s="387"/>
      <c r="BOS40" s="389"/>
      <c r="BOT40" s="387"/>
      <c r="BOU40" s="389"/>
      <c r="BOV40" s="387"/>
      <c r="BOW40" s="389"/>
      <c r="BOX40" s="387"/>
      <c r="BOY40" s="389"/>
      <c r="BOZ40" s="387"/>
      <c r="BPA40" s="389"/>
      <c r="BPB40" s="387"/>
      <c r="BPC40" s="389"/>
      <c r="BPD40" s="387"/>
      <c r="BPE40" s="389"/>
      <c r="BPF40" s="387"/>
      <c r="BPG40" s="389"/>
      <c r="BPH40" s="387"/>
      <c r="BPI40" s="389"/>
      <c r="BPJ40" s="387"/>
      <c r="BPK40" s="389"/>
      <c r="BPL40" s="387"/>
      <c r="BPM40" s="389"/>
      <c r="BPN40" s="387"/>
      <c r="BPO40" s="389"/>
      <c r="BPP40" s="387"/>
      <c r="BPQ40" s="389"/>
      <c r="BPR40" s="387"/>
      <c r="BPS40" s="389"/>
      <c r="BPT40" s="387"/>
      <c r="BPU40" s="389"/>
      <c r="BPV40" s="387"/>
      <c r="BPW40" s="389"/>
      <c r="BPX40" s="387"/>
      <c r="BPY40" s="389"/>
      <c r="BPZ40" s="387"/>
      <c r="BQA40" s="389"/>
      <c r="BQB40" s="387"/>
      <c r="BQC40" s="389"/>
      <c r="BQD40" s="387"/>
      <c r="BQE40" s="389"/>
      <c r="BQF40" s="387"/>
      <c r="BQG40" s="389"/>
      <c r="BQH40" s="387"/>
      <c r="BQI40" s="389"/>
      <c r="BQJ40" s="387"/>
      <c r="BQK40" s="389"/>
      <c r="BQL40" s="387"/>
      <c r="BQM40" s="389"/>
      <c r="BQN40" s="387"/>
      <c r="BQO40" s="389"/>
      <c r="BQP40" s="387"/>
      <c r="BQQ40" s="389"/>
      <c r="BQR40" s="387"/>
      <c r="BQS40" s="389"/>
      <c r="BQT40" s="387"/>
      <c r="BQU40" s="389"/>
      <c r="BQV40" s="387"/>
      <c r="BQW40" s="389"/>
      <c r="BQX40" s="387"/>
      <c r="BQY40" s="389"/>
      <c r="BQZ40" s="387"/>
      <c r="BRA40" s="389"/>
      <c r="BRB40" s="387"/>
      <c r="BRC40" s="389"/>
      <c r="BRD40" s="387"/>
      <c r="BRE40" s="389"/>
      <c r="BRF40" s="387"/>
      <c r="BRG40" s="389"/>
      <c r="BRH40" s="387"/>
      <c r="BRI40" s="389"/>
      <c r="BRJ40" s="387"/>
      <c r="BRK40" s="389"/>
      <c r="BRL40" s="387"/>
      <c r="BRM40" s="389"/>
      <c r="BRN40" s="387"/>
      <c r="BRO40" s="389"/>
      <c r="BRP40" s="387"/>
      <c r="BRQ40" s="389"/>
      <c r="BRR40" s="387"/>
      <c r="BRS40" s="389"/>
      <c r="BRT40" s="387"/>
      <c r="BRU40" s="389"/>
      <c r="BRV40" s="387"/>
      <c r="BRW40" s="389"/>
      <c r="BRX40" s="387"/>
      <c r="BRY40" s="389"/>
      <c r="BRZ40" s="387"/>
      <c r="BSA40" s="389"/>
      <c r="BSB40" s="387"/>
      <c r="BSC40" s="389"/>
      <c r="BSD40" s="387"/>
      <c r="BSE40" s="389"/>
      <c r="BSF40" s="387"/>
      <c r="BSG40" s="389"/>
      <c r="BSH40" s="387"/>
      <c r="BSI40" s="389"/>
      <c r="BSJ40" s="387"/>
      <c r="BSK40" s="389"/>
      <c r="BSL40" s="387"/>
      <c r="BSM40" s="389"/>
      <c r="BSN40" s="387"/>
      <c r="BSO40" s="389"/>
      <c r="BSP40" s="387"/>
      <c r="BSQ40" s="389"/>
      <c r="BSR40" s="387"/>
      <c r="BSS40" s="389"/>
      <c r="BST40" s="387"/>
      <c r="BSU40" s="389"/>
      <c r="BSV40" s="387"/>
      <c r="BSW40" s="389"/>
      <c r="BSX40" s="387"/>
      <c r="BSY40" s="389"/>
      <c r="BSZ40" s="387"/>
      <c r="BTA40" s="389"/>
      <c r="BTB40" s="387"/>
      <c r="BTC40" s="389"/>
      <c r="BTD40" s="387"/>
      <c r="BTE40" s="389"/>
      <c r="BTF40" s="387"/>
      <c r="BTG40" s="389"/>
      <c r="BTH40" s="387"/>
      <c r="BTI40" s="389"/>
      <c r="BTJ40" s="387"/>
      <c r="BTK40" s="389"/>
      <c r="BTL40" s="387"/>
      <c r="BTM40" s="389"/>
      <c r="BTN40" s="387"/>
      <c r="BTO40" s="389"/>
      <c r="BTP40" s="387"/>
      <c r="BTQ40" s="389"/>
      <c r="BTR40" s="387"/>
      <c r="BTS40" s="389"/>
      <c r="BTT40" s="387"/>
      <c r="BTU40" s="389"/>
      <c r="BTV40" s="387"/>
      <c r="BTW40" s="389"/>
      <c r="BTX40" s="387"/>
      <c r="BTY40" s="389"/>
      <c r="BTZ40" s="387"/>
      <c r="BUA40" s="389"/>
      <c r="BUB40" s="387"/>
      <c r="BUC40" s="389"/>
      <c r="BUD40" s="387"/>
      <c r="BUE40" s="389"/>
      <c r="BUF40" s="387"/>
      <c r="BUG40" s="389"/>
      <c r="BUH40" s="387"/>
      <c r="BUI40" s="389"/>
      <c r="BUJ40" s="387"/>
      <c r="BUK40" s="389"/>
      <c r="BUL40" s="387"/>
      <c r="BUM40" s="389"/>
      <c r="BUN40" s="387"/>
      <c r="BUO40" s="389"/>
      <c r="BUP40" s="387"/>
      <c r="BUQ40" s="389"/>
      <c r="BUR40" s="387"/>
      <c r="BUS40" s="389"/>
      <c r="BUT40" s="387"/>
      <c r="BUU40" s="389"/>
      <c r="BUV40" s="387"/>
      <c r="BUW40" s="389"/>
      <c r="BUX40" s="387"/>
      <c r="BUY40" s="389"/>
      <c r="BUZ40" s="387"/>
      <c r="BVA40" s="389"/>
      <c r="BVB40" s="387"/>
      <c r="BVC40" s="389"/>
      <c r="BVD40" s="387"/>
      <c r="BVE40" s="389"/>
      <c r="BVF40" s="387"/>
      <c r="BVG40" s="389"/>
      <c r="BVH40" s="387"/>
      <c r="BVI40" s="389"/>
      <c r="BVJ40" s="387"/>
      <c r="BVK40" s="389"/>
      <c r="BVL40" s="387"/>
      <c r="BVM40" s="389"/>
      <c r="BVN40" s="387"/>
      <c r="BVO40" s="389"/>
      <c r="BVP40" s="387"/>
      <c r="BVQ40" s="389"/>
      <c r="BVR40" s="387"/>
      <c r="BVS40" s="389"/>
      <c r="BVT40" s="387"/>
      <c r="BVU40" s="389"/>
      <c r="BVV40" s="387"/>
      <c r="BVW40" s="389"/>
      <c r="BVX40" s="387"/>
      <c r="BVY40" s="389"/>
      <c r="BVZ40" s="387"/>
      <c r="BWA40" s="389"/>
      <c r="BWB40" s="387"/>
      <c r="BWC40" s="389"/>
      <c r="BWD40" s="387"/>
      <c r="BWE40" s="389"/>
      <c r="BWF40" s="387"/>
      <c r="BWG40" s="389"/>
      <c r="BWH40" s="387"/>
      <c r="BWI40" s="389"/>
      <c r="BWJ40" s="387"/>
      <c r="BWK40" s="389"/>
      <c r="BWL40" s="387"/>
      <c r="BWM40" s="389"/>
      <c r="BWN40" s="387"/>
      <c r="BWO40" s="389"/>
      <c r="BWP40" s="387"/>
      <c r="BWQ40" s="389"/>
      <c r="BWR40" s="387"/>
      <c r="BWS40" s="389"/>
      <c r="BWT40" s="387"/>
      <c r="BWU40" s="389"/>
      <c r="BWV40" s="387"/>
      <c r="BWW40" s="389"/>
      <c r="BWX40" s="387"/>
      <c r="BWY40" s="389"/>
      <c r="BWZ40" s="387"/>
      <c r="BXA40" s="389"/>
      <c r="BXB40" s="387"/>
      <c r="BXC40" s="389"/>
      <c r="BXD40" s="387"/>
      <c r="BXE40" s="389"/>
      <c r="BXF40" s="387"/>
      <c r="BXG40" s="389"/>
      <c r="BXH40" s="387"/>
      <c r="BXI40" s="389"/>
      <c r="BXJ40" s="387"/>
      <c r="BXK40" s="389"/>
      <c r="BXL40" s="387"/>
      <c r="BXM40" s="389"/>
      <c r="BXN40" s="387"/>
      <c r="BXO40" s="389"/>
      <c r="BXP40" s="387"/>
      <c r="BXQ40" s="389"/>
      <c r="BXR40" s="387"/>
      <c r="BXS40" s="389"/>
      <c r="BXT40" s="387"/>
      <c r="BXU40" s="389"/>
      <c r="BXV40" s="387"/>
      <c r="BXW40" s="389"/>
      <c r="BXX40" s="387"/>
      <c r="BXY40" s="389"/>
      <c r="BXZ40" s="387"/>
      <c r="BYA40" s="389"/>
      <c r="BYB40" s="387"/>
      <c r="BYC40" s="389"/>
      <c r="BYD40" s="387"/>
      <c r="BYE40" s="389"/>
      <c r="BYF40" s="387"/>
      <c r="BYG40" s="389"/>
      <c r="BYH40" s="387"/>
      <c r="BYI40" s="389"/>
      <c r="BYJ40" s="387"/>
      <c r="BYK40" s="389"/>
      <c r="BYL40" s="387"/>
      <c r="BYM40" s="389"/>
      <c r="BYN40" s="387"/>
      <c r="BYO40" s="389"/>
      <c r="BYP40" s="387"/>
      <c r="BYQ40" s="389"/>
      <c r="BYR40" s="387"/>
      <c r="BYS40" s="389"/>
      <c r="BYT40" s="387"/>
      <c r="BYU40" s="389"/>
      <c r="BYV40" s="387"/>
      <c r="BYW40" s="389"/>
      <c r="BYX40" s="387"/>
      <c r="BYY40" s="389"/>
      <c r="BYZ40" s="387"/>
      <c r="BZA40" s="389"/>
      <c r="BZB40" s="387"/>
      <c r="BZC40" s="389"/>
      <c r="BZD40" s="387"/>
      <c r="BZE40" s="389"/>
      <c r="BZF40" s="387"/>
      <c r="BZG40" s="389"/>
      <c r="BZH40" s="387"/>
      <c r="BZI40" s="389"/>
      <c r="BZJ40" s="387"/>
      <c r="BZK40" s="389"/>
      <c r="BZL40" s="387"/>
      <c r="BZM40" s="389"/>
      <c r="BZN40" s="387"/>
      <c r="BZO40" s="389"/>
      <c r="BZP40" s="387"/>
      <c r="BZQ40" s="389"/>
      <c r="BZR40" s="387"/>
      <c r="BZS40" s="389"/>
      <c r="BZT40" s="387"/>
      <c r="BZU40" s="389"/>
      <c r="BZV40" s="387"/>
      <c r="BZW40" s="389"/>
      <c r="BZX40" s="387"/>
      <c r="BZY40" s="389"/>
      <c r="BZZ40" s="387"/>
      <c r="CAA40" s="389"/>
      <c r="CAB40" s="387"/>
      <c r="CAC40" s="389"/>
      <c r="CAD40" s="387"/>
      <c r="CAE40" s="389"/>
      <c r="CAF40" s="387"/>
      <c r="CAG40" s="389"/>
      <c r="CAH40" s="387"/>
      <c r="CAI40" s="389"/>
      <c r="CAJ40" s="387"/>
      <c r="CAK40" s="389"/>
      <c r="CAL40" s="387"/>
      <c r="CAM40" s="389"/>
      <c r="CAN40" s="387"/>
      <c r="CAO40" s="389"/>
      <c r="CAP40" s="387"/>
      <c r="CAQ40" s="389"/>
      <c r="CAR40" s="387"/>
      <c r="CAS40" s="389"/>
      <c r="CAT40" s="387"/>
      <c r="CAU40" s="389"/>
      <c r="CAV40" s="387"/>
      <c r="CAW40" s="389"/>
      <c r="CAX40" s="387"/>
      <c r="CAY40" s="389"/>
      <c r="CAZ40" s="387"/>
      <c r="CBA40" s="389"/>
      <c r="CBB40" s="387"/>
      <c r="CBC40" s="389"/>
      <c r="CBD40" s="387"/>
      <c r="CBE40" s="389"/>
      <c r="CBF40" s="387"/>
      <c r="CBG40" s="389"/>
      <c r="CBH40" s="387"/>
      <c r="CBI40" s="389"/>
      <c r="CBJ40" s="387"/>
      <c r="CBK40" s="389"/>
      <c r="CBL40" s="387"/>
      <c r="CBM40" s="389"/>
      <c r="CBN40" s="387"/>
      <c r="CBO40" s="389"/>
      <c r="CBP40" s="387"/>
      <c r="CBQ40" s="389"/>
      <c r="CBR40" s="387"/>
      <c r="CBS40" s="389"/>
      <c r="CBT40" s="387"/>
      <c r="CBU40" s="389"/>
      <c r="CBV40" s="387"/>
      <c r="CBW40" s="389"/>
      <c r="CBX40" s="387"/>
      <c r="CBY40" s="389"/>
      <c r="CBZ40" s="387"/>
      <c r="CCA40" s="389"/>
      <c r="CCB40" s="387"/>
      <c r="CCC40" s="389"/>
      <c r="CCD40" s="387"/>
      <c r="CCE40" s="389"/>
      <c r="CCF40" s="387"/>
      <c r="CCG40" s="389"/>
      <c r="CCH40" s="387"/>
      <c r="CCI40" s="389"/>
      <c r="CCJ40" s="387"/>
      <c r="CCK40" s="389"/>
      <c r="CCL40" s="387"/>
      <c r="CCM40" s="389"/>
      <c r="CCN40" s="387"/>
      <c r="CCO40" s="389"/>
      <c r="CCP40" s="387"/>
      <c r="CCQ40" s="389"/>
      <c r="CCR40" s="387"/>
      <c r="CCS40" s="389"/>
      <c r="CCT40" s="387"/>
      <c r="CCU40" s="389"/>
      <c r="CCV40" s="387"/>
      <c r="CCW40" s="389"/>
      <c r="CCX40" s="387"/>
      <c r="CCY40" s="389"/>
      <c r="CCZ40" s="387"/>
      <c r="CDA40" s="389"/>
      <c r="CDB40" s="387"/>
      <c r="CDC40" s="389"/>
      <c r="CDD40" s="387"/>
      <c r="CDE40" s="389"/>
      <c r="CDF40" s="387"/>
      <c r="CDG40" s="389"/>
      <c r="CDH40" s="387"/>
      <c r="CDI40" s="389"/>
      <c r="CDJ40" s="387"/>
      <c r="CDK40" s="389"/>
      <c r="CDL40" s="387"/>
      <c r="CDM40" s="389"/>
      <c r="CDN40" s="387"/>
      <c r="CDO40" s="389"/>
      <c r="CDP40" s="387"/>
      <c r="CDQ40" s="389"/>
      <c r="CDR40" s="387"/>
      <c r="CDS40" s="389"/>
      <c r="CDT40" s="387"/>
      <c r="CDU40" s="389"/>
      <c r="CDV40" s="387"/>
      <c r="CDW40" s="389"/>
      <c r="CDX40" s="387"/>
      <c r="CDY40" s="389"/>
      <c r="CDZ40" s="387"/>
      <c r="CEA40" s="389"/>
      <c r="CEB40" s="387"/>
      <c r="CEC40" s="389"/>
      <c r="CED40" s="387"/>
      <c r="CEE40" s="389"/>
      <c r="CEF40" s="387"/>
      <c r="CEG40" s="389"/>
      <c r="CEH40" s="387"/>
      <c r="CEI40" s="389"/>
      <c r="CEJ40" s="387"/>
      <c r="CEK40" s="389"/>
      <c r="CEL40" s="387"/>
      <c r="CEM40" s="389"/>
      <c r="CEN40" s="387"/>
      <c r="CEO40" s="389"/>
      <c r="CEP40" s="387"/>
      <c r="CEQ40" s="389"/>
      <c r="CER40" s="387"/>
      <c r="CES40" s="389"/>
      <c r="CET40" s="387"/>
      <c r="CEU40" s="389"/>
      <c r="CEV40" s="387"/>
      <c r="CEW40" s="389"/>
      <c r="CEX40" s="387"/>
      <c r="CEY40" s="389"/>
      <c r="CEZ40" s="387"/>
      <c r="CFA40" s="389"/>
      <c r="CFB40" s="387"/>
      <c r="CFC40" s="389"/>
      <c r="CFD40" s="387"/>
      <c r="CFE40" s="389"/>
      <c r="CFF40" s="387"/>
      <c r="CFG40" s="389"/>
      <c r="CFH40" s="387"/>
      <c r="CFI40" s="389"/>
      <c r="CFJ40" s="387"/>
      <c r="CFK40" s="389"/>
      <c r="CFL40" s="387"/>
      <c r="CFM40" s="389"/>
      <c r="CFN40" s="387"/>
      <c r="CFO40" s="389"/>
      <c r="CFP40" s="387"/>
      <c r="CFQ40" s="389"/>
      <c r="CFR40" s="387"/>
      <c r="CFS40" s="389"/>
      <c r="CFT40" s="387"/>
      <c r="CFU40" s="389"/>
      <c r="CFV40" s="387"/>
      <c r="CFW40" s="389"/>
      <c r="CFX40" s="387"/>
      <c r="CFY40" s="389"/>
      <c r="CFZ40" s="387"/>
      <c r="CGA40" s="389"/>
      <c r="CGB40" s="387"/>
      <c r="CGC40" s="389"/>
      <c r="CGD40" s="387"/>
      <c r="CGE40" s="389"/>
      <c r="CGF40" s="387"/>
      <c r="CGG40" s="389"/>
      <c r="CGH40" s="387"/>
      <c r="CGI40" s="389"/>
      <c r="CGJ40" s="387"/>
      <c r="CGK40" s="389"/>
      <c r="CGL40" s="387"/>
      <c r="CGM40" s="389"/>
      <c r="CGN40" s="387"/>
      <c r="CGO40" s="389"/>
      <c r="CGP40" s="387"/>
      <c r="CGQ40" s="389"/>
      <c r="CGR40" s="387"/>
      <c r="CGS40" s="389"/>
      <c r="CGT40" s="387"/>
      <c r="CGU40" s="389"/>
      <c r="CGV40" s="387"/>
      <c r="CGW40" s="389"/>
      <c r="CGX40" s="387"/>
      <c r="CGY40" s="389"/>
      <c r="CGZ40" s="387"/>
      <c r="CHA40" s="389"/>
      <c r="CHB40" s="387"/>
      <c r="CHC40" s="389"/>
      <c r="CHD40" s="387"/>
      <c r="CHE40" s="389"/>
      <c r="CHF40" s="387"/>
      <c r="CHG40" s="389"/>
      <c r="CHH40" s="387"/>
      <c r="CHI40" s="389"/>
      <c r="CHJ40" s="387"/>
      <c r="CHK40" s="389"/>
      <c r="CHL40" s="387"/>
      <c r="CHM40" s="389"/>
      <c r="CHN40" s="387"/>
      <c r="CHO40" s="389"/>
      <c r="CHP40" s="387"/>
      <c r="CHQ40" s="389"/>
      <c r="CHR40" s="387"/>
      <c r="CHS40" s="389"/>
      <c r="CHT40" s="387"/>
      <c r="CHU40" s="389"/>
      <c r="CHV40" s="387"/>
      <c r="CHW40" s="389"/>
      <c r="CHX40" s="387"/>
      <c r="CHY40" s="389"/>
      <c r="CHZ40" s="387"/>
      <c r="CIA40" s="389"/>
      <c r="CIB40" s="387"/>
      <c r="CIC40" s="389"/>
      <c r="CID40" s="387"/>
      <c r="CIE40" s="389"/>
      <c r="CIF40" s="387"/>
      <c r="CIG40" s="389"/>
      <c r="CIH40" s="387"/>
      <c r="CII40" s="389"/>
      <c r="CIJ40" s="387"/>
      <c r="CIK40" s="389"/>
      <c r="CIL40" s="387"/>
      <c r="CIM40" s="389"/>
      <c r="CIN40" s="387"/>
      <c r="CIO40" s="389"/>
      <c r="CIP40" s="387"/>
      <c r="CIQ40" s="389"/>
      <c r="CIR40" s="387"/>
      <c r="CIS40" s="389"/>
      <c r="CIT40" s="387"/>
      <c r="CIU40" s="389"/>
      <c r="CIV40" s="387"/>
      <c r="CIW40" s="389"/>
      <c r="CIX40" s="387"/>
      <c r="CIY40" s="389"/>
      <c r="CIZ40" s="387"/>
      <c r="CJA40" s="389"/>
      <c r="CJB40" s="387"/>
      <c r="CJC40" s="389"/>
      <c r="CJD40" s="387"/>
      <c r="CJE40" s="389"/>
      <c r="CJF40" s="387"/>
      <c r="CJG40" s="389"/>
      <c r="CJH40" s="387"/>
      <c r="CJI40" s="389"/>
      <c r="CJJ40" s="387"/>
      <c r="CJK40" s="389"/>
      <c r="CJL40" s="387"/>
      <c r="CJM40" s="389"/>
      <c r="CJN40" s="387"/>
      <c r="CJO40" s="389"/>
      <c r="CJP40" s="387"/>
      <c r="CJQ40" s="389"/>
      <c r="CJR40" s="387"/>
      <c r="CJS40" s="389"/>
      <c r="CJT40" s="387"/>
      <c r="CJU40" s="389"/>
      <c r="CJV40" s="387"/>
      <c r="CJW40" s="389"/>
      <c r="CJX40" s="387"/>
      <c r="CJY40" s="389"/>
      <c r="CJZ40" s="387"/>
      <c r="CKA40" s="389"/>
      <c r="CKB40" s="387"/>
      <c r="CKC40" s="389"/>
      <c r="CKD40" s="387"/>
      <c r="CKE40" s="389"/>
      <c r="CKF40" s="387"/>
      <c r="CKG40" s="389"/>
      <c r="CKH40" s="387"/>
      <c r="CKI40" s="389"/>
      <c r="CKJ40" s="387"/>
      <c r="CKK40" s="389"/>
      <c r="CKL40" s="387"/>
      <c r="CKM40" s="389"/>
      <c r="CKN40" s="387"/>
      <c r="CKO40" s="389"/>
      <c r="CKP40" s="387"/>
      <c r="CKQ40" s="389"/>
      <c r="CKR40" s="387"/>
      <c r="CKS40" s="389"/>
      <c r="CKT40" s="387"/>
      <c r="CKU40" s="389"/>
      <c r="CKV40" s="387"/>
      <c r="CKW40" s="389"/>
      <c r="CKX40" s="387"/>
      <c r="CKY40" s="389"/>
      <c r="CKZ40" s="387"/>
      <c r="CLA40" s="389"/>
      <c r="CLB40" s="387"/>
      <c r="CLC40" s="389"/>
      <c r="CLD40" s="387"/>
      <c r="CLE40" s="389"/>
      <c r="CLF40" s="387"/>
      <c r="CLG40" s="389"/>
      <c r="CLH40" s="387"/>
      <c r="CLI40" s="389"/>
      <c r="CLJ40" s="387"/>
      <c r="CLK40" s="389"/>
      <c r="CLL40" s="387"/>
      <c r="CLM40" s="389"/>
      <c r="CLN40" s="387"/>
      <c r="CLO40" s="389"/>
      <c r="CLP40" s="387"/>
      <c r="CLQ40" s="389"/>
      <c r="CLR40" s="387"/>
      <c r="CLS40" s="389"/>
      <c r="CLT40" s="387"/>
      <c r="CLU40" s="389"/>
      <c r="CLV40" s="387"/>
      <c r="CLW40" s="389"/>
      <c r="CLX40" s="387"/>
      <c r="CLY40" s="389"/>
      <c r="CLZ40" s="387"/>
      <c r="CMA40" s="389"/>
      <c r="CMB40" s="387"/>
      <c r="CMC40" s="389"/>
      <c r="CMD40" s="387"/>
      <c r="CME40" s="389"/>
      <c r="CMF40" s="387"/>
      <c r="CMG40" s="389"/>
      <c r="CMH40" s="387"/>
      <c r="CMI40" s="389"/>
      <c r="CMJ40" s="387"/>
      <c r="CMK40" s="389"/>
      <c r="CML40" s="387"/>
      <c r="CMM40" s="389"/>
      <c r="CMN40" s="387"/>
      <c r="CMO40" s="389"/>
      <c r="CMP40" s="387"/>
      <c r="CMQ40" s="389"/>
      <c r="CMR40" s="387"/>
      <c r="CMS40" s="389"/>
      <c r="CMT40" s="387"/>
      <c r="CMU40" s="389"/>
      <c r="CMV40" s="387"/>
      <c r="CMW40" s="389"/>
      <c r="CMX40" s="387"/>
      <c r="CMY40" s="389"/>
      <c r="CMZ40" s="387"/>
      <c r="CNA40" s="389"/>
      <c r="CNB40" s="387"/>
      <c r="CNC40" s="389"/>
      <c r="CND40" s="387"/>
      <c r="CNE40" s="389"/>
      <c r="CNF40" s="387"/>
      <c r="CNG40" s="389"/>
      <c r="CNH40" s="387"/>
      <c r="CNI40" s="389"/>
      <c r="CNJ40" s="387"/>
      <c r="CNK40" s="389"/>
      <c r="CNL40" s="387"/>
      <c r="CNM40" s="389"/>
      <c r="CNN40" s="387"/>
      <c r="CNO40" s="389"/>
      <c r="CNP40" s="387"/>
      <c r="CNQ40" s="389"/>
      <c r="CNR40" s="387"/>
      <c r="CNS40" s="389"/>
      <c r="CNT40" s="387"/>
      <c r="CNU40" s="389"/>
      <c r="CNV40" s="387"/>
      <c r="CNW40" s="389"/>
      <c r="CNX40" s="387"/>
      <c r="CNY40" s="389"/>
      <c r="CNZ40" s="387"/>
      <c r="COA40" s="389"/>
      <c r="COB40" s="387"/>
      <c r="COC40" s="389"/>
      <c r="COD40" s="387"/>
      <c r="COE40" s="389"/>
      <c r="COF40" s="387"/>
      <c r="COG40" s="389"/>
      <c r="COH40" s="387"/>
      <c r="COI40" s="389"/>
      <c r="COJ40" s="387"/>
      <c r="COK40" s="389"/>
      <c r="COL40" s="387"/>
      <c r="COM40" s="389"/>
      <c r="CON40" s="387"/>
      <c r="COO40" s="389"/>
      <c r="COP40" s="387"/>
      <c r="COQ40" s="389"/>
      <c r="COR40" s="387"/>
      <c r="COS40" s="389"/>
      <c r="COT40" s="387"/>
      <c r="COU40" s="389"/>
      <c r="COV40" s="387"/>
      <c r="COW40" s="389"/>
      <c r="COX40" s="387"/>
      <c r="COY40" s="389"/>
      <c r="COZ40" s="387"/>
      <c r="CPA40" s="389"/>
      <c r="CPB40" s="387"/>
      <c r="CPC40" s="389"/>
      <c r="CPD40" s="387"/>
      <c r="CPE40" s="389"/>
      <c r="CPF40" s="387"/>
      <c r="CPG40" s="389"/>
      <c r="CPH40" s="387"/>
      <c r="CPI40" s="389"/>
      <c r="CPJ40" s="387"/>
      <c r="CPK40" s="389"/>
      <c r="CPL40" s="387"/>
      <c r="CPM40" s="389"/>
      <c r="CPN40" s="387"/>
      <c r="CPO40" s="389"/>
      <c r="CPP40" s="387"/>
      <c r="CPQ40" s="389"/>
      <c r="CPR40" s="387"/>
      <c r="CPS40" s="389"/>
      <c r="CPT40" s="387"/>
      <c r="CPU40" s="389"/>
      <c r="CPV40" s="387"/>
      <c r="CPW40" s="389"/>
      <c r="CPX40" s="387"/>
      <c r="CPY40" s="389"/>
      <c r="CPZ40" s="387"/>
      <c r="CQA40" s="389"/>
      <c r="CQB40" s="387"/>
      <c r="CQC40" s="389"/>
      <c r="CQD40" s="387"/>
      <c r="CQE40" s="389"/>
      <c r="CQF40" s="387"/>
      <c r="CQG40" s="389"/>
      <c r="CQH40" s="387"/>
      <c r="CQI40" s="389"/>
      <c r="CQJ40" s="387"/>
      <c r="CQK40" s="389"/>
      <c r="CQL40" s="387"/>
      <c r="CQM40" s="389"/>
      <c r="CQN40" s="387"/>
      <c r="CQO40" s="389"/>
      <c r="CQP40" s="387"/>
      <c r="CQQ40" s="389"/>
      <c r="CQR40" s="387"/>
      <c r="CQS40" s="389"/>
      <c r="CQT40" s="387"/>
      <c r="CQU40" s="389"/>
      <c r="CQV40" s="387"/>
      <c r="CQW40" s="389"/>
      <c r="CQX40" s="387"/>
      <c r="CQY40" s="389"/>
      <c r="CQZ40" s="387"/>
      <c r="CRA40" s="389"/>
      <c r="CRB40" s="387"/>
      <c r="CRC40" s="389"/>
      <c r="CRD40" s="387"/>
      <c r="CRE40" s="389"/>
      <c r="CRF40" s="387"/>
      <c r="CRG40" s="389"/>
      <c r="CRH40" s="387"/>
      <c r="CRI40" s="389"/>
      <c r="CRJ40" s="387"/>
      <c r="CRK40" s="389"/>
      <c r="CRL40" s="387"/>
      <c r="CRM40" s="389"/>
      <c r="CRN40" s="387"/>
      <c r="CRO40" s="389"/>
      <c r="CRP40" s="387"/>
      <c r="CRQ40" s="389"/>
      <c r="CRR40" s="387"/>
      <c r="CRS40" s="389"/>
      <c r="CRT40" s="387"/>
      <c r="CRU40" s="389"/>
      <c r="CRV40" s="387"/>
      <c r="CRW40" s="389"/>
      <c r="CRX40" s="387"/>
      <c r="CRY40" s="389"/>
      <c r="CRZ40" s="387"/>
      <c r="CSA40" s="389"/>
      <c r="CSB40" s="387"/>
      <c r="CSC40" s="389"/>
      <c r="CSD40" s="387"/>
      <c r="CSE40" s="389"/>
      <c r="CSF40" s="387"/>
      <c r="CSG40" s="389"/>
      <c r="CSH40" s="387"/>
      <c r="CSI40" s="389"/>
      <c r="CSJ40" s="387"/>
      <c r="CSK40" s="389"/>
      <c r="CSL40" s="387"/>
      <c r="CSM40" s="389"/>
      <c r="CSN40" s="387"/>
      <c r="CSO40" s="389"/>
      <c r="CSP40" s="387"/>
      <c r="CSQ40" s="389"/>
      <c r="CSR40" s="387"/>
      <c r="CSS40" s="389"/>
      <c r="CST40" s="387"/>
      <c r="CSU40" s="389"/>
      <c r="CSV40" s="387"/>
      <c r="CSW40" s="389"/>
      <c r="CSX40" s="387"/>
      <c r="CSY40" s="389"/>
      <c r="CSZ40" s="387"/>
      <c r="CTA40" s="389"/>
      <c r="CTB40" s="387"/>
      <c r="CTC40" s="389"/>
      <c r="CTD40" s="387"/>
      <c r="CTE40" s="389"/>
      <c r="CTF40" s="387"/>
      <c r="CTG40" s="389"/>
      <c r="CTH40" s="387"/>
      <c r="CTI40" s="389"/>
      <c r="CTJ40" s="387"/>
      <c r="CTK40" s="389"/>
      <c r="CTL40" s="387"/>
      <c r="CTM40" s="389"/>
      <c r="CTN40" s="387"/>
      <c r="CTO40" s="389"/>
      <c r="CTP40" s="387"/>
      <c r="CTQ40" s="389"/>
      <c r="CTR40" s="387"/>
      <c r="CTS40" s="389"/>
      <c r="CTT40" s="387"/>
      <c r="CTU40" s="389"/>
      <c r="CTV40" s="387"/>
      <c r="CTW40" s="389"/>
      <c r="CTX40" s="387"/>
      <c r="CTY40" s="389"/>
      <c r="CTZ40" s="387"/>
      <c r="CUA40" s="389"/>
      <c r="CUB40" s="387"/>
      <c r="CUC40" s="389"/>
      <c r="CUD40" s="387"/>
      <c r="CUE40" s="389"/>
      <c r="CUF40" s="387"/>
      <c r="CUG40" s="389"/>
      <c r="CUH40" s="387"/>
      <c r="CUI40" s="389"/>
      <c r="CUJ40" s="387"/>
      <c r="CUK40" s="389"/>
      <c r="CUL40" s="387"/>
      <c r="CUM40" s="389"/>
      <c r="CUN40" s="387"/>
      <c r="CUO40" s="389"/>
      <c r="CUP40" s="387"/>
      <c r="CUQ40" s="389"/>
      <c r="CUR40" s="387"/>
      <c r="CUS40" s="389"/>
      <c r="CUT40" s="387"/>
      <c r="CUU40" s="389"/>
      <c r="CUV40" s="387"/>
      <c r="CUW40" s="389"/>
      <c r="CUX40" s="387"/>
      <c r="CUY40" s="389"/>
      <c r="CUZ40" s="387"/>
      <c r="CVA40" s="389"/>
      <c r="CVB40" s="387"/>
      <c r="CVC40" s="389"/>
      <c r="CVD40" s="387"/>
      <c r="CVE40" s="389"/>
      <c r="CVF40" s="387"/>
      <c r="CVG40" s="389"/>
      <c r="CVH40" s="387"/>
      <c r="CVI40" s="389"/>
      <c r="CVJ40" s="387"/>
      <c r="CVK40" s="389"/>
      <c r="CVL40" s="387"/>
      <c r="CVM40" s="389"/>
      <c r="CVN40" s="387"/>
      <c r="CVO40" s="389"/>
      <c r="CVP40" s="387"/>
      <c r="CVQ40" s="389"/>
      <c r="CVR40" s="387"/>
      <c r="CVS40" s="389"/>
      <c r="CVT40" s="387"/>
      <c r="CVU40" s="389"/>
      <c r="CVV40" s="387"/>
      <c r="CVW40" s="389"/>
      <c r="CVX40" s="387"/>
      <c r="CVY40" s="389"/>
      <c r="CVZ40" s="387"/>
      <c r="CWA40" s="389"/>
      <c r="CWB40" s="387"/>
      <c r="CWC40" s="389"/>
      <c r="CWD40" s="387"/>
      <c r="CWE40" s="389"/>
      <c r="CWF40" s="387"/>
      <c r="CWG40" s="389"/>
      <c r="CWH40" s="387"/>
      <c r="CWI40" s="389"/>
      <c r="CWJ40" s="387"/>
      <c r="CWK40" s="389"/>
      <c r="CWL40" s="387"/>
      <c r="CWM40" s="389"/>
      <c r="CWN40" s="387"/>
      <c r="CWO40" s="389"/>
      <c r="CWP40" s="387"/>
      <c r="CWQ40" s="389"/>
      <c r="CWR40" s="387"/>
      <c r="CWS40" s="389"/>
      <c r="CWT40" s="387"/>
      <c r="CWU40" s="389"/>
      <c r="CWV40" s="387"/>
      <c r="CWW40" s="389"/>
      <c r="CWX40" s="387"/>
      <c r="CWY40" s="389"/>
      <c r="CWZ40" s="387"/>
      <c r="CXA40" s="389"/>
      <c r="CXB40" s="387"/>
      <c r="CXC40" s="389"/>
      <c r="CXD40" s="387"/>
      <c r="CXE40" s="389"/>
      <c r="CXF40" s="387"/>
      <c r="CXG40" s="389"/>
      <c r="CXH40" s="387"/>
      <c r="CXI40" s="389"/>
      <c r="CXJ40" s="387"/>
      <c r="CXK40" s="389"/>
      <c r="CXL40" s="387"/>
      <c r="CXM40" s="389"/>
      <c r="CXN40" s="387"/>
      <c r="CXO40" s="389"/>
      <c r="CXP40" s="387"/>
      <c r="CXQ40" s="389"/>
      <c r="CXR40" s="387"/>
      <c r="CXS40" s="389"/>
      <c r="CXT40" s="387"/>
      <c r="CXU40" s="389"/>
      <c r="CXV40" s="387"/>
      <c r="CXW40" s="389"/>
      <c r="CXX40" s="387"/>
      <c r="CXY40" s="389"/>
      <c r="CXZ40" s="387"/>
      <c r="CYA40" s="389"/>
      <c r="CYB40" s="387"/>
      <c r="CYC40" s="389"/>
      <c r="CYD40" s="387"/>
      <c r="CYE40" s="389"/>
      <c r="CYF40" s="387"/>
      <c r="CYG40" s="389"/>
      <c r="CYH40" s="387"/>
      <c r="CYI40" s="389"/>
      <c r="CYJ40" s="387"/>
      <c r="CYK40" s="389"/>
      <c r="CYL40" s="387"/>
      <c r="CYM40" s="389"/>
      <c r="CYN40" s="387"/>
      <c r="CYO40" s="389"/>
      <c r="CYP40" s="387"/>
      <c r="CYQ40" s="389"/>
      <c r="CYR40" s="387"/>
      <c r="CYS40" s="389"/>
      <c r="CYT40" s="387"/>
      <c r="CYU40" s="389"/>
      <c r="CYV40" s="387"/>
      <c r="CYW40" s="389"/>
      <c r="CYX40" s="387"/>
      <c r="CYY40" s="389"/>
      <c r="CYZ40" s="387"/>
      <c r="CZA40" s="389"/>
      <c r="CZB40" s="387"/>
      <c r="CZC40" s="389"/>
      <c r="CZD40" s="387"/>
      <c r="CZE40" s="389"/>
      <c r="CZF40" s="387"/>
      <c r="CZG40" s="389"/>
      <c r="CZH40" s="387"/>
      <c r="CZI40" s="389"/>
      <c r="CZJ40" s="387"/>
      <c r="CZK40" s="389"/>
      <c r="CZL40" s="387"/>
      <c r="CZM40" s="389"/>
      <c r="CZN40" s="387"/>
      <c r="CZO40" s="389"/>
      <c r="CZP40" s="387"/>
      <c r="CZQ40" s="389"/>
      <c r="CZR40" s="387"/>
      <c r="CZS40" s="389"/>
      <c r="CZT40" s="387"/>
      <c r="CZU40" s="389"/>
      <c r="CZV40" s="387"/>
      <c r="CZW40" s="389"/>
      <c r="CZX40" s="387"/>
      <c r="CZY40" s="389"/>
      <c r="CZZ40" s="387"/>
      <c r="DAA40" s="389"/>
      <c r="DAB40" s="387"/>
      <c r="DAC40" s="389"/>
      <c r="DAD40" s="387"/>
      <c r="DAE40" s="389"/>
      <c r="DAF40" s="387"/>
      <c r="DAG40" s="389"/>
      <c r="DAH40" s="387"/>
      <c r="DAI40" s="389"/>
      <c r="DAJ40" s="387"/>
      <c r="DAK40" s="389"/>
      <c r="DAL40" s="387"/>
      <c r="DAM40" s="389"/>
      <c r="DAN40" s="387"/>
      <c r="DAO40" s="389"/>
      <c r="DAP40" s="387"/>
      <c r="DAQ40" s="389"/>
      <c r="DAR40" s="387"/>
      <c r="DAS40" s="389"/>
      <c r="DAT40" s="387"/>
      <c r="DAU40" s="389"/>
      <c r="DAV40" s="387"/>
      <c r="DAW40" s="389"/>
      <c r="DAX40" s="387"/>
      <c r="DAY40" s="389"/>
      <c r="DAZ40" s="387"/>
      <c r="DBA40" s="389"/>
      <c r="DBB40" s="387"/>
      <c r="DBC40" s="389"/>
      <c r="DBD40" s="387"/>
      <c r="DBE40" s="389"/>
      <c r="DBF40" s="387"/>
      <c r="DBG40" s="389"/>
      <c r="DBH40" s="387"/>
      <c r="DBI40" s="389"/>
      <c r="DBJ40" s="387"/>
      <c r="DBK40" s="389"/>
      <c r="DBL40" s="387"/>
      <c r="DBM40" s="389"/>
      <c r="DBN40" s="387"/>
      <c r="DBO40" s="389"/>
      <c r="DBP40" s="387"/>
      <c r="DBQ40" s="389"/>
      <c r="DBR40" s="387"/>
      <c r="DBS40" s="389"/>
      <c r="DBT40" s="387"/>
      <c r="DBU40" s="389"/>
      <c r="DBV40" s="387"/>
      <c r="DBW40" s="389"/>
      <c r="DBX40" s="387"/>
      <c r="DBY40" s="389"/>
      <c r="DBZ40" s="387"/>
      <c r="DCA40" s="389"/>
      <c r="DCB40" s="387"/>
      <c r="DCC40" s="389"/>
      <c r="DCD40" s="387"/>
      <c r="DCE40" s="389"/>
      <c r="DCF40" s="387"/>
      <c r="DCG40" s="389"/>
      <c r="DCH40" s="387"/>
      <c r="DCI40" s="389"/>
      <c r="DCJ40" s="387"/>
      <c r="DCK40" s="389"/>
      <c r="DCL40" s="387"/>
      <c r="DCM40" s="389"/>
      <c r="DCN40" s="387"/>
      <c r="DCO40" s="389"/>
      <c r="DCP40" s="387"/>
      <c r="DCQ40" s="389"/>
      <c r="DCR40" s="387"/>
      <c r="DCS40" s="389"/>
      <c r="DCT40" s="387"/>
      <c r="DCU40" s="389"/>
      <c r="DCV40" s="387"/>
      <c r="DCW40" s="389"/>
      <c r="DCX40" s="387"/>
      <c r="DCY40" s="389"/>
      <c r="DCZ40" s="387"/>
      <c r="DDA40" s="389"/>
      <c r="DDB40" s="387"/>
      <c r="DDC40" s="389"/>
      <c r="DDD40" s="387"/>
      <c r="DDE40" s="389"/>
      <c r="DDF40" s="387"/>
      <c r="DDG40" s="389"/>
      <c r="DDH40" s="387"/>
      <c r="DDI40" s="389"/>
      <c r="DDJ40" s="387"/>
      <c r="DDK40" s="389"/>
      <c r="DDL40" s="387"/>
      <c r="DDM40" s="389"/>
      <c r="DDN40" s="387"/>
      <c r="DDO40" s="389"/>
      <c r="DDP40" s="387"/>
      <c r="DDQ40" s="389"/>
      <c r="DDR40" s="387"/>
      <c r="DDS40" s="389"/>
      <c r="DDT40" s="387"/>
      <c r="DDU40" s="389"/>
      <c r="DDV40" s="387"/>
      <c r="DDW40" s="389"/>
      <c r="DDX40" s="387"/>
      <c r="DDY40" s="389"/>
      <c r="DDZ40" s="387"/>
      <c r="DEA40" s="389"/>
      <c r="DEB40" s="387"/>
      <c r="DEC40" s="389"/>
      <c r="DED40" s="387"/>
      <c r="DEE40" s="389"/>
      <c r="DEF40" s="387"/>
      <c r="DEG40" s="389"/>
      <c r="DEH40" s="387"/>
      <c r="DEI40" s="389"/>
      <c r="DEJ40" s="387"/>
      <c r="DEK40" s="389"/>
      <c r="DEL40" s="387"/>
      <c r="DEM40" s="389"/>
      <c r="DEN40" s="387"/>
      <c r="DEO40" s="389"/>
      <c r="DEP40" s="387"/>
      <c r="DEQ40" s="389"/>
      <c r="DER40" s="387"/>
      <c r="DES40" s="389"/>
      <c r="DET40" s="387"/>
      <c r="DEU40" s="389"/>
      <c r="DEV40" s="387"/>
      <c r="DEW40" s="389"/>
      <c r="DEX40" s="387"/>
      <c r="DEY40" s="389"/>
      <c r="DEZ40" s="387"/>
      <c r="DFA40" s="389"/>
      <c r="DFB40" s="387"/>
      <c r="DFC40" s="389"/>
      <c r="DFD40" s="387"/>
      <c r="DFE40" s="389"/>
      <c r="DFF40" s="387"/>
      <c r="DFG40" s="389"/>
      <c r="DFH40" s="387"/>
      <c r="DFI40" s="389"/>
      <c r="DFJ40" s="387"/>
      <c r="DFK40" s="389"/>
      <c r="DFL40" s="387"/>
      <c r="DFM40" s="389"/>
      <c r="DFN40" s="387"/>
      <c r="DFO40" s="389"/>
      <c r="DFP40" s="387"/>
      <c r="DFQ40" s="389"/>
      <c r="DFR40" s="387"/>
      <c r="DFS40" s="389"/>
      <c r="DFT40" s="387"/>
      <c r="DFU40" s="389"/>
      <c r="DFV40" s="387"/>
      <c r="DFW40" s="389"/>
      <c r="DFX40" s="387"/>
      <c r="DFY40" s="389"/>
      <c r="DFZ40" s="387"/>
      <c r="DGA40" s="389"/>
      <c r="DGB40" s="387"/>
      <c r="DGC40" s="389"/>
      <c r="DGD40" s="387"/>
      <c r="DGE40" s="389"/>
      <c r="DGF40" s="387"/>
      <c r="DGG40" s="389"/>
      <c r="DGH40" s="387"/>
      <c r="DGI40" s="389"/>
      <c r="DGJ40" s="387"/>
      <c r="DGK40" s="389"/>
      <c r="DGL40" s="387"/>
      <c r="DGM40" s="389"/>
      <c r="DGN40" s="387"/>
      <c r="DGO40" s="389"/>
      <c r="DGP40" s="387"/>
      <c r="DGQ40" s="389"/>
      <c r="DGR40" s="387"/>
      <c r="DGS40" s="389"/>
      <c r="DGT40" s="387"/>
      <c r="DGU40" s="389"/>
      <c r="DGV40" s="387"/>
      <c r="DGW40" s="389"/>
      <c r="DGX40" s="387"/>
      <c r="DGY40" s="389"/>
      <c r="DGZ40" s="387"/>
      <c r="DHA40" s="389"/>
      <c r="DHB40" s="387"/>
      <c r="DHC40" s="389"/>
      <c r="DHD40" s="387"/>
      <c r="DHE40" s="389"/>
      <c r="DHF40" s="387"/>
      <c r="DHG40" s="389"/>
      <c r="DHH40" s="387"/>
      <c r="DHI40" s="389"/>
      <c r="DHJ40" s="387"/>
      <c r="DHK40" s="389"/>
      <c r="DHL40" s="387"/>
      <c r="DHM40" s="389"/>
      <c r="DHN40" s="387"/>
      <c r="DHO40" s="389"/>
      <c r="DHP40" s="387"/>
      <c r="DHQ40" s="389"/>
      <c r="DHR40" s="387"/>
      <c r="DHS40" s="389"/>
      <c r="DHT40" s="387"/>
      <c r="DHU40" s="389"/>
      <c r="DHV40" s="387"/>
      <c r="DHW40" s="389"/>
      <c r="DHX40" s="387"/>
      <c r="DHY40" s="389"/>
      <c r="DHZ40" s="387"/>
      <c r="DIA40" s="389"/>
      <c r="DIB40" s="387"/>
      <c r="DIC40" s="389"/>
      <c r="DID40" s="387"/>
      <c r="DIE40" s="389"/>
      <c r="DIF40" s="387"/>
      <c r="DIG40" s="389"/>
      <c r="DIH40" s="387"/>
      <c r="DII40" s="389"/>
      <c r="DIJ40" s="387"/>
      <c r="DIK40" s="389"/>
      <c r="DIL40" s="387"/>
      <c r="DIM40" s="389"/>
      <c r="DIN40" s="387"/>
      <c r="DIO40" s="389"/>
      <c r="DIP40" s="387"/>
      <c r="DIQ40" s="389"/>
      <c r="DIR40" s="387"/>
      <c r="DIS40" s="389"/>
      <c r="DIT40" s="387"/>
      <c r="DIU40" s="389"/>
      <c r="DIV40" s="387"/>
      <c r="DIW40" s="389"/>
      <c r="DIX40" s="387"/>
      <c r="DIY40" s="389"/>
      <c r="DIZ40" s="387"/>
      <c r="DJA40" s="389"/>
      <c r="DJB40" s="387"/>
      <c r="DJC40" s="389"/>
      <c r="DJD40" s="387"/>
      <c r="DJE40" s="389"/>
      <c r="DJF40" s="387"/>
      <c r="DJG40" s="389"/>
      <c r="DJH40" s="387"/>
      <c r="DJI40" s="389"/>
      <c r="DJJ40" s="387"/>
      <c r="DJK40" s="389"/>
      <c r="DJL40" s="387"/>
      <c r="DJM40" s="389"/>
      <c r="DJN40" s="387"/>
      <c r="DJO40" s="389"/>
      <c r="DJP40" s="387"/>
      <c r="DJQ40" s="389"/>
      <c r="DJR40" s="387"/>
      <c r="DJS40" s="389"/>
      <c r="DJT40" s="387"/>
      <c r="DJU40" s="389"/>
      <c r="DJV40" s="387"/>
      <c r="DJW40" s="389"/>
      <c r="DJX40" s="387"/>
      <c r="DJY40" s="389"/>
      <c r="DJZ40" s="387"/>
      <c r="DKA40" s="389"/>
      <c r="DKB40" s="387"/>
      <c r="DKC40" s="389"/>
      <c r="DKD40" s="387"/>
      <c r="DKE40" s="389"/>
      <c r="DKF40" s="387"/>
      <c r="DKG40" s="389"/>
      <c r="DKH40" s="387"/>
      <c r="DKI40" s="389"/>
      <c r="DKJ40" s="387"/>
      <c r="DKK40" s="389"/>
      <c r="DKL40" s="387"/>
      <c r="DKM40" s="389"/>
      <c r="DKN40" s="387"/>
      <c r="DKO40" s="389"/>
      <c r="DKP40" s="387"/>
      <c r="DKQ40" s="389"/>
      <c r="DKR40" s="387"/>
      <c r="DKS40" s="389"/>
      <c r="DKT40" s="387"/>
      <c r="DKU40" s="389"/>
      <c r="DKV40" s="387"/>
      <c r="DKW40" s="389"/>
      <c r="DKX40" s="387"/>
      <c r="DKY40" s="389"/>
      <c r="DKZ40" s="387"/>
      <c r="DLA40" s="389"/>
      <c r="DLB40" s="387"/>
      <c r="DLC40" s="389"/>
      <c r="DLD40" s="387"/>
      <c r="DLE40" s="389"/>
      <c r="DLF40" s="387"/>
      <c r="DLG40" s="389"/>
      <c r="DLH40" s="387"/>
      <c r="DLI40" s="389"/>
      <c r="DLJ40" s="387"/>
      <c r="DLK40" s="389"/>
      <c r="DLL40" s="387"/>
      <c r="DLM40" s="389"/>
      <c r="DLN40" s="387"/>
      <c r="DLO40" s="389"/>
      <c r="DLP40" s="387"/>
      <c r="DLQ40" s="389"/>
      <c r="DLR40" s="387"/>
      <c r="DLS40" s="389"/>
      <c r="DLT40" s="387"/>
      <c r="DLU40" s="389"/>
      <c r="DLV40" s="387"/>
      <c r="DLW40" s="389"/>
      <c r="DLX40" s="387"/>
      <c r="DLY40" s="389"/>
      <c r="DLZ40" s="387"/>
      <c r="DMA40" s="389"/>
      <c r="DMB40" s="387"/>
      <c r="DMC40" s="389"/>
      <c r="DMD40" s="387"/>
      <c r="DME40" s="389"/>
      <c r="DMF40" s="387"/>
      <c r="DMG40" s="389"/>
      <c r="DMH40" s="387"/>
      <c r="DMI40" s="389"/>
      <c r="DMJ40" s="387"/>
      <c r="DMK40" s="389"/>
      <c r="DML40" s="387"/>
      <c r="DMM40" s="389"/>
      <c r="DMN40" s="387"/>
      <c r="DMO40" s="389"/>
      <c r="DMP40" s="387"/>
      <c r="DMQ40" s="389"/>
      <c r="DMR40" s="387"/>
      <c r="DMS40" s="389"/>
      <c r="DMT40" s="387"/>
      <c r="DMU40" s="389"/>
      <c r="DMV40" s="387"/>
      <c r="DMW40" s="389"/>
      <c r="DMX40" s="387"/>
      <c r="DMY40" s="389"/>
      <c r="DMZ40" s="387"/>
      <c r="DNA40" s="389"/>
      <c r="DNB40" s="387"/>
      <c r="DNC40" s="389"/>
      <c r="DND40" s="387"/>
      <c r="DNE40" s="389"/>
      <c r="DNF40" s="387"/>
      <c r="DNG40" s="389"/>
      <c r="DNH40" s="387"/>
      <c r="DNI40" s="389"/>
      <c r="DNJ40" s="387"/>
      <c r="DNK40" s="389"/>
      <c r="DNL40" s="387"/>
      <c r="DNM40" s="389"/>
      <c r="DNN40" s="387"/>
      <c r="DNO40" s="389"/>
      <c r="DNP40" s="387"/>
      <c r="DNQ40" s="389"/>
      <c r="DNR40" s="387"/>
      <c r="DNS40" s="389"/>
      <c r="DNT40" s="387"/>
      <c r="DNU40" s="389"/>
      <c r="DNV40" s="387"/>
      <c r="DNW40" s="389"/>
      <c r="DNX40" s="387"/>
      <c r="DNY40" s="389"/>
      <c r="DNZ40" s="387"/>
      <c r="DOA40" s="389"/>
      <c r="DOB40" s="387"/>
      <c r="DOC40" s="389"/>
      <c r="DOD40" s="387"/>
      <c r="DOE40" s="389"/>
      <c r="DOF40" s="387"/>
      <c r="DOG40" s="389"/>
      <c r="DOH40" s="387"/>
      <c r="DOI40" s="389"/>
      <c r="DOJ40" s="387"/>
      <c r="DOK40" s="389"/>
      <c r="DOL40" s="387"/>
      <c r="DOM40" s="389"/>
      <c r="DON40" s="387"/>
      <c r="DOO40" s="389"/>
      <c r="DOP40" s="387"/>
      <c r="DOQ40" s="389"/>
      <c r="DOR40" s="387"/>
      <c r="DOS40" s="389"/>
      <c r="DOT40" s="387"/>
      <c r="DOU40" s="389"/>
      <c r="DOV40" s="387"/>
      <c r="DOW40" s="389"/>
      <c r="DOX40" s="387"/>
      <c r="DOY40" s="389"/>
      <c r="DOZ40" s="387"/>
      <c r="DPA40" s="389"/>
      <c r="DPB40" s="387"/>
      <c r="DPC40" s="389"/>
      <c r="DPD40" s="387"/>
      <c r="DPE40" s="389"/>
      <c r="DPF40" s="387"/>
      <c r="DPG40" s="389"/>
      <c r="DPH40" s="387"/>
      <c r="DPI40" s="389"/>
      <c r="DPJ40" s="387"/>
      <c r="DPK40" s="389"/>
      <c r="DPL40" s="387"/>
      <c r="DPM40" s="389"/>
      <c r="DPN40" s="387"/>
      <c r="DPO40" s="389"/>
      <c r="DPP40" s="387"/>
      <c r="DPQ40" s="389"/>
      <c r="DPR40" s="387"/>
      <c r="DPS40" s="389"/>
      <c r="DPT40" s="387"/>
      <c r="DPU40" s="389"/>
      <c r="DPV40" s="387"/>
      <c r="DPW40" s="389"/>
      <c r="DPX40" s="387"/>
      <c r="DPY40" s="389"/>
      <c r="DPZ40" s="387"/>
      <c r="DQA40" s="389"/>
      <c r="DQB40" s="387"/>
      <c r="DQC40" s="389"/>
      <c r="DQD40" s="387"/>
      <c r="DQE40" s="389"/>
      <c r="DQF40" s="387"/>
      <c r="DQG40" s="389"/>
      <c r="DQH40" s="387"/>
      <c r="DQI40" s="389"/>
      <c r="DQJ40" s="387"/>
      <c r="DQK40" s="389"/>
      <c r="DQL40" s="387"/>
      <c r="DQM40" s="389"/>
      <c r="DQN40" s="387"/>
      <c r="DQO40" s="389"/>
      <c r="DQP40" s="387"/>
      <c r="DQQ40" s="389"/>
      <c r="DQR40" s="387"/>
      <c r="DQS40" s="389"/>
      <c r="DQT40" s="387"/>
      <c r="DQU40" s="389"/>
      <c r="DQV40" s="387"/>
      <c r="DQW40" s="389"/>
      <c r="DQX40" s="387"/>
      <c r="DQY40" s="389"/>
      <c r="DQZ40" s="387"/>
      <c r="DRA40" s="389"/>
      <c r="DRB40" s="387"/>
      <c r="DRC40" s="389"/>
      <c r="DRD40" s="387"/>
      <c r="DRE40" s="389"/>
      <c r="DRF40" s="387"/>
      <c r="DRG40" s="389"/>
      <c r="DRH40" s="387"/>
      <c r="DRI40" s="389"/>
      <c r="DRJ40" s="387"/>
      <c r="DRK40" s="389"/>
      <c r="DRL40" s="387"/>
      <c r="DRM40" s="389"/>
      <c r="DRN40" s="387"/>
      <c r="DRO40" s="389"/>
      <c r="DRP40" s="387"/>
      <c r="DRQ40" s="389"/>
      <c r="DRR40" s="387"/>
      <c r="DRS40" s="389"/>
      <c r="DRT40" s="387"/>
      <c r="DRU40" s="389"/>
      <c r="DRV40" s="387"/>
      <c r="DRW40" s="389"/>
      <c r="DRX40" s="387"/>
      <c r="DRY40" s="389"/>
      <c r="DRZ40" s="387"/>
      <c r="DSA40" s="389"/>
      <c r="DSB40" s="387"/>
      <c r="DSC40" s="389"/>
      <c r="DSD40" s="387"/>
      <c r="DSE40" s="389"/>
      <c r="DSF40" s="387"/>
      <c r="DSG40" s="389"/>
      <c r="DSH40" s="387"/>
      <c r="DSI40" s="389"/>
      <c r="DSJ40" s="387"/>
      <c r="DSK40" s="389"/>
      <c r="DSL40" s="387"/>
      <c r="DSM40" s="389"/>
      <c r="DSN40" s="387"/>
      <c r="DSO40" s="389"/>
      <c r="DSP40" s="387"/>
      <c r="DSQ40" s="389"/>
      <c r="DSR40" s="387"/>
      <c r="DSS40" s="389"/>
      <c r="DST40" s="387"/>
      <c r="DSU40" s="389"/>
      <c r="DSV40" s="387"/>
      <c r="DSW40" s="389"/>
      <c r="DSX40" s="387"/>
      <c r="DSY40" s="389"/>
      <c r="DSZ40" s="387"/>
      <c r="DTA40" s="389"/>
      <c r="DTB40" s="387"/>
      <c r="DTC40" s="389"/>
      <c r="DTD40" s="387"/>
      <c r="DTE40" s="389"/>
      <c r="DTF40" s="387"/>
      <c r="DTG40" s="389"/>
      <c r="DTH40" s="387"/>
      <c r="DTI40" s="389"/>
      <c r="DTJ40" s="387"/>
      <c r="DTK40" s="389"/>
      <c r="DTL40" s="387"/>
      <c r="DTM40" s="389"/>
      <c r="DTN40" s="387"/>
      <c r="DTO40" s="389"/>
      <c r="DTP40" s="387"/>
      <c r="DTQ40" s="389"/>
      <c r="DTR40" s="387"/>
      <c r="DTS40" s="389"/>
      <c r="DTT40" s="387"/>
      <c r="DTU40" s="389"/>
      <c r="DTV40" s="387"/>
      <c r="DTW40" s="389"/>
      <c r="DTX40" s="387"/>
      <c r="DTY40" s="389"/>
      <c r="DTZ40" s="387"/>
      <c r="DUA40" s="389"/>
      <c r="DUB40" s="387"/>
      <c r="DUC40" s="389"/>
      <c r="DUD40" s="387"/>
      <c r="DUE40" s="389"/>
      <c r="DUF40" s="387"/>
      <c r="DUG40" s="389"/>
      <c r="DUH40" s="387"/>
      <c r="DUI40" s="389"/>
      <c r="DUJ40" s="387"/>
      <c r="DUK40" s="389"/>
      <c r="DUL40" s="387"/>
      <c r="DUM40" s="389"/>
      <c r="DUN40" s="387"/>
      <c r="DUO40" s="389"/>
      <c r="DUP40" s="387"/>
      <c r="DUQ40" s="389"/>
      <c r="DUR40" s="387"/>
      <c r="DUS40" s="389"/>
      <c r="DUT40" s="387"/>
      <c r="DUU40" s="389"/>
      <c r="DUV40" s="387"/>
      <c r="DUW40" s="389"/>
      <c r="DUX40" s="387"/>
      <c r="DUY40" s="389"/>
      <c r="DUZ40" s="387"/>
      <c r="DVA40" s="389"/>
      <c r="DVB40" s="387"/>
      <c r="DVC40" s="389"/>
      <c r="DVD40" s="387"/>
      <c r="DVE40" s="389"/>
      <c r="DVF40" s="387"/>
      <c r="DVG40" s="389"/>
      <c r="DVH40" s="387"/>
      <c r="DVI40" s="389"/>
      <c r="DVJ40" s="387"/>
      <c r="DVK40" s="389"/>
      <c r="DVL40" s="387"/>
      <c r="DVM40" s="389"/>
      <c r="DVN40" s="387"/>
      <c r="DVO40" s="389"/>
      <c r="DVP40" s="387"/>
      <c r="DVQ40" s="389"/>
      <c r="DVR40" s="387"/>
      <c r="DVS40" s="389"/>
      <c r="DVT40" s="387"/>
      <c r="DVU40" s="389"/>
      <c r="DVV40" s="387"/>
      <c r="DVW40" s="389"/>
      <c r="DVX40" s="387"/>
      <c r="DVY40" s="389"/>
      <c r="DVZ40" s="387"/>
      <c r="DWA40" s="389"/>
      <c r="DWB40" s="387"/>
      <c r="DWC40" s="389"/>
      <c r="DWD40" s="387"/>
      <c r="DWE40" s="389"/>
      <c r="DWF40" s="387"/>
      <c r="DWG40" s="389"/>
      <c r="DWH40" s="387"/>
      <c r="DWI40" s="389"/>
      <c r="DWJ40" s="387"/>
      <c r="DWK40" s="389"/>
      <c r="DWL40" s="387"/>
      <c r="DWM40" s="389"/>
      <c r="DWN40" s="387"/>
      <c r="DWO40" s="389"/>
      <c r="DWP40" s="387"/>
      <c r="DWQ40" s="389"/>
      <c r="DWR40" s="387"/>
      <c r="DWS40" s="389"/>
      <c r="DWT40" s="387"/>
      <c r="DWU40" s="389"/>
      <c r="DWV40" s="387"/>
      <c r="DWW40" s="389"/>
      <c r="DWX40" s="387"/>
      <c r="DWY40" s="389"/>
      <c r="DWZ40" s="387"/>
      <c r="DXA40" s="389"/>
      <c r="DXB40" s="387"/>
      <c r="DXC40" s="389"/>
      <c r="DXD40" s="387"/>
      <c r="DXE40" s="389"/>
      <c r="DXF40" s="387"/>
      <c r="DXG40" s="389"/>
      <c r="DXH40" s="387"/>
      <c r="DXI40" s="389"/>
      <c r="DXJ40" s="387"/>
      <c r="DXK40" s="389"/>
      <c r="DXL40" s="387"/>
      <c r="DXM40" s="389"/>
      <c r="DXN40" s="387"/>
      <c r="DXO40" s="389"/>
      <c r="DXP40" s="387"/>
      <c r="DXQ40" s="389"/>
      <c r="DXR40" s="387"/>
      <c r="DXS40" s="389"/>
      <c r="DXT40" s="387"/>
      <c r="DXU40" s="389"/>
      <c r="DXV40" s="387"/>
      <c r="DXW40" s="389"/>
      <c r="DXX40" s="387"/>
      <c r="DXY40" s="389"/>
      <c r="DXZ40" s="387"/>
      <c r="DYA40" s="389"/>
      <c r="DYB40" s="387"/>
      <c r="DYC40" s="389"/>
      <c r="DYD40" s="387"/>
      <c r="DYE40" s="389"/>
      <c r="DYF40" s="387"/>
      <c r="DYG40" s="389"/>
      <c r="DYH40" s="387"/>
      <c r="DYI40" s="389"/>
      <c r="DYJ40" s="387"/>
      <c r="DYK40" s="389"/>
      <c r="DYL40" s="387"/>
      <c r="DYM40" s="389"/>
      <c r="DYN40" s="387"/>
      <c r="DYO40" s="389"/>
      <c r="DYP40" s="387"/>
      <c r="DYQ40" s="389"/>
      <c r="DYR40" s="387"/>
      <c r="DYS40" s="389"/>
      <c r="DYT40" s="387"/>
      <c r="DYU40" s="389"/>
      <c r="DYV40" s="387"/>
      <c r="DYW40" s="389"/>
      <c r="DYX40" s="387"/>
      <c r="DYY40" s="389"/>
      <c r="DYZ40" s="387"/>
      <c r="DZA40" s="389"/>
      <c r="DZB40" s="387"/>
      <c r="DZC40" s="389"/>
      <c r="DZD40" s="387"/>
      <c r="DZE40" s="389"/>
      <c r="DZF40" s="387"/>
      <c r="DZG40" s="389"/>
      <c r="DZH40" s="387"/>
      <c r="DZI40" s="389"/>
      <c r="DZJ40" s="387"/>
      <c r="DZK40" s="389"/>
      <c r="DZL40" s="387"/>
      <c r="DZM40" s="389"/>
      <c r="DZN40" s="387"/>
      <c r="DZO40" s="389"/>
      <c r="DZP40" s="387"/>
      <c r="DZQ40" s="389"/>
      <c r="DZR40" s="387"/>
      <c r="DZS40" s="389"/>
      <c r="DZT40" s="387"/>
      <c r="DZU40" s="389"/>
      <c r="DZV40" s="387"/>
      <c r="DZW40" s="389"/>
      <c r="DZX40" s="387"/>
      <c r="DZY40" s="389"/>
      <c r="DZZ40" s="387"/>
      <c r="EAA40" s="389"/>
      <c r="EAB40" s="387"/>
      <c r="EAC40" s="389"/>
      <c r="EAD40" s="387"/>
      <c r="EAE40" s="389"/>
      <c r="EAF40" s="387"/>
      <c r="EAG40" s="389"/>
      <c r="EAH40" s="387"/>
      <c r="EAI40" s="389"/>
      <c r="EAJ40" s="387"/>
      <c r="EAK40" s="389"/>
      <c r="EAL40" s="387"/>
      <c r="EAM40" s="389"/>
      <c r="EAN40" s="387"/>
      <c r="EAO40" s="389"/>
      <c r="EAP40" s="387"/>
      <c r="EAQ40" s="389"/>
      <c r="EAR40" s="387"/>
      <c r="EAS40" s="389"/>
      <c r="EAT40" s="387"/>
      <c r="EAU40" s="389"/>
      <c r="EAV40" s="387"/>
      <c r="EAW40" s="389"/>
      <c r="EAX40" s="387"/>
      <c r="EAY40" s="389"/>
      <c r="EAZ40" s="387"/>
      <c r="EBA40" s="389"/>
      <c r="EBB40" s="387"/>
      <c r="EBC40" s="389"/>
      <c r="EBD40" s="387"/>
      <c r="EBE40" s="389"/>
      <c r="EBF40" s="387"/>
      <c r="EBG40" s="389"/>
      <c r="EBH40" s="387"/>
      <c r="EBI40" s="389"/>
      <c r="EBJ40" s="387"/>
      <c r="EBK40" s="389"/>
      <c r="EBL40" s="387"/>
      <c r="EBM40" s="389"/>
      <c r="EBN40" s="387"/>
      <c r="EBO40" s="389"/>
      <c r="EBP40" s="387"/>
      <c r="EBQ40" s="389"/>
      <c r="EBR40" s="387"/>
      <c r="EBS40" s="389"/>
      <c r="EBT40" s="387"/>
      <c r="EBU40" s="389"/>
      <c r="EBV40" s="387"/>
      <c r="EBW40" s="389"/>
      <c r="EBX40" s="387"/>
      <c r="EBY40" s="389"/>
      <c r="EBZ40" s="387"/>
      <c r="ECA40" s="389"/>
      <c r="ECB40" s="387"/>
      <c r="ECC40" s="389"/>
      <c r="ECD40" s="387"/>
      <c r="ECE40" s="389"/>
      <c r="ECF40" s="387"/>
      <c r="ECG40" s="389"/>
      <c r="ECH40" s="387"/>
      <c r="ECI40" s="389"/>
      <c r="ECJ40" s="387"/>
      <c r="ECK40" s="389"/>
      <c r="ECL40" s="387"/>
      <c r="ECM40" s="389"/>
      <c r="ECN40" s="387"/>
      <c r="ECO40" s="389"/>
      <c r="ECP40" s="387"/>
      <c r="ECQ40" s="389"/>
      <c r="ECR40" s="387"/>
      <c r="ECS40" s="389"/>
      <c r="ECT40" s="387"/>
      <c r="ECU40" s="389"/>
      <c r="ECV40" s="387"/>
      <c r="ECW40" s="389"/>
      <c r="ECX40" s="387"/>
      <c r="ECY40" s="389"/>
      <c r="ECZ40" s="387"/>
      <c r="EDA40" s="389"/>
      <c r="EDB40" s="387"/>
      <c r="EDC40" s="389"/>
      <c r="EDD40" s="387"/>
      <c r="EDE40" s="389"/>
      <c r="EDF40" s="387"/>
      <c r="EDG40" s="389"/>
      <c r="EDH40" s="387"/>
      <c r="EDI40" s="389"/>
      <c r="EDJ40" s="387"/>
      <c r="EDK40" s="389"/>
      <c r="EDL40" s="387"/>
      <c r="EDM40" s="389"/>
      <c r="EDN40" s="387"/>
      <c r="EDO40" s="389"/>
      <c r="EDP40" s="387"/>
      <c r="EDQ40" s="389"/>
      <c r="EDR40" s="387"/>
      <c r="EDS40" s="389"/>
      <c r="EDT40" s="387"/>
      <c r="EDU40" s="389"/>
      <c r="EDV40" s="387"/>
      <c r="EDW40" s="389"/>
      <c r="EDX40" s="387"/>
      <c r="EDY40" s="389"/>
      <c r="EDZ40" s="387"/>
      <c r="EEA40" s="389"/>
      <c r="EEB40" s="387"/>
      <c r="EEC40" s="389"/>
      <c r="EED40" s="387"/>
      <c r="EEE40" s="389"/>
      <c r="EEF40" s="387"/>
      <c r="EEG40" s="389"/>
      <c r="EEH40" s="387"/>
      <c r="EEI40" s="389"/>
      <c r="EEJ40" s="387"/>
      <c r="EEK40" s="389"/>
      <c r="EEL40" s="387"/>
      <c r="EEM40" s="389"/>
      <c r="EEN40" s="387"/>
      <c r="EEO40" s="389"/>
      <c r="EEP40" s="387"/>
      <c r="EEQ40" s="389"/>
      <c r="EER40" s="387"/>
      <c r="EES40" s="389"/>
      <c r="EET40" s="387"/>
      <c r="EEU40" s="389"/>
      <c r="EEV40" s="387"/>
      <c r="EEW40" s="389"/>
      <c r="EEX40" s="387"/>
      <c r="EEY40" s="389"/>
      <c r="EEZ40" s="387"/>
      <c r="EFA40" s="389"/>
      <c r="EFB40" s="387"/>
      <c r="EFC40" s="389"/>
      <c r="EFD40" s="387"/>
      <c r="EFE40" s="389"/>
      <c r="EFF40" s="387"/>
      <c r="EFG40" s="389"/>
      <c r="EFH40" s="387"/>
      <c r="EFI40" s="389"/>
      <c r="EFJ40" s="387"/>
      <c r="EFK40" s="389"/>
      <c r="EFL40" s="387"/>
      <c r="EFM40" s="389"/>
      <c r="EFN40" s="387"/>
      <c r="EFO40" s="389"/>
      <c r="EFP40" s="387"/>
      <c r="EFQ40" s="389"/>
      <c r="EFR40" s="387"/>
      <c r="EFS40" s="389"/>
      <c r="EFT40" s="387"/>
      <c r="EFU40" s="389"/>
      <c r="EFV40" s="387"/>
      <c r="EFW40" s="389"/>
      <c r="EFX40" s="387"/>
      <c r="EFY40" s="389"/>
      <c r="EFZ40" s="387"/>
      <c r="EGA40" s="389"/>
      <c r="EGB40" s="387"/>
      <c r="EGC40" s="389"/>
      <c r="EGD40" s="387"/>
      <c r="EGE40" s="389"/>
      <c r="EGF40" s="387"/>
      <c r="EGG40" s="389"/>
      <c r="EGH40" s="387"/>
      <c r="EGI40" s="389"/>
      <c r="EGJ40" s="387"/>
      <c r="EGK40" s="389"/>
      <c r="EGL40" s="387"/>
      <c r="EGM40" s="389"/>
      <c r="EGN40" s="387"/>
      <c r="EGO40" s="389"/>
      <c r="EGP40" s="387"/>
      <c r="EGQ40" s="389"/>
      <c r="EGR40" s="387"/>
      <c r="EGS40" s="389"/>
      <c r="EGT40" s="387"/>
      <c r="EGU40" s="389"/>
      <c r="EGV40" s="387"/>
      <c r="EGW40" s="389"/>
      <c r="EGX40" s="387"/>
      <c r="EGY40" s="389"/>
      <c r="EGZ40" s="387"/>
      <c r="EHA40" s="389"/>
      <c r="EHB40" s="387"/>
      <c r="EHC40" s="389"/>
      <c r="EHD40" s="387"/>
      <c r="EHE40" s="389"/>
      <c r="EHF40" s="387"/>
      <c r="EHG40" s="389"/>
      <c r="EHH40" s="387"/>
      <c r="EHI40" s="389"/>
      <c r="EHJ40" s="387"/>
      <c r="EHK40" s="389"/>
      <c r="EHL40" s="387"/>
      <c r="EHM40" s="389"/>
      <c r="EHN40" s="387"/>
      <c r="EHO40" s="389"/>
      <c r="EHP40" s="387"/>
      <c r="EHQ40" s="389"/>
      <c r="EHR40" s="387"/>
      <c r="EHS40" s="389"/>
      <c r="EHT40" s="387"/>
      <c r="EHU40" s="389"/>
      <c r="EHV40" s="387"/>
      <c r="EHW40" s="389"/>
      <c r="EHX40" s="387"/>
      <c r="EHY40" s="389"/>
      <c r="EHZ40" s="387"/>
      <c r="EIA40" s="389"/>
      <c r="EIB40" s="387"/>
      <c r="EIC40" s="389"/>
      <c r="EID40" s="387"/>
      <c r="EIE40" s="389"/>
      <c r="EIF40" s="387"/>
      <c r="EIG40" s="389"/>
      <c r="EIH40" s="387"/>
      <c r="EII40" s="389"/>
      <c r="EIJ40" s="387"/>
      <c r="EIK40" s="389"/>
      <c r="EIL40" s="387"/>
      <c r="EIM40" s="389"/>
      <c r="EIN40" s="387"/>
      <c r="EIO40" s="389"/>
      <c r="EIP40" s="387"/>
      <c r="EIQ40" s="389"/>
      <c r="EIR40" s="387"/>
      <c r="EIS40" s="389"/>
      <c r="EIT40" s="387"/>
      <c r="EIU40" s="389"/>
      <c r="EIV40" s="387"/>
      <c r="EIW40" s="389"/>
      <c r="EIX40" s="387"/>
      <c r="EIY40" s="389"/>
      <c r="EIZ40" s="387"/>
      <c r="EJA40" s="389"/>
      <c r="EJB40" s="387"/>
      <c r="EJC40" s="389"/>
      <c r="EJD40" s="387"/>
      <c r="EJE40" s="389"/>
      <c r="EJF40" s="387"/>
      <c r="EJG40" s="389"/>
      <c r="EJH40" s="387"/>
      <c r="EJI40" s="389"/>
      <c r="EJJ40" s="387"/>
      <c r="EJK40" s="389"/>
      <c r="EJL40" s="387"/>
      <c r="EJM40" s="389"/>
      <c r="EJN40" s="387"/>
      <c r="EJO40" s="389"/>
      <c r="EJP40" s="387"/>
      <c r="EJQ40" s="389"/>
      <c r="EJR40" s="387"/>
      <c r="EJS40" s="389"/>
      <c r="EJT40" s="387"/>
      <c r="EJU40" s="389"/>
      <c r="EJV40" s="387"/>
      <c r="EJW40" s="389"/>
      <c r="EJX40" s="387"/>
      <c r="EJY40" s="389"/>
      <c r="EJZ40" s="387"/>
      <c r="EKA40" s="389"/>
      <c r="EKB40" s="387"/>
      <c r="EKC40" s="389"/>
      <c r="EKD40" s="387"/>
      <c r="EKE40" s="389"/>
      <c r="EKF40" s="387"/>
      <c r="EKG40" s="389"/>
      <c r="EKH40" s="387"/>
      <c r="EKI40" s="389"/>
      <c r="EKJ40" s="387"/>
      <c r="EKK40" s="389"/>
      <c r="EKL40" s="387"/>
      <c r="EKM40" s="389"/>
      <c r="EKN40" s="387"/>
      <c r="EKO40" s="389"/>
      <c r="EKP40" s="387"/>
      <c r="EKQ40" s="389"/>
      <c r="EKR40" s="387"/>
      <c r="EKS40" s="389"/>
      <c r="EKT40" s="387"/>
      <c r="EKU40" s="389"/>
      <c r="EKV40" s="387"/>
      <c r="EKW40" s="389"/>
      <c r="EKX40" s="387"/>
      <c r="EKY40" s="389"/>
      <c r="EKZ40" s="387"/>
      <c r="ELA40" s="389"/>
      <c r="ELB40" s="387"/>
      <c r="ELC40" s="389"/>
      <c r="ELD40" s="387"/>
      <c r="ELE40" s="389"/>
      <c r="ELF40" s="387"/>
      <c r="ELG40" s="389"/>
      <c r="ELH40" s="387"/>
      <c r="ELI40" s="389"/>
      <c r="ELJ40" s="387"/>
      <c r="ELK40" s="389"/>
      <c r="ELL40" s="387"/>
      <c r="ELM40" s="389"/>
      <c r="ELN40" s="387"/>
      <c r="ELO40" s="389"/>
      <c r="ELP40" s="387"/>
      <c r="ELQ40" s="389"/>
      <c r="ELR40" s="387"/>
      <c r="ELS40" s="389"/>
      <c r="ELT40" s="387"/>
      <c r="ELU40" s="389"/>
      <c r="ELV40" s="387"/>
      <c r="ELW40" s="389"/>
      <c r="ELX40" s="387"/>
      <c r="ELY40" s="389"/>
      <c r="ELZ40" s="387"/>
      <c r="EMA40" s="389"/>
      <c r="EMB40" s="387"/>
      <c r="EMC40" s="389"/>
      <c r="EMD40" s="387"/>
      <c r="EME40" s="389"/>
      <c r="EMF40" s="387"/>
      <c r="EMG40" s="389"/>
      <c r="EMH40" s="387"/>
      <c r="EMI40" s="389"/>
      <c r="EMJ40" s="387"/>
      <c r="EMK40" s="389"/>
      <c r="EML40" s="387"/>
      <c r="EMM40" s="389"/>
      <c r="EMN40" s="387"/>
      <c r="EMO40" s="389"/>
      <c r="EMP40" s="387"/>
      <c r="EMQ40" s="389"/>
      <c r="EMR40" s="387"/>
      <c r="EMS40" s="389"/>
      <c r="EMT40" s="387"/>
      <c r="EMU40" s="389"/>
      <c r="EMV40" s="387"/>
      <c r="EMW40" s="389"/>
      <c r="EMX40" s="387"/>
      <c r="EMY40" s="389"/>
      <c r="EMZ40" s="387"/>
      <c r="ENA40" s="389"/>
      <c r="ENB40" s="387"/>
      <c r="ENC40" s="389"/>
      <c r="END40" s="387"/>
      <c r="ENE40" s="389"/>
      <c r="ENF40" s="387"/>
      <c r="ENG40" s="389"/>
      <c r="ENH40" s="387"/>
      <c r="ENI40" s="389"/>
      <c r="ENJ40" s="387"/>
      <c r="ENK40" s="389"/>
      <c r="ENL40" s="387"/>
      <c r="ENM40" s="389"/>
      <c r="ENN40" s="387"/>
      <c r="ENO40" s="389"/>
      <c r="ENP40" s="387"/>
      <c r="ENQ40" s="389"/>
      <c r="ENR40" s="387"/>
      <c r="ENS40" s="389"/>
      <c r="ENT40" s="387"/>
      <c r="ENU40" s="389"/>
      <c r="ENV40" s="387"/>
      <c r="ENW40" s="389"/>
      <c r="ENX40" s="387"/>
      <c r="ENY40" s="389"/>
      <c r="ENZ40" s="387"/>
      <c r="EOA40" s="389"/>
      <c r="EOB40" s="387"/>
      <c r="EOC40" s="389"/>
      <c r="EOD40" s="387"/>
      <c r="EOE40" s="389"/>
      <c r="EOF40" s="387"/>
      <c r="EOG40" s="389"/>
      <c r="EOH40" s="387"/>
      <c r="EOI40" s="389"/>
      <c r="EOJ40" s="387"/>
      <c r="EOK40" s="389"/>
      <c r="EOL40" s="387"/>
      <c r="EOM40" s="389"/>
      <c r="EON40" s="387"/>
      <c r="EOO40" s="389"/>
      <c r="EOP40" s="387"/>
      <c r="EOQ40" s="389"/>
      <c r="EOR40" s="387"/>
      <c r="EOS40" s="389"/>
      <c r="EOT40" s="387"/>
      <c r="EOU40" s="389"/>
      <c r="EOV40" s="387"/>
      <c r="EOW40" s="389"/>
      <c r="EOX40" s="387"/>
      <c r="EOY40" s="389"/>
      <c r="EOZ40" s="387"/>
      <c r="EPA40" s="389"/>
      <c r="EPB40" s="387"/>
      <c r="EPC40" s="389"/>
      <c r="EPD40" s="387"/>
      <c r="EPE40" s="389"/>
      <c r="EPF40" s="387"/>
      <c r="EPG40" s="389"/>
      <c r="EPH40" s="387"/>
      <c r="EPI40" s="389"/>
      <c r="EPJ40" s="387"/>
      <c r="EPK40" s="389"/>
      <c r="EPL40" s="387"/>
      <c r="EPM40" s="389"/>
      <c r="EPN40" s="387"/>
      <c r="EPO40" s="389"/>
      <c r="EPP40" s="387"/>
      <c r="EPQ40" s="389"/>
      <c r="EPR40" s="387"/>
      <c r="EPS40" s="389"/>
      <c r="EPT40" s="387"/>
      <c r="EPU40" s="389"/>
      <c r="EPV40" s="387"/>
      <c r="EPW40" s="389"/>
      <c r="EPX40" s="387"/>
      <c r="EPY40" s="389"/>
      <c r="EPZ40" s="387"/>
      <c r="EQA40" s="389"/>
      <c r="EQB40" s="387"/>
      <c r="EQC40" s="389"/>
      <c r="EQD40" s="387"/>
      <c r="EQE40" s="389"/>
      <c r="EQF40" s="387"/>
      <c r="EQG40" s="389"/>
      <c r="EQH40" s="387"/>
      <c r="EQI40" s="389"/>
      <c r="EQJ40" s="387"/>
      <c r="EQK40" s="389"/>
      <c r="EQL40" s="387"/>
      <c r="EQM40" s="389"/>
      <c r="EQN40" s="387"/>
      <c r="EQO40" s="389"/>
      <c r="EQP40" s="387"/>
      <c r="EQQ40" s="389"/>
      <c r="EQR40" s="387"/>
      <c r="EQS40" s="389"/>
      <c r="EQT40" s="387"/>
      <c r="EQU40" s="389"/>
      <c r="EQV40" s="387"/>
      <c r="EQW40" s="389"/>
      <c r="EQX40" s="387"/>
      <c r="EQY40" s="389"/>
      <c r="EQZ40" s="387"/>
      <c r="ERA40" s="389"/>
      <c r="ERB40" s="387"/>
      <c r="ERC40" s="389"/>
      <c r="ERD40" s="387"/>
      <c r="ERE40" s="389"/>
      <c r="ERF40" s="387"/>
      <c r="ERG40" s="389"/>
      <c r="ERH40" s="387"/>
      <c r="ERI40" s="389"/>
      <c r="ERJ40" s="387"/>
      <c r="ERK40" s="389"/>
      <c r="ERL40" s="387"/>
      <c r="ERM40" s="389"/>
      <c r="ERN40" s="387"/>
      <c r="ERO40" s="389"/>
      <c r="ERP40" s="387"/>
      <c r="ERQ40" s="389"/>
      <c r="ERR40" s="387"/>
      <c r="ERS40" s="389"/>
      <c r="ERT40" s="387"/>
      <c r="ERU40" s="389"/>
      <c r="ERV40" s="387"/>
      <c r="ERW40" s="389"/>
      <c r="ERX40" s="387"/>
      <c r="ERY40" s="389"/>
      <c r="ERZ40" s="387"/>
      <c r="ESA40" s="389"/>
      <c r="ESB40" s="387"/>
      <c r="ESC40" s="389"/>
      <c r="ESD40" s="387"/>
      <c r="ESE40" s="389"/>
      <c r="ESF40" s="387"/>
      <c r="ESG40" s="389"/>
      <c r="ESH40" s="387"/>
      <c r="ESI40" s="389"/>
      <c r="ESJ40" s="387"/>
      <c r="ESK40" s="389"/>
      <c r="ESL40" s="387"/>
      <c r="ESM40" s="389"/>
      <c r="ESN40" s="387"/>
      <c r="ESO40" s="389"/>
      <c r="ESP40" s="387"/>
      <c r="ESQ40" s="389"/>
      <c r="ESR40" s="387"/>
      <c r="ESS40" s="389"/>
      <c r="EST40" s="387"/>
      <c r="ESU40" s="389"/>
      <c r="ESV40" s="387"/>
      <c r="ESW40" s="389"/>
      <c r="ESX40" s="387"/>
      <c r="ESY40" s="389"/>
      <c r="ESZ40" s="387"/>
      <c r="ETA40" s="389"/>
      <c r="ETB40" s="387"/>
      <c r="ETC40" s="389"/>
      <c r="ETD40" s="387"/>
      <c r="ETE40" s="389"/>
      <c r="ETF40" s="387"/>
      <c r="ETG40" s="389"/>
      <c r="ETH40" s="387"/>
      <c r="ETI40" s="389"/>
      <c r="ETJ40" s="387"/>
      <c r="ETK40" s="389"/>
      <c r="ETL40" s="387"/>
      <c r="ETM40" s="389"/>
      <c r="ETN40" s="387"/>
      <c r="ETO40" s="389"/>
      <c r="ETP40" s="387"/>
      <c r="ETQ40" s="389"/>
      <c r="ETR40" s="387"/>
      <c r="ETS40" s="389"/>
      <c r="ETT40" s="387"/>
      <c r="ETU40" s="389"/>
      <c r="ETV40" s="387"/>
      <c r="ETW40" s="389"/>
      <c r="ETX40" s="387"/>
      <c r="ETY40" s="389"/>
      <c r="ETZ40" s="387"/>
      <c r="EUA40" s="389"/>
      <c r="EUB40" s="387"/>
      <c r="EUC40" s="389"/>
      <c r="EUD40" s="387"/>
      <c r="EUE40" s="389"/>
      <c r="EUF40" s="387"/>
      <c r="EUG40" s="389"/>
      <c r="EUH40" s="387"/>
      <c r="EUI40" s="389"/>
      <c r="EUJ40" s="387"/>
      <c r="EUK40" s="389"/>
      <c r="EUL40" s="387"/>
      <c r="EUM40" s="389"/>
      <c r="EUN40" s="387"/>
      <c r="EUO40" s="389"/>
      <c r="EUP40" s="387"/>
      <c r="EUQ40" s="389"/>
      <c r="EUR40" s="387"/>
      <c r="EUS40" s="389"/>
      <c r="EUT40" s="387"/>
      <c r="EUU40" s="389"/>
      <c r="EUV40" s="387"/>
      <c r="EUW40" s="389"/>
      <c r="EUX40" s="387"/>
      <c r="EUY40" s="389"/>
      <c r="EUZ40" s="387"/>
      <c r="EVA40" s="389"/>
      <c r="EVB40" s="387"/>
      <c r="EVC40" s="389"/>
      <c r="EVD40" s="387"/>
      <c r="EVE40" s="389"/>
      <c r="EVF40" s="387"/>
      <c r="EVG40" s="389"/>
      <c r="EVH40" s="387"/>
      <c r="EVI40" s="389"/>
      <c r="EVJ40" s="387"/>
      <c r="EVK40" s="389"/>
      <c r="EVL40" s="387"/>
      <c r="EVM40" s="389"/>
      <c r="EVN40" s="387"/>
      <c r="EVO40" s="389"/>
      <c r="EVP40" s="387"/>
      <c r="EVQ40" s="389"/>
      <c r="EVR40" s="387"/>
      <c r="EVS40" s="389"/>
      <c r="EVT40" s="387"/>
      <c r="EVU40" s="389"/>
      <c r="EVV40" s="387"/>
      <c r="EVW40" s="389"/>
      <c r="EVX40" s="387"/>
      <c r="EVY40" s="389"/>
      <c r="EVZ40" s="387"/>
      <c r="EWA40" s="389"/>
      <c r="EWB40" s="387"/>
      <c r="EWC40" s="389"/>
      <c r="EWD40" s="387"/>
      <c r="EWE40" s="389"/>
      <c r="EWF40" s="387"/>
      <c r="EWG40" s="389"/>
      <c r="EWH40" s="387"/>
      <c r="EWI40" s="389"/>
      <c r="EWJ40" s="387"/>
      <c r="EWK40" s="389"/>
      <c r="EWL40" s="387"/>
      <c r="EWM40" s="389"/>
      <c r="EWN40" s="387"/>
      <c r="EWO40" s="389"/>
      <c r="EWP40" s="387"/>
      <c r="EWQ40" s="389"/>
      <c r="EWR40" s="387"/>
      <c r="EWS40" s="389"/>
      <c r="EWT40" s="387"/>
      <c r="EWU40" s="389"/>
      <c r="EWV40" s="387"/>
      <c r="EWW40" s="389"/>
      <c r="EWX40" s="387"/>
      <c r="EWY40" s="389"/>
      <c r="EWZ40" s="387"/>
      <c r="EXA40" s="389"/>
      <c r="EXB40" s="387"/>
      <c r="EXC40" s="389"/>
      <c r="EXD40" s="387"/>
      <c r="EXE40" s="389"/>
      <c r="EXF40" s="387"/>
      <c r="EXG40" s="389"/>
      <c r="EXH40" s="387"/>
      <c r="EXI40" s="389"/>
      <c r="EXJ40" s="387"/>
      <c r="EXK40" s="389"/>
      <c r="EXL40" s="387"/>
      <c r="EXM40" s="389"/>
      <c r="EXN40" s="387"/>
      <c r="EXO40" s="389"/>
      <c r="EXP40" s="387"/>
      <c r="EXQ40" s="389"/>
      <c r="EXR40" s="387"/>
      <c r="EXS40" s="389"/>
      <c r="EXT40" s="387"/>
      <c r="EXU40" s="389"/>
      <c r="EXV40" s="387"/>
      <c r="EXW40" s="389"/>
      <c r="EXX40" s="387"/>
      <c r="EXY40" s="389"/>
      <c r="EXZ40" s="387"/>
      <c r="EYA40" s="389"/>
      <c r="EYB40" s="387"/>
      <c r="EYC40" s="389"/>
      <c r="EYD40" s="387"/>
      <c r="EYE40" s="389"/>
      <c r="EYF40" s="387"/>
      <c r="EYG40" s="389"/>
      <c r="EYH40" s="387"/>
      <c r="EYI40" s="389"/>
      <c r="EYJ40" s="387"/>
      <c r="EYK40" s="389"/>
      <c r="EYL40" s="387"/>
      <c r="EYM40" s="389"/>
      <c r="EYN40" s="387"/>
      <c r="EYO40" s="389"/>
      <c r="EYP40" s="387"/>
      <c r="EYQ40" s="389"/>
      <c r="EYR40" s="387"/>
      <c r="EYS40" s="389"/>
      <c r="EYT40" s="387"/>
      <c r="EYU40" s="389"/>
      <c r="EYV40" s="387"/>
      <c r="EYW40" s="389"/>
      <c r="EYX40" s="387"/>
      <c r="EYY40" s="389"/>
      <c r="EYZ40" s="387"/>
      <c r="EZA40" s="389"/>
      <c r="EZB40" s="387"/>
      <c r="EZC40" s="389"/>
      <c r="EZD40" s="387"/>
      <c r="EZE40" s="389"/>
      <c r="EZF40" s="387"/>
      <c r="EZG40" s="389"/>
      <c r="EZH40" s="387"/>
      <c r="EZI40" s="389"/>
      <c r="EZJ40" s="387"/>
      <c r="EZK40" s="389"/>
      <c r="EZL40" s="387"/>
      <c r="EZM40" s="389"/>
      <c r="EZN40" s="387"/>
      <c r="EZO40" s="389"/>
      <c r="EZP40" s="387"/>
      <c r="EZQ40" s="389"/>
      <c r="EZR40" s="387"/>
      <c r="EZS40" s="389"/>
      <c r="EZT40" s="387"/>
      <c r="EZU40" s="389"/>
      <c r="EZV40" s="387"/>
      <c r="EZW40" s="389"/>
      <c r="EZX40" s="387"/>
      <c r="EZY40" s="389"/>
      <c r="EZZ40" s="387"/>
      <c r="FAA40" s="389"/>
      <c r="FAB40" s="387"/>
      <c r="FAC40" s="389"/>
      <c r="FAD40" s="387"/>
      <c r="FAE40" s="389"/>
      <c r="FAF40" s="387"/>
      <c r="FAG40" s="389"/>
      <c r="FAH40" s="387"/>
      <c r="FAI40" s="389"/>
      <c r="FAJ40" s="387"/>
      <c r="FAK40" s="389"/>
      <c r="FAL40" s="387"/>
      <c r="FAM40" s="389"/>
      <c r="FAN40" s="387"/>
      <c r="FAO40" s="389"/>
      <c r="FAP40" s="387"/>
      <c r="FAQ40" s="389"/>
      <c r="FAR40" s="387"/>
      <c r="FAS40" s="389"/>
      <c r="FAT40" s="387"/>
      <c r="FAU40" s="389"/>
      <c r="FAV40" s="387"/>
      <c r="FAW40" s="389"/>
      <c r="FAX40" s="387"/>
      <c r="FAY40" s="389"/>
      <c r="FAZ40" s="387"/>
      <c r="FBA40" s="389"/>
      <c r="FBB40" s="387"/>
      <c r="FBC40" s="389"/>
      <c r="FBD40" s="387"/>
      <c r="FBE40" s="389"/>
      <c r="FBF40" s="387"/>
      <c r="FBG40" s="389"/>
      <c r="FBH40" s="387"/>
      <c r="FBI40" s="389"/>
      <c r="FBJ40" s="387"/>
      <c r="FBK40" s="389"/>
      <c r="FBL40" s="387"/>
      <c r="FBM40" s="389"/>
      <c r="FBN40" s="387"/>
      <c r="FBO40" s="389"/>
      <c r="FBP40" s="387"/>
      <c r="FBQ40" s="389"/>
      <c r="FBR40" s="387"/>
      <c r="FBS40" s="389"/>
      <c r="FBT40" s="387"/>
      <c r="FBU40" s="389"/>
      <c r="FBV40" s="387"/>
      <c r="FBW40" s="389"/>
      <c r="FBX40" s="387"/>
      <c r="FBY40" s="389"/>
      <c r="FBZ40" s="387"/>
      <c r="FCA40" s="389"/>
      <c r="FCB40" s="387"/>
      <c r="FCC40" s="389"/>
      <c r="FCD40" s="387"/>
      <c r="FCE40" s="389"/>
      <c r="FCF40" s="387"/>
      <c r="FCG40" s="389"/>
      <c r="FCH40" s="387"/>
      <c r="FCI40" s="389"/>
      <c r="FCJ40" s="387"/>
      <c r="FCK40" s="389"/>
      <c r="FCL40" s="387"/>
      <c r="FCM40" s="389"/>
      <c r="FCN40" s="387"/>
      <c r="FCO40" s="389"/>
      <c r="FCP40" s="387"/>
      <c r="FCQ40" s="389"/>
      <c r="FCR40" s="387"/>
      <c r="FCS40" s="389"/>
      <c r="FCT40" s="387"/>
      <c r="FCU40" s="389"/>
      <c r="FCV40" s="387"/>
      <c r="FCW40" s="389"/>
      <c r="FCX40" s="387"/>
      <c r="FCY40" s="389"/>
      <c r="FCZ40" s="387"/>
      <c r="FDA40" s="389"/>
      <c r="FDB40" s="387"/>
      <c r="FDC40" s="389"/>
      <c r="FDD40" s="387"/>
      <c r="FDE40" s="389"/>
      <c r="FDF40" s="387"/>
      <c r="FDG40" s="389"/>
      <c r="FDH40" s="387"/>
      <c r="FDI40" s="389"/>
      <c r="FDJ40" s="387"/>
      <c r="FDK40" s="389"/>
      <c r="FDL40" s="387"/>
      <c r="FDM40" s="389"/>
      <c r="FDN40" s="387"/>
      <c r="FDO40" s="389"/>
      <c r="FDP40" s="387"/>
      <c r="FDQ40" s="389"/>
      <c r="FDR40" s="387"/>
      <c r="FDS40" s="389"/>
      <c r="FDT40" s="387"/>
      <c r="FDU40" s="389"/>
      <c r="FDV40" s="387"/>
      <c r="FDW40" s="389"/>
      <c r="FDX40" s="387"/>
      <c r="FDY40" s="389"/>
      <c r="FDZ40" s="387"/>
      <c r="FEA40" s="389"/>
      <c r="FEB40" s="387"/>
      <c r="FEC40" s="389"/>
      <c r="FED40" s="387"/>
      <c r="FEE40" s="389"/>
      <c r="FEF40" s="387"/>
      <c r="FEG40" s="389"/>
      <c r="FEH40" s="387"/>
      <c r="FEI40" s="389"/>
      <c r="FEJ40" s="387"/>
      <c r="FEK40" s="389"/>
      <c r="FEL40" s="387"/>
      <c r="FEM40" s="389"/>
      <c r="FEN40" s="387"/>
      <c r="FEO40" s="389"/>
      <c r="FEP40" s="387"/>
      <c r="FEQ40" s="389"/>
      <c r="FER40" s="387"/>
      <c r="FES40" s="389"/>
      <c r="FET40" s="387"/>
      <c r="FEU40" s="389"/>
      <c r="FEV40" s="387"/>
      <c r="FEW40" s="389"/>
      <c r="FEX40" s="387"/>
      <c r="FEY40" s="389"/>
      <c r="FEZ40" s="387"/>
      <c r="FFA40" s="389"/>
      <c r="FFB40" s="387"/>
      <c r="FFC40" s="389"/>
      <c r="FFD40" s="387"/>
      <c r="FFE40" s="389"/>
      <c r="FFF40" s="387"/>
      <c r="FFG40" s="389"/>
      <c r="FFH40" s="387"/>
      <c r="FFI40" s="389"/>
      <c r="FFJ40" s="387"/>
      <c r="FFK40" s="389"/>
      <c r="FFL40" s="387"/>
      <c r="FFM40" s="389"/>
      <c r="FFN40" s="387"/>
      <c r="FFO40" s="389"/>
      <c r="FFP40" s="387"/>
      <c r="FFQ40" s="389"/>
      <c r="FFR40" s="387"/>
      <c r="FFS40" s="389"/>
      <c r="FFT40" s="387"/>
      <c r="FFU40" s="389"/>
      <c r="FFV40" s="387"/>
      <c r="FFW40" s="389"/>
      <c r="FFX40" s="387"/>
      <c r="FFY40" s="389"/>
      <c r="FFZ40" s="387"/>
      <c r="FGA40" s="389"/>
      <c r="FGB40" s="387"/>
      <c r="FGC40" s="389"/>
      <c r="FGD40" s="387"/>
      <c r="FGE40" s="389"/>
      <c r="FGF40" s="387"/>
      <c r="FGG40" s="389"/>
      <c r="FGH40" s="387"/>
      <c r="FGI40" s="389"/>
      <c r="FGJ40" s="387"/>
      <c r="FGK40" s="389"/>
      <c r="FGL40" s="387"/>
      <c r="FGM40" s="389"/>
      <c r="FGN40" s="387"/>
      <c r="FGO40" s="389"/>
      <c r="FGP40" s="387"/>
      <c r="FGQ40" s="389"/>
      <c r="FGR40" s="387"/>
      <c r="FGS40" s="389"/>
      <c r="FGT40" s="387"/>
      <c r="FGU40" s="389"/>
      <c r="FGV40" s="387"/>
      <c r="FGW40" s="389"/>
      <c r="FGX40" s="387"/>
      <c r="FGY40" s="389"/>
      <c r="FGZ40" s="387"/>
      <c r="FHA40" s="389"/>
      <c r="FHB40" s="387"/>
      <c r="FHC40" s="389"/>
      <c r="FHD40" s="387"/>
      <c r="FHE40" s="389"/>
      <c r="FHF40" s="387"/>
      <c r="FHG40" s="389"/>
      <c r="FHH40" s="387"/>
      <c r="FHI40" s="389"/>
      <c r="FHJ40" s="387"/>
      <c r="FHK40" s="389"/>
      <c r="FHL40" s="387"/>
      <c r="FHM40" s="389"/>
      <c r="FHN40" s="387"/>
      <c r="FHO40" s="389"/>
      <c r="FHP40" s="387"/>
      <c r="FHQ40" s="389"/>
      <c r="FHR40" s="387"/>
      <c r="FHS40" s="389"/>
      <c r="FHT40" s="387"/>
      <c r="FHU40" s="389"/>
      <c r="FHV40" s="387"/>
      <c r="FHW40" s="389"/>
      <c r="FHX40" s="387"/>
      <c r="FHY40" s="389"/>
      <c r="FHZ40" s="387"/>
      <c r="FIA40" s="389"/>
      <c r="FIB40" s="387"/>
      <c r="FIC40" s="389"/>
      <c r="FID40" s="387"/>
      <c r="FIE40" s="389"/>
      <c r="FIF40" s="387"/>
      <c r="FIG40" s="389"/>
      <c r="FIH40" s="387"/>
      <c r="FII40" s="389"/>
      <c r="FIJ40" s="387"/>
      <c r="FIK40" s="389"/>
      <c r="FIL40" s="387"/>
      <c r="FIM40" s="389"/>
      <c r="FIN40" s="387"/>
      <c r="FIO40" s="389"/>
      <c r="FIP40" s="387"/>
      <c r="FIQ40" s="389"/>
      <c r="FIR40" s="387"/>
      <c r="FIS40" s="389"/>
      <c r="FIT40" s="387"/>
      <c r="FIU40" s="389"/>
      <c r="FIV40" s="387"/>
      <c r="FIW40" s="389"/>
      <c r="FIX40" s="387"/>
      <c r="FIY40" s="389"/>
      <c r="FIZ40" s="387"/>
      <c r="FJA40" s="389"/>
      <c r="FJB40" s="387"/>
      <c r="FJC40" s="389"/>
      <c r="FJD40" s="387"/>
      <c r="FJE40" s="389"/>
      <c r="FJF40" s="387"/>
      <c r="FJG40" s="389"/>
      <c r="FJH40" s="387"/>
      <c r="FJI40" s="389"/>
      <c r="FJJ40" s="387"/>
      <c r="FJK40" s="389"/>
      <c r="FJL40" s="387"/>
      <c r="FJM40" s="389"/>
      <c r="FJN40" s="387"/>
      <c r="FJO40" s="389"/>
      <c r="FJP40" s="387"/>
      <c r="FJQ40" s="389"/>
      <c r="FJR40" s="387"/>
      <c r="FJS40" s="389"/>
      <c r="FJT40" s="387"/>
      <c r="FJU40" s="389"/>
      <c r="FJV40" s="387"/>
      <c r="FJW40" s="389"/>
      <c r="FJX40" s="387"/>
      <c r="FJY40" s="389"/>
      <c r="FJZ40" s="387"/>
      <c r="FKA40" s="389"/>
      <c r="FKB40" s="387"/>
      <c r="FKC40" s="389"/>
      <c r="FKD40" s="387"/>
      <c r="FKE40" s="389"/>
      <c r="FKF40" s="387"/>
      <c r="FKG40" s="389"/>
      <c r="FKH40" s="387"/>
      <c r="FKI40" s="389"/>
      <c r="FKJ40" s="387"/>
      <c r="FKK40" s="389"/>
      <c r="FKL40" s="387"/>
      <c r="FKM40" s="389"/>
      <c r="FKN40" s="387"/>
      <c r="FKO40" s="389"/>
      <c r="FKP40" s="387"/>
      <c r="FKQ40" s="389"/>
      <c r="FKR40" s="387"/>
      <c r="FKS40" s="389"/>
      <c r="FKT40" s="387"/>
      <c r="FKU40" s="389"/>
      <c r="FKV40" s="387"/>
      <c r="FKW40" s="389"/>
      <c r="FKX40" s="387"/>
      <c r="FKY40" s="389"/>
      <c r="FKZ40" s="387"/>
      <c r="FLA40" s="389"/>
      <c r="FLB40" s="387"/>
      <c r="FLC40" s="389"/>
      <c r="FLD40" s="387"/>
      <c r="FLE40" s="389"/>
      <c r="FLF40" s="387"/>
      <c r="FLG40" s="389"/>
      <c r="FLH40" s="387"/>
      <c r="FLI40" s="389"/>
      <c r="FLJ40" s="387"/>
      <c r="FLK40" s="389"/>
      <c r="FLL40" s="387"/>
      <c r="FLM40" s="389"/>
      <c r="FLN40" s="387"/>
      <c r="FLO40" s="389"/>
      <c r="FLP40" s="387"/>
      <c r="FLQ40" s="389"/>
      <c r="FLR40" s="387"/>
      <c r="FLS40" s="389"/>
      <c r="FLT40" s="387"/>
      <c r="FLU40" s="389"/>
      <c r="FLV40" s="387"/>
      <c r="FLW40" s="389"/>
      <c r="FLX40" s="387"/>
      <c r="FLY40" s="389"/>
      <c r="FLZ40" s="387"/>
      <c r="FMA40" s="389"/>
      <c r="FMB40" s="387"/>
      <c r="FMC40" s="389"/>
      <c r="FMD40" s="387"/>
      <c r="FME40" s="389"/>
      <c r="FMF40" s="387"/>
      <c r="FMG40" s="389"/>
      <c r="FMH40" s="387"/>
      <c r="FMI40" s="389"/>
      <c r="FMJ40" s="387"/>
      <c r="FMK40" s="389"/>
      <c r="FML40" s="387"/>
      <c r="FMM40" s="389"/>
      <c r="FMN40" s="387"/>
      <c r="FMO40" s="389"/>
      <c r="FMP40" s="387"/>
      <c r="FMQ40" s="389"/>
      <c r="FMR40" s="387"/>
      <c r="FMS40" s="389"/>
      <c r="FMT40" s="387"/>
      <c r="FMU40" s="389"/>
      <c r="FMV40" s="387"/>
      <c r="FMW40" s="389"/>
      <c r="FMX40" s="387"/>
      <c r="FMY40" s="389"/>
      <c r="FMZ40" s="387"/>
      <c r="FNA40" s="389"/>
      <c r="FNB40" s="387"/>
      <c r="FNC40" s="389"/>
      <c r="FND40" s="387"/>
      <c r="FNE40" s="389"/>
      <c r="FNF40" s="387"/>
      <c r="FNG40" s="389"/>
      <c r="FNH40" s="387"/>
      <c r="FNI40" s="389"/>
      <c r="FNJ40" s="387"/>
      <c r="FNK40" s="389"/>
      <c r="FNL40" s="387"/>
      <c r="FNM40" s="389"/>
      <c r="FNN40" s="387"/>
      <c r="FNO40" s="389"/>
      <c r="FNP40" s="387"/>
      <c r="FNQ40" s="389"/>
      <c r="FNR40" s="387"/>
      <c r="FNS40" s="389"/>
      <c r="FNT40" s="387"/>
      <c r="FNU40" s="389"/>
      <c r="FNV40" s="387"/>
      <c r="FNW40" s="389"/>
      <c r="FNX40" s="387"/>
      <c r="FNY40" s="389"/>
      <c r="FNZ40" s="387"/>
      <c r="FOA40" s="389"/>
      <c r="FOB40" s="387"/>
      <c r="FOC40" s="389"/>
      <c r="FOD40" s="387"/>
      <c r="FOE40" s="389"/>
      <c r="FOF40" s="387"/>
      <c r="FOG40" s="389"/>
      <c r="FOH40" s="387"/>
      <c r="FOI40" s="389"/>
      <c r="FOJ40" s="387"/>
      <c r="FOK40" s="389"/>
      <c r="FOL40" s="387"/>
      <c r="FOM40" s="389"/>
      <c r="FON40" s="387"/>
      <c r="FOO40" s="389"/>
      <c r="FOP40" s="387"/>
      <c r="FOQ40" s="389"/>
      <c r="FOR40" s="387"/>
      <c r="FOS40" s="389"/>
      <c r="FOT40" s="387"/>
      <c r="FOU40" s="389"/>
      <c r="FOV40" s="387"/>
      <c r="FOW40" s="389"/>
      <c r="FOX40" s="387"/>
      <c r="FOY40" s="389"/>
      <c r="FOZ40" s="387"/>
      <c r="FPA40" s="389"/>
      <c r="FPB40" s="387"/>
      <c r="FPC40" s="389"/>
      <c r="FPD40" s="387"/>
      <c r="FPE40" s="389"/>
      <c r="FPF40" s="387"/>
      <c r="FPG40" s="389"/>
      <c r="FPH40" s="387"/>
      <c r="FPI40" s="389"/>
      <c r="FPJ40" s="387"/>
      <c r="FPK40" s="389"/>
      <c r="FPL40" s="387"/>
      <c r="FPM40" s="389"/>
      <c r="FPN40" s="387"/>
      <c r="FPO40" s="389"/>
      <c r="FPP40" s="387"/>
      <c r="FPQ40" s="389"/>
      <c r="FPR40" s="387"/>
      <c r="FPS40" s="389"/>
      <c r="FPT40" s="387"/>
      <c r="FPU40" s="389"/>
      <c r="FPV40" s="387"/>
      <c r="FPW40" s="389"/>
      <c r="FPX40" s="387"/>
      <c r="FPY40" s="389"/>
      <c r="FPZ40" s="387"/>
      <c r="FQA40" s="389"/>
      <c r="FQB40" s="387"/>
      <c r="FQC40" s="389"/>
      <c r="FQD40" s="387"/>
      <c r="FQE40" s="389"/>
      <c r="FQF40" s="387"/>
      <c r="FQG40" s="389"/>
      <c r="FQH40" s="387"/>
      <c r="FQI40" s="389"/>
      <c r="FQJ40" s="387"/>
      <c r="FQK40" s="389"/>
      <c r="FQL40" s="387"/>
      <c r="FQM40" s="389"/>
      <c r="FQN40" s="387"/>
      <c r="FQO40" s="389"/>
      <c r="FQP40" s="387"/>
      <c r="FQQ40" s="389"/>
      <c r="FQR40" s="387"/>
      <c r="FQS40" s="389"/>
      <c r="FQT40" s="387"/>
      <c r="FQU40" s="389"/>
      <c r="FQV40" s="387"/>
      <c r="FQW40" s="389"/>
      <c r="FQX40" s="387"/>
      <c r="FQY40" s="389"/>
      <c r="FQZ40" s="387"/>
      <c r="FRA40" s="389"/>
      <c r="FRB40" s="387"/>
      <c r="FRC40" s="389"/>
      <c r="FRD40" s="387"/>
      <c r="FRE40" s="389"/>
      <c r="FRF40" s="387"/>
      <c r="FRG40" s="389"/>
      <c r="FRH40" s="387"/>
      <c r="FRI40" s="389"/>
      <c r="FRJ40" s="387"/>
      <c r="FRK40" s="389"/>
      <c r="FRL40" s="387"/>
      <c r="FRM40" s="389"/>
      <c r="FRN40" s="387"/>
      <c r="FRO40" s="389"/>
      <c r="FRP40" s="387"/>
      <c r="FRQ40" s="389"/>
      <c r="FRR40" s="387"/>
      <c r="FRS40" s="389"/>
      <c r="FRT40" s="387"/>
      <c r="FRU40" s="389"/>
      <c r="FRV40" s="387"/>
      <c r="FRW40" s="389"/>
      <c r="FRX40" s="387"/>
      <c r="FRY40" s="389"/>
      <c r="FRZ40" s="387"/>
      <c r="FSA40" s="389"/>
      <c r="FSB40" s="387"/>
      <c r="FSC40" s="389"/>
      <c r="FSD40" s="387"/>
      <c r="FSE40" s="389"/>
      <c r="FSF40" s="387"/>
      <c r="FSG40" s="389"/>
      <c r="FSH40" s="387"/>
      <c r="FSI40" s="389"/>
      <c r="FSJ40" s="387"/>
      <c r="FSK40" s="389"/>
      <c r="FSL40" s="387"/>
      <c r="FSM40" s="389"/>
      <c r="FSN40" s="387"/>
      <c r="FSO40" s="389"/>
      <c r="FSP40" s="387"/>
      <c r="FSQ40" s="389"/>
      <c r="FSR40" s="387"/>
      <c r="FSS40" s="389"/>
      <c r="FST40" s="387"/>
      <c r="FSU40" s="389"/>
      <c r="FSV40" s="387"/>
      <c r="FSW40" s="389"/>
      <c r="FSX40" s="387"/>
      <c r="FSY40" s="389"/>
      <c r="FSZ40" s="387"/>
      <c r="FTA40" s="389"/>
      <c r="FTB40" s="387"/>
      <c r="FTC40" s="389"/>
      <c r="FTD40" s="387"/>
      <c r="FTE40" s="389"/>
      <c r="FTF40" s="387"/>
      <c r="FTG40" s="389"/>
      <c r="FTH40" s="387"/>
      <c r="FTI40" s="389"/>
      <c r="FTJ40" s="387"/>
      <c r="FTK40" s="389"/>
      <c r="FTL40" s="387"/>
      <c r="FTM40" s="389"/>
      <c r="FTN40" s="387"/>
      <c r="FTO40" s="389"/>
      <c r="FTP40" s="387"/>
      <c r="FTQ40" s="389"/>
      <c r="FTR40" s="387"/>
      <c r="FTS40" s="389"/>
      <c r="FTT40" s="387"/>
      <c r="FTU40" s="389"/>
      <c r="FTV40" s="387"/>
      <c r="FTW40" s="389"/>
      <c r="FTX40" s="387"/>
      <c r="FTY40" s="389"/>
      <c r="FTZ40" s="387"/>
      <c r="FUA40" s="389"/>
      <c r="FUB40" s="387"/>
      <c r="FUC40" s="389"/>
      <c r="FUD40" s="387"/>
      <c r="FUE40" s="389"/>
      <c r="FUF40" s="387"/>
      <c r="FUG40" s="389"/>
      <c r="FUH40" s="387"/>
      <c r="FUI40" s="389"/>
      <c r="FUJ40" s="387"/>
      <c r="FUK40" s="389"/>
      <c r="FUL40" s="387"/>
      <c r="FUM40" s="389"/>
      <c r="FUN40" s="387"/>
      <c r="FUO40" s="389"/>
      <c r="FUP40" s="387"/>
      <c r="FUQ40" s="389"/>
      <c r="FUR40" s="387"/>
      <c r="FUS40" s="389"/>
      <c r="FUT40" s="387"/>
      <c r="FUU40" s="389"/>
      <c r="FUV40" s="387"/>
      <c r="FUW40" s="389"/>
      <c r="FUX40" s="387"/>
      <c r="FUY40" s="389"/>
      <c r="FUZ40" s="387"/>
      <c r="FVA40" s="389"/>
      <c r="FVB40" s="387"/>
      <c r="FVC40" s="389"/>
      <c r="FVD40" s="387"/>
      <c r="FVE40" s="389"/>
      <c r="FVF40" s="387"/>
      <c r="FVG40" s="389"/>
      <c r="FVH40" s="387"/>
      <c r="FVI40" s="389"/>
      <c r="FVJ40" s="387"/>
      <c r="FVK40" s="389"/>
      <c r="FVL40" s="387"/>
      <c r="FVM40" s="389"/>
      <c r="FVN40" s="387"/>
      <c r="FVO40" s="389"/>
      <c r="FVP40" s="387"/>
      <c r="FVQ40" s="389"/>
      <c r="FVR40" s="387"/>
      <c r="FVS40" s="389"/>
      <c r="FVT40" s="387"/>
      <c r="FVU40" s="389"/>
      <c r="FVV40" s="387"/>
      <c r="FVW40" s="389"/>
      <c r="FVX40" s="387"/>
      <c r="FVY40" s="389"/>
      <c r="FVZ40" s="387"/>
      <c r="FWA40" s="389"/>
      <c r="FWB40" s="387"/>
      <c r="FWC40" s="389"/>
      <c r="FWD40" s="387"/>
      <c r="FWE40" s="389"/>
      <c r="FWF40" s="387"/>
      <c r="FWG40" s="389"/>
      <c r="FWH40" s="387"/>
      <c r="FWI40" s="389"/>
      <c r="FWJ40" s="387"/>
      <c r="FWK40" s="389"/>
      <c r="FWL40" s="387"/>
      <c r="FWM40" s="389"/>
      <c r="FWN40" s="387"/>
      <c r="FWO40" s="389"/>
      <c r="FWP40" s="387"/>
      <c r="FWQ40" s="389"/>
      <c r="FWR40" s="387"/>
      <c r="FWS40" s="389"/>
      <c r="FWT40" s="387"/>
      <c r="FWU40" s="389"/>
      <c r="FWV40" s="387"/>
      <c r="FWW40" s="389"/>
      <c r="FWX40" s="387"/>
      <c r="FWY40" s="389"/>
      <c r="FWZ40" s="387"/>
      <c r="FXA40" s="389"/>
      <c r="FXB40" s="387"/>
      <c r="FXC40" s="389"/>
      <c r="FXD40" s="387"/>
      <c r="FXE40" s="389"/>
      <c r="FXF40" s="387"/>
      <c r="FXG40" s="389"/>
      <c r="FXH40" s="387"/>
      <c r="FXI40" s="389"/>
      <c r="FXJ40" s="387"/>
      <c r="FXK40" s="389"/>
      <c r="FXL40" s="387"/>
      <c r="FXM40" s="389"/>
      <c r="FXN40" s="387"/>
      <c r="FXO40" s="389"/>
      <c r="FXP40" s="387"/>
      <c r="FXQ40" s="389"/>
      <c r="FXR40" s="387"/>
      <c r="FXS40" s="389"/>
      <c r="FXT40" s="387"/>
      <c r="FXU40" s="389"/>
      <c r="FXV40" s="387"/>
      <c r="FXW40" s="389"/>
      <c r="FXX40" s="387"/>
      <c r="FXY40" s="389"/>
      <c r="FXZ40" s="387"/>
      <c r="FYA40" s="389"/>
      <c r="FYB40" s="387"/>
      <c r="FYC40" s="389"/>
      <c r="FYD40" s="387"/>
      <c r="FYE40" s="389"/>
      <c r="FYF40" s="387"/>
      <c r="FYG40" s="389"/>
      <c r="FYH40" s="387"/>
      <c r="FYI40" s="389"/>
      <c r="FYJ40" s="387"/>
      <c r="FYK40" s="389"/>
      <c r="FYL40" s="387"/>
      <c r="FYM40" s="389"/>
      <c r="FYN40" s="387"/>
      <c r="FYO40" s="389"/>
      <c r="FYP40" s="387"/>
      <c r="FYQ40" s="389"/>
      <c r="FYR40" s="387"/>
      <c r="FYS40" s="389"/>
      <c r="FYT40" s="387"/>
      <c r="FYU40" s="389"/>
      <c r="FYV40" s="387"/>
      <c r="FYW40" s="389"/>
      <c r="FYX40" s="387"/>
      <c r="FYY40" s="389"/>
      <c r="FYZ40" s="387"/>
      <c r="FZA40" s="389"/>
      <c r="FZB40" s="387"/>
      <c r="FZC40" s="389"/>
      <c r="FZD40" s="387"/>
      <c r="FZE40" s="389"/>
      <c r="FZF40" s="387"/>
      <c r="FZG40" s="389"/>
      <c r="FZH40" s="387"/>
      <c r="FZI40" s="389"/>
      <c r="FZJ40" s="387"/>
      <c r="FZK40" s="389"/>
      <c r="FZL40" s="387"/>
      <c r="FZM40" s="389"/>
      <c r="FZN40" s="387"/>
      <c r="FZO40" s="389"/>
      <c r="FZP40" s="387"/>
      <c r="FZQ40" s="389"/>
      <c r="FZR40" s="387"/>
      <c r="FZS40" s="389"/>
      <c r="FZT40" s="387"/>
      <c r="FZU40" s="389"/>
      <c r="FZV40" s="387"/>
      <c r="FZW40" s="389"/>
      <c r="FZX40" s="387"/>
      <c r="FZY40" s="389"/>
      <c r="FZZ40" s="387"/>
      <c r="GAA40" s="389"/>
      <c r="GAB40" s="387"/>
      <c r="GAC40" s="389"/>
      <c r="GAD40" s="387"/>
      <c r="GAE40" s="389"/>
      <c r="GAF40" s="387"/>
      <c r="GAG40" s="389"/>
      <c r="GAH40" s="387"/>
      <c r="GAI40" s="389"/>
      <c r="GAJ40" s="387"/>
      <c r="GAK40" s="389"/>
      <c r="GAL40" s="387"/>
      <c r="GAM40" s="389"/>
      <c r="GAN40" s="387"/>
      <c r="GAO40" s="389"/>
      <c r="GAP40" s="387"/>
      <c r="GAQ40" s="389"/>
      <c r="GAR40" s="387"/>
      <c r="GAS40" s="389"/>
      <c r="GAT40" s="387"/>
      <c r="GAU40" s="389"/>
      <c r="GAV40" s="387"/>
      <c r="GAW40" s="389"/>
      <c r="GAX40" s="387"/>
      <c r="GAY40" s="389"/>
      <c r="GAZ40" s="387"/>
      <c r="GBA40" s="389"/>
      <c r="GBB40" s="387"/>
      <c r="GBC40" s="389"/>
      <c r="GBD40" s="387"/>
      <c r="GBE40" s="389"/>
      <c r="GBF40" s="387"/>
      <c r="GBG40" s="389"/>
      <c r="GBH40" s="387"/>
      <c r="GBI40" s="389"/>
      <c r="GBJ40" s="387"/>
      <c r="GBK40" s="389"/>
      <c r="GBL40" s="387"/>
      <c r="GBM40" s="389"/>
      <c r="GBN40" s="387"/>
      <c r="GBO40" s="389"/>
      <c r="GBP40" s="387"/>
      <c r="GBQ40" s="389"/>
      <c r="GBR40" s="387"/>
      <c r="GBS40" s="389"/>
      <c r="GBT40" s="387"/>
      <c r="GBU40" s="389"/>
      <c r="GBV40" s="387"/>
      <c r="GBW40" s="389"/>
      <c r="GBX40" s="387"/>
      <c r="GBY40" s="389"/>
      <c r="GBZ40" s="387"/>
      <c r="GCA40" s="389"/>
      <c r="GCB40" s="387"/>
      <c r="GCC40" s="389"/>
      <c r="GCD40" s="387"/>
      <c r="GCE40" s="389"/>
      <c r="GCF40" s="387"/>
      <c r="GCG40" s="389"/>
      <c r="GCH40" s="387"/>
      <c r="GCI40" s="389"/>
      <c r="GCJ40" s="387"/>
      <c r="GCK40" s="389"/>
      <c r="GCL40" s="387"/>
      <c r="GCM40" s="389"/>
      <c r="GCN40" s="387"/>
      <c r="GCO40" s="389"/>
      <c r="GCP40" s="387"/>
      <c r="GCQ40" s="389"/>
      <c r="GCR40" s="387"/>
      <c r="GCS40" s="389"/>
      <c r="GCT40" s="387"/>
      <c r="GCU40" s="389"/>
      <c r="GCV40" s="387"/>
      <c r="GCW40" s="389"/>
      <c r="GCX40" s="387"/>
      <c r="GCY40" s="389"/>
      <c r="GCZ40" s="387"/>
      <c r="GDA40" s="389"/>
      <c r="GDB40" s="387"/>
      <c r="GDC40" s="389"/>
      <c r="GDD40" s="387"/>
      <c r="GDE40" s="389"/>
      <c r="GDF40" s="387"/>
      <c r="GDG40" s="389"/>
      <c r="GDH40" s="387"/>
      <c r="GDI40" s="389"/>
      <c r="GDJ40" s="387"/>
      <c r="GDK40" s="389"/>
      <c r="GDL40" s="387"/>
      <c r="GDM40" s="389"/>
      <c r="GDN40" s="387"/>
      <c r="GDO40" s="389"/>
      <c r="GDP40" s="387"/>
      <c r="GDQ40" s="389"/>
      <c r="GDR40" s="387"/>
      <c r="GDS40" s="389"/>
      <c r="GDT40" s="387"/>
      <c r="GDU40" s="389"/>
      <c r="GDV40" s="387"/>
      <c r="GDW40" s="389"/>
      <c r="GDX40" s="387"/>
      <c r="GDY40" s="389"/>
      <c r="GDZ40" s="387"/>
      <c r="GEA40" s="389"/>
      <c r="GEB40" s="387"/>
      <c r="GEC40" s="389"/>
      <c r="GED40" s="387"/>
      <c r="GEE40" s="389"/>
      <c r="GEF40" s="387"/>
      <c r="GEG40" s="389"/>
      <c r="GEH40" s="387"/>
      <c r="GEI40" s="389"/>
      <c r="GEJ40" s="387"/>
      <c r="GEK40" s="389"/>
      <c r="GEL40" s="387"/>
      <c r="GEM40" s="389"/>
      <c r="GEN40" s="387"/>
      <c r="GEO40" s="389"/>
      <c r="GEP40" s="387"/>
      <c r="GEQ40" s="389"/>
      <c r="GER40" s="387"/>
      <c r="GES40" s="389"/>
      <c r="GET40" s="387"/>
      <c r="GEU40" s="389"/>
      <c r="GEV40" s="387"/>
      <c r="GEW40" s="389"/>
      <c r="GEX40" s="387"/>
      <c r="GEY40" s="389"/>
      <c r="GEZ40" s="387"/>
      <c r="GFA40" s="389"/>
      <c r="GFB40" s="387"/>
      <c r="GFC40" s="389"/>
      <c r="GFD40" s="387"/>
      <c r="GFE40" s="389"/>
      <c r="GFF40" s="387"/>
      <c r="GFG40" s="389"/>
      <c r="GFH40" s="387"/>
      <c r="GFI40" s="389"/>
      <c r="GFJ40" s="387"/>
      <c r="GFK40" s="389"/>
      <c r="GFL40" s="387"/>
      <c r="GFM40" s="389"/>
      <c r="GFN40" s="387"/>
      <c r="GFO40" s="389"/>
      <c r="GFP40" s="387"/>
      <c r="GFQ40" s="389"/>
      <c r="GFR40" s="387"/>
      <c r="GFS40" s="389"/>
      <c r="GFT40" s="387"/>
      <c r="GFU40" s="389"/>
      <c r="GFV40" s="387"/>
      <c r="GFW40" s="389"/>
      <c r="GFX40" s="387"/>
      <c r="GFY40" s="389"/>
      <c r="GFZ40" s="387"/>
      <c r="GGA40" s="389"/>
      <c r="GGB40" s="387"/>
      <c r="GGC40" s="389"/>
      <c r="GGD40" s="387"/>
      <c r="GGE40" s="389"/>
      <c r="GGF40" s="387"/>
      <c r="GGG40" s="389"/>
      <c r="GGH40" s="387"/>
      <c r="GGI40" s="389"/>
      <c r="GGJ40" s="387"/>
      <c r="GGK40" s="389"/>
      <c r="GGL40" s="387"/>
      <c r="GGM40" s="389"/>
      <c r="GGN40" s="387"/>
      <c r="GGO40" s="389"/>
      <c r="GGP40" s="387"/>
      <c r="GGQ40" s="389"/>
      <c r="GGR40" s="387"/>
      <c r="GGS40" s="389"/>
      <c r="GGT40" s="387"/>
      <c r="GGU40" s="389"/>
      <c r="GGV40" s="387"/>
      <c r="GGW40" s="389"/>
      <c r="GGX40" s="387"/>
      <c r="GGY40" s="389"/>
      <c r="GGZ40" s="387"/>
      <c r="GHA40" s="389"/>
      <c r="GHB40" s="387"/>
      <c r="GHC40" s="389"/>
      <c r="GHD40" s="387"/>
      <c r="GHE40" s="389"/>
      <c r="GHF40" s="387"/>
      <c r="GHG40" s="389"/>
      <c r="GHH40" s="387"/>
      <c r="GHI40" s="389"/>
      <c r="GHJ40" s="387"/>
      <c r="GHK40" s="389"/>
      <c r="GHL40" s="387"/>
      <c r="GHM40" s="389"/>
      <c r="GHN40" s="387"/>
      <c r="GHO40" s="389"/>
      <c r="GHP40" s="387"/>
      <c r="GHQ40" s="389"/>
      <c r="GHR40" s="387"/>
      <c r="GHS40" s="389"/>
      <c r="GHT40" s="387"/>
      <c r="GHU40" s="389"/>
      <c r="GHV40" s="387"/>
      <c r="GHW40" s="389"/>
      <c r="GHX40" s="387"/>
      <c r="GHY40" s="389"/>
      <c r="GHZ40" s="387"/>
      <c r="GIA40" s="389"/>
      <c r="GIB40" s="387"/>
      <c r="GIC40" s="389"/>
      <c r="GID40" s="387"/>
      <c r="GIE40" s="389"/>
      <c r="GIF40" s="387"/>
      <c r="GIG40" s="389"/>
      <c r="GIH40" s="387"/>
      <c r="GII40" s="389"/>
      <c r="GIJ40" s="387"/>
      <c r="GIK40" s="389"/>
      <c r="GIL40" s="387"/>
      <c r="GIM40" s="389"/>
      <c r="GIN40" s="387"/>
      <c r="GIO40" s="389"/>
      <c r="GIP40" s="387"/>
      <c r="GIQ40" s="389"/>
      <c r="GIR40" s="387"/>
      <c r="GIS40" s="389"/>
      <c r="GIT40" s="387"/>
      <c r="GIU40" s="389"/>
      <c r="GIV40" s="387"/>
      <c r="GIW40" s="389"/>
      <c r="GIX40" s="387"/>
      <c r="GIY40" s="389"/>
      <c r="GIZ40" s="387"/>
      <c r="GJA40" s="389"/>
      <c r="GJB40" s="387"/>
      <c r="GJC40" s="389"/>
      <c r="GJD40" s="387"/>
      <c r="GJE40" s="389"/>
      <c r="GJF40" s="387"/>
      <c r="GJG40" s="389"/>
      <c r="GJH40" s="387"/>
      <c r="GJI40" s="389"/>
      <c r="GJJ40" s="387"/>
      <c r="GJK40" s="389"/>
      <c r="GJL40" s="387"/>
      <c r="GJM40" s="389"/>
      <c r="GJN40" s="387"/>
      <c r="GJO40" s="389"/>
      <c r="GJP40" s="387"/>
      <c r="GJQ40" s="389"/>
      <c r="GJR40" s="387"/>
      <c r="GJS40" s="389"/>
      <c r="GJT40" s="387"/>
      <c r="GJU40" s="389"/>
      <c r="GJV40" s="387"/>
      <c r="GJW40" s="389"/>
      <c r="GJX40" s="387"/>
      <c r="GJY40" s="389"/>
      <c r="GJZ40" s="387"/>
      <c r="GKA40" s="389"/>
      <c r="GKB40" s="387"/>
      <c r="GKC40" s="389"/>
      <c r="GKD40" s="387"/>
      <c r="GKE40" s="389"/>
      <c r="GKF40" s="387"/>
      <c r="GKG40" s="389"/>
      <c r="GKH40" s="387"/>
      <c r="GKI40" s="389"/>
      <c r="GKJ40" s="387"/>
      <c r="GKK40" s="389"/>
      <c r="GKL40" s="387"/>
      <c r="GKM40" s="389"/>
      <c r="GKN40" s="387"/>
      <c r="GKO40" s="389"/>
      <c r="GKP40" s="387"/>
      <c r="GKQ40" s="389"/>
      <c r="GKR40" s="387"/>
      <c r="GKS40" s="389"/>
      <c r="GKT40" s="387"/>
      <c r="GKU40" s="389"/>
      <c r="GKV40" s="387"/>
      <c r="GKW40" s="389"/>
      <c r="GKX40" s="387"/>
      <c r="GKY40" s="389"/>
      <c r="GKZ40" s="387"/>
      <c r="GLA40" s="389"/>
      <c r="GLB40" s="387"/>
      <c r="GLC40" s="389"/>
      <c r="GLD40" s="387"/>
      <c r="GLE40" s="389"/>
      <c r="GLF40" s="387"/>
      <c r="GLG40" s="389"/>
      <c r="GLH40" s="387"/>
      <c r="GLI40" s="389"/>
      <c r="GLJ40" s="387"/>
      <c r="GLK40" s="389"/>
      <c r="GLL40" s="387"/>
      <c r="GLM40" s="389"/>
      <c r="GLN40" s="387"/>
      <c r="GLO40" s="389"/>
      <c r="GLP40" s="387"/>
      <c r="GLQ40" s="389"/>
      <c r="GLR40" s="387"/>
      <c r="GLS40" s="389"/>
      <c r="GLT40" s="387"/>
      <c r="GLU40" s="389"/>
      <c r="GLV40" s="387"/>
      <c r="GLW40" s="389"/>
      <c r="GLX40" s="387"/>
      <c r="GLY40" s="389"/>
      <c r="GLZ40" s="387"/>
      <c r="GMA40" s="389"/>
      <c r="GMB40" s="387"/>
      <c r="GMC40" s="389"/>
      <c r="GMD40" s="387"/>
      <c r="GME40" s="389"/>
      <c r="GMF40" s="387"/>
      <c r="GMG40" s="389"/>
      <c r="GMH40" s="387"/>
      <c r="GMI40" s="389"/>
      <c r="GMJ40" s="387"/>
      <c r="GMK40" s="389"/>
      <c r="GML40" s="387"/>
      <c r="GMM40" s="389"/>
      <c r="GMN40" s="387"/>
      <c r="GMO40" s="389"/>
      <c r="GMP40" s="387"/>
      <c r="GMQ40" s="389"/>
      <c r="GMR40" s="387"/>
      <c r="GMS40" s="389"/>
      <c r="GMT40" s="387"/>
      <c r="GMU40" s="389"/>
      <c r="GMV40" s="387"/>
      <c r="GMW40" s="389"/>
      <c r="GMX40" s="387"/>
      <c r="GMY40" s="389"/>
      <c r="GMZ40" s="387"/>
      <c r="GNA40" s="389"/>
      <c r="GNB40" s="387"/>
      <c r="GNC40" s="389"/>
      <c r="GND40" s="387"/>
      <c r="GNE40" s="389"/>
      <c r="GNF40" s="387"/>
      <c r="GNG40" s="389"/>
      <c r="GNH40" s="387"/>
      <c r="GNI40" s="389"/>
      <c r="GNJ40" s="387"/>
      <c r="GNK40" s="389"/>
      <c r="GNL40" s="387"/>
      <c r="GNM40" s="389"/>
      <c r="GNN40" s="387"/>
      <c r="GNO40" s="389"/>
      <c r="GNP40" s="387"/>
      <c r="GNQ40" s="389"/>
      <c r="GNR40" s="387"/>
      <c r="GNS40" s="389"/>
      <c r="GNT40" s="387"/>
      <c r="GNU40" s="389"/>
      <c r="GNV40" s="387"/>
      <c r="GNW40" s="389"/>
      <c r="GNX40" s="387"/>
      <c r="GNY40" s="389"/>
      <c r="GNZ40" s="387"/>
      <c r="GOA40" s="389"/>
      <c r="GOB40" s="387"/>
      <c r="GOC40" s="389"/>
      <c r="GOD40" s="387"/>
      <c r="GOE40" s="389"/>
      <c r="GOF40" s="387"/>
      <c r="GOG40" s="389"/>
      <c r="GOH40" s="387"/>
      <c r="GOI40" s="389"/>
      <c r="GOJ40" s="387"/>
      <c r="GOK40" s="389"/>
      <c r="GOL40" s="387"/>
      <c r="GOM40" s="389"/>
      <c r="GON40" s="387"/>
      <c r="GOO40" s="389"/>
      <c r="GOP40" s="387"/>
      <c r="GOQ40" s="389"/>
      <c r="GOR40" s="387"/>
      <c r="GOS40" s="389"/>
      <c r="GOT40" s="387"/>
      <c r="GOU40" s="389"/>
      <c r="GOV40" s="387"/>
      <c r="GOW40" s="389"/>
      <c r="GOX40" s="387"/>
      <c r="GOY40" s="389"/>
      <c r="GOZ40" s="387"/>
      <c r="GPA40" s="389"/>
      <c r="GPB40" s="387"/>
      <c r="GPC40" s="389"/>
      <c r="GPD40" s="387"/>
      <c r="GPE40" s="389"/>
      <c r="GPF40" s="387"/>
      <c r="GPG40" s="389"/>
      <c r="GPH40" s="387"/>
      <c r="GPI40" s="389"/>
      <c r="GPJ40" s="387"/>
      <c r="GPK40" s="389"/>
      <c r="GPL40" s="387"/>
      <c r="GPM40" s="389"/>
      <c r="GPN40" s="387"/>
      <c r="GPO40" s="389"/>
      <c r="GPP40" s="387"/>
      <c r="GPQ40" s="389"/>
      <c r="GPR40" s="387"/>
      <c r="GPS40" s="389"/>
      <c r="GPT40" s="387"/>
      <c r="GPU40" s="389"/>
      <c r="GPV40" s="387"/>
      <c r="GPW40" s="389"/>
      <c r="GPX40" s="387"/>
      <c r="GPY40" s="389"/>
      <c r="GPZ40" s="387"/>
      <c r="GQA40" s="389"/>
      <c r="GQB40" s="387"/>
      <c r="GQC40" s="389"/>
      <c r="GQD40" s="387"/>
      <c r="GQE40" s="389"/>
      <c r="GQF40" s="387"/>
      <c r="GQG40" s="389"/>
      <c r="GQH40" s="387"/>
      <c r="GQI40" s="389"/>
      <c r="GQJ40" s="387"/>
      <c r="GQK40" s="389"/>
      <c r="GQL40" s="387"/>
      <c r="GQM40" s="389"/>
      <c r="GQN40" s="387"/>
      <c r="GQO40" s="389"/>
      <c r="GQP40" s="387"/>
      <c r="GQQ40" s="389"/>
      <c r="GQR40" s="387"/>
      <c r="GQS40" s="389"/>
      <c r="GQT40" s="387"/>
      <c r="GQU40" s="389"/>
      <c r="GQV40" s="387"/>
      <c r="GQW40" s="389"/>
      <c r="GQX40" s="387"/>
      <c r="GQY40" s="389"/>
      <c r="GQZ40" s="387"/>
      <c r="GRA40" s="389"/>
      <c r="GRB40" s="387"/>
      <c r="GRC40" s="389"/>
      <c r="GRD40" s="387"/>
      <c r="GRE40" s="389"/>
      <c r="GRF40" s="387"/>
      <c r="GRG40" s="389"/>
      <c r="GRH40" s="387"/>
      <c r="GRI40" s="389"/>
      <c r="GRJ40" s="387"/>
      <c r="GRK40" s="389"/>
      <c r="GRL40" s="387"/>
      <c r="GRM40" s="389"/>
      <c r="GRN40" s="387"/>
      <c r="GRO40" s="389"/>
      <c r="GRP40" s="387"/>
      <c r="GRQ40" s="389"/>
      <c r="GRR40" s="387"/>
      <c r="GRS40" s="389"/>
      <c r="GRT40" s="387"/>
      <c r="GRU40" s="389"/>
      <c r="GRV40" s="387"/>
      <c r="GRW40" s="389"/>
      <c r="GRX40" s="387"/>
      <c r="GRY40" s="389"/>
      <c r="GRZ40" s="387"/>
      <c r="GSA40" s="389"/>
      <c r="GSB40" s="387"/>
      <c r="GSC40" s="389"/>
      <c r="GSD40" s="387"/>
      <c r="GSE40" s="389"/>
      <c r="GSF40" s="387"/>
      <c r="GSG40" s="389"/>
      <c r="GSH40" s="387"/>
      <c r="GSI40" s="389"/>
      <c r="GSJ40" s="387"/>
      <c r="GSK40" s="389"/>
      <c r="GSL40" s="387"/>
      <c r="GSM40" s="389"/>
      <c r="GSN40" s="387"/>
      <c r="GSO40" s="389"/>
      <c r="GSP40" s="387"/>
      <c r="GSQ40" s="389"/>
      <c r="GSR40" s="387"/>
      <c r="GSS40" s="389"/>
      <c r="GST40" s="387"/>
      <c r="GSU40" s="389"/>
      <c r="GSV40" s="387"/>
      <c r="GSW40" s="389"/>
      <c r="GSX40" s="387"/>
      <c r="GSY40" s="389"/>
      <c r="GSZ40" s="387"/>
      <c r="GTA40" s="389"/>
      <c r="GTB40" s="387"/>
      <c r="GTC40" s="389"/>
      <c r="GTD40" s="387"/>
      <c r="GTE40" s="389"/>
      <c r="GTF40" s="387"/>
      <c r="GTG40" s="389"/>
      <c r="GTH40" s="387"/>
      <c r="GTI40" s="389"/>
      <c r="GTJ40" s="387"/>
      <c r="GTK40" s="389"/>
      <c r="GTL40" s="387"/>
      <c r="GTM40" s="389"/>
      <c r="GTN40" s="387"/>
      <c r="GTO40" s="389"/>
      <c r="GTP40" s="387"/>
      <c r="GTQ40" s="389"/>
      <c r="GTR40" s="387"/>
      <c r="GTS40" s="389"/>
      <c r="GTT40" s="387"/>
      <c r="GTU40" s="389"/>
      <c r="GTV40" s="387"/>
      <c r="GTW40" s="389"/>
      <c r="GTX40" s="387"/>
      <c r="GTY40" s="389"/>
      <c r="GTZ40" s="387"/>
      <c r="GUA40" s="389"/>
      <c r="GUB40" s="387"/>
      <c r="GUC40" s="389"/>
      <c r="GUD40" s="387"/>
      <c r="GUE40" s="389"/>
      <c r="GUF40" s="387"/>
      <c r="GUG40" s="389"/>
      <c r="GUH40" s="387"/>
      <c r="GUI40" s="389"/>
      <c r="GUJ40" s="387"/>
      <c r="GUK40" s="389"/>
      <c r="GUL40" s="387"/>
      <c r="GUM40" s="389"/>
      <c r="GUN40" s="387"/>
      <c r="GUO40" s="389"/>
      <c r="GUP40" s="387"/>
      <c r="GUQ40" s="389"/>
      <c r="GUR40" s="387"/>
      <c r="GUS40" s="389"/>
      <c r="GUT40" s="387"/>
      <c r="GUU40" s="389"/>
      <c r="GUV40" s="387"/>
      <c r="GUW40" s="389"/>
      <c r="GUX40" s="387"/>
      <c r="GUY40" s="389"/>
      <c r="GUZ40" s="387"/>
      <c r="GVA40" s="389"/>
      <c r="GVB40" s="387"/>
      <c r="GVC40" s="389"/>
      <c r="GVD40" s="387"/>
      <c r="GVE40" s="389"/>
      <c r="GVF40" s="387"/>
      <c r="GVG40" s="389"/>
      <c r="GVH40" s="387"/>
      <c r="GVI40" s="389"/>
      <c r="GVJ40" s="387"/>
      <c r="GVK40" s="389"/>
      <c r="GVL40" s="387"/>
      <c r="GVM40" s="389"/>
      <c r="GVN40" s="387"/>
      <c r="GVO40" s="389"/>
      <c r="GVP40" s="387"/>
      <c r="GVQ40" s="389"/>
      <c r="GVR40" s="387"/>
      <c r="GVS40" s="389"/>
      <c r="GVT40" s="387"/>
      <c r="GVU40" s="389"/>
      <c r="GVV40" s="387"/>
      <c r="GVW40" s="389"/>
      <c r="GVX40" s="387"/>
      <c r="GVY40" s="389"/>
      <c r="GVZ40" s="387"/>
      <c r="GWA40" s="389"/>
      <c r="GWB40" s="387"/>
      <c r="GWC40" s="389"/>
      <c r="GWD40" s="387"/>
      <c r="GWE40" s="389"/>
      <c r="GWF40" s="387"/>
      <c r="GWG40" s="389"/>
      <c r="GWH40" s="387"/>
      <c r="GWI40" s="389"/>
      <c r="GWJ40" s="387"/>
      <c r="GWK40" s="389"/>
      <c r="GWL40" s="387"/>
      <c r="GWM40" s="389"/>
      <c r="GWN40" s="387"/>
      <c r="GWO40" s="389"/>
      <c r="GWP40" s="387"/>
      <c r="GWQ40" s="389"/>
      <c r="GWR40" s="387"/>
      <c r="GWS40" s="389"/>
      <c r="GWT40" s="387"/>
      <c r="GWU40" s="389"/>
      <c r="GWV40" s="387"/>
      <c r="GWW40" s="389"/>
      <c r="GWX40" s="387"/>
      <c r="GWY40" s="389"/>
      <c r="GWZ40" s="387"/>
      <c r="GXA40" s="389"/>
      <c r="GXB40" s="387"/>
      <c r="GXC40" s="389"/>
      <c r="GXD40" s="387"/>
      <c r="GXE40" s="389"/>
      <c r="GXF40" s="387"/>
      <c r="GXG40" s="389"/>
      <c r="GXH40" s="387"/>
      <c r="GXI40" s="389"/>
      <c r="GXJ40" s="387"/>
      <c r="GXK40" s="389"/>
      <c r="GXL40" s="387"/>
      <c r="GXM40" s="389"/>
      <c r="GXN40" s="387"/>
      <c r="GXO40" s="389"/>
      <c r="GXP40" s="387"/>
      <c r="GXQ40" s="389"/>
      <c r="GXR40" s="387"/>
      <c r="GXS40" s="389"/>
      <c r="GXT40" s="387"/>
      <c r="GXU40" s="389"/>
      <c r="GXV40" s="387"/>
      <c r="GXW40" s="389"/>
      <c r="GXX40" s="387"/>
      <c r="GXY40" s="389"/>
      <c r="GXZ40" s="387"/>
      <c r="GYA40" s="389"/>
      <c r="GYB40" s="387"/>
      <c r="GYC40" s="389"/>
      <c r="GYD40" s="387"/>
      <c r="GYE40" s="389"/>
      <c r="GYF40" s="387"/>
      <c r="GYG40" s="389"/>
      <c r="GYH40" s="387"/>
      <c r="GYI40" s="389"/>
      <c r="GYJ40" s="387"/>
      <c r="GYK40" s="389"/>
      <c r="GYL40" s="387"/>
      <c r="GYM40" s="389"/>
      <c r="GYN40" s="387"/>
      <c r="GYO40" s="389"/>
      <c r="GYP40" s="387"/>
      <c r="GYQ40" s="389"/>
      <c r="GYR40" s="387"/>
      <c r="GYS40" s="389"/>
      <c r="GYT40" s="387"/>
      <c r="GYU40" s="389"/>
      <c r="GYV40" s="387"/>
      <c r="GYW40" s="389"/>
      <c r="GYX40" s="387"/>
      <c r="GYY40" s="389"/>
      <c r="GYZ40" s="387"/>
      <c r="GZA40" s="389"/>
      <c r="GZB40" s="387"/>
      <c r="GZC40" s="389"/>
      <c r="GZD40" s="387"/>
      <c r="GZE40" s="389"/>
      <c r="GZF40" s="387"/>
      <c r="GZG40" s="389"/>
      <c r="GZH40" s="387"/>
      <c r="GZI40" s="389"/>
      <c r="GZJ40" s="387"/>
      <c r="GZK40" s="389"/>
      <c r="GZL40" s="387"/>
      <c r="GZM40" s="389"/>
      <c r="GZN40" s="387"/>
      <c r="GZO40" s="389"/>
      <c r="GZP40" s="387"/>
      <c r="GZQ40" s="389"/>
      <c r="GZR40" s="387"/>
      <c r="GZS40" s="389"/>
      <c r="GZT40" s="387"/>
      <c r="GZU40" s="389"/>
      <c r="GZV40" s="387"/>
      <c r="GZW40" s="389"/>
      <c r="GZX40" s="387"/>
      <c r="GZY40" s="389"/>
      <c r="GZZ40" s="387"/>
      <c r="HAA40" s="389"/>
      <c r="HAB40" s="387"/>
      <c r="HAC40" s="389"/>
      <c r="HAD40" s="387"/>
      <c r="HAE40" s="389"/>
      <c r="HAF40" s="387"/>
      <c r="HAG40" s="389"/>
      <c r="HAH40" s="387"/>
      <c r="HAI40" s="389"/>
      <c r="HAJ40" s="387"/>
      <c r="HAK40" s="389"/>
      <c r="HAL40" s="387"/>
      <c r="HAM40" s="389"/>
      <c r="HAN40" s="387"/>
      <c r="HAO40" s="389"/>
      <c r="HAP40" s="387"/>
      <c r="HAQ40" s="389"/>
      <c r="HAR40" s="387"/>
      <c r="HAS40" s="389"/>
      <c r="HAT40" s="387"/>
      <c r="HAU40" s="389"/>
      <c r="HAV40" s="387"/>
      <c r="HAW40" s="389"/>
      <c r="HAX40" s="387"/>
      <c r="HAY40" s="389"/>
      <c r="HAZ40" s="387"/>
      <c r="HBA40" s="389"/>
      <c r="HBB40" s="387"/>
      <c r="HBC40" s="389"/>
      <c r="HBD40" s="387"/>
      <c r="HBE40" s="389"/>
      <c r="HBF40" s="387"/>
      <c r="HBG40" s="389"/>
      <c r="HBH40" s="387"/>
      <c r="HBI40" s="389"/>
      <c r="HBJ40" s="387"/>
      <c r="HBK40" s="389"/>
      <c r="HBL40" s="387"/>
      <c r="HBM40" s="389"/>
      <c r="HBN40" s="387"/>
      <c r="HBO40" s="389"/>
      <c r="HBP40" s="387"/>
      <c r="HBQ40" s="389"/>
      <c r="HBR40" s="387"/>
      <c r="HBS40" s="389"/>
      <c r="HBT40" s="387"/>
      <c r="HBU40" s="389"/>
      <c r="HBV40" s="387"/>
      <c r="HBW40" s="389"/>
      <c r="HBX40" s="387"/>
      <c r="HBY40" s="389"/>
      <c r="HBZ40" s="387"/>
      <c r="HCA40" s="389"/>
      <c r="HCB40" s="387"/>
      <c r="HCC40" s="389"/>
      <c r="HCD40" s="387"/>
      <c r="HCE40" s="389"/>
      <c r="HCF40" s="387"/>
      <c r="HCG40" s="389"/>
      <c r="HCH40" s="387"/>
      <c r="HCI40" s="389"/>
      <c r="HCJ40" s="387"/>
      <c r="HCK40" s="389"/>
      <c r="HCL40" s="387"/>
      <c r="HCM40" s="389"/>
      <c r="HCN40" s="387"/>
      <c r="HCO40" s="389"/>
      <c r="HCP40" s="387"/>
      <c r="HCQ40" s="389"/>
      <c r="HCR40" s="387"/>
      <c r="HCS40" s="389"/>
      <c r="HCT40" s="387"/>
      <c r="HCU40" s="389"/>
      <c r="HCV40" s="387"/>
      <c r="HCW40" s="389"/>
      <c r="HCX40" s="387"/>
      <c r="HCY40" s="389"/>
      <c r="HCZ40" s="387"/>
      <c r="HDA40" s="389"/>
      <c r="HDB40" s="387"/>
      <c r="HDC40" s="389"/>
      <c r="HDD40" s="387"/>
      <c r="HDE40" s="389"/>
      <c r="HDF40" s="387"/>
      <c r="HDG40" s="389"/>
      <c r="HDH40" s="387"/>
      <c r="HDI40" s="389"/>
      <c r="HDJ40" s="387"/>
      <c r="HDK40" s="389"/>
      <c r="HDL40" s="387"/>
      <c r="HDM40" s="389"/>
      <c r="HDN40" s="387"/>
      <c r="HDO40" s="389"/>
      <c r="HDP40" s="387"/>
      <c r="HDQ40" s="389"/>
      <c r="HDR40" s="387"/>
      <c r="HDS40" s="389"/>
      <c r="HDT40" s="387"/>
      <c r="HDU40" s="389"/>
      <c r="HDV40" s="387"/>
      <c r="HDW40" s="389"/>
      <c r="HDX40" s="387"/>
      <c r="HDY40" s="389"/>
      <c r="HDZ40" s="387"/>
      <c r="HEA40" s="389"/>
      <c r="HEB40" s="387"/>
      <c r="HEC40" s="389"/>
      <c r="HED40" s="387"/>
      <c r="HEE40" s="389"/>
      <c r="HEF40" s="387"/>
      <c r="HEG40" s="389"/>
      <c r="HEH40" s="387"/>
      <c r="HEI40" s="389"/>
      <c r="HEJ40" s="387"/>
      <c r="HEK40" s="389"/>
      <c r="HEL40" s="387"/>
      <c r="HEM40" s="389"/>
      <c r="HEN40" s="387"/>
      <c r="HEO40" s="389"/>
      <c r="HEP40" s="387"/>
      <c r="HEQ40" s="389"/>
      <c r="HER40" s="387"/>
      <c r="HES40" s="389"/>
      <c r="HET40" s="387"/>
      <c r="HEU40" s="389"/>
      <c r="HEV40" s="387"/>
      <c r="HEW40" s="389"/>
      <c r="HEX40" s="387"/>
      <c r="HEY40" s="389"/>
      <c r="HEZ40" s="387"/>
      <c r="HFA40" s="389"/>
      <c r="HFB40" s="387"/>
      <c r="HFC40" s="389"/>
      <c r="HFD40" s="387"/>
      <c r="HFE40" s="389"/>
      <c r="HFF40" s="387"/>
      <c r="HFG40" s="389"/>
      <c r="HFH40" s="387"/>
      <c r="HFI40" s="389"/>
      <c r="HFJ40" s="387"/>
      <c r="HFK40" s="389"/>
      <c r="HFL40" s="387"/>
      <c r="HFM40" s="389"/>
      <c r="HFN40" s="387"/>
      <c r="HFO40" s="389"/>
      <c r="HFP40" s="387"/>
      <c r="HFQ40" s="389"/>
      <c r="HFR40" s="387"/>
      <c r="HFS40" s="389"/>
      <c r="HFT40" s="387"/>
      <c r="HFU40" s="389"/>
      <c r="HFV40" s="387"/>
      <c r="HFW40" s="389"/>
      <c r="HFX40" s="387"/>
      <c r="HFY40" s="389"/>
      <c r="HFZ40" s="387"/>
      <c r="HGA40" s="389"/>
      <c r="HGB40" s="387"/>
      <c r="HGC40" s="389"/>
      <c r="HGD40" s="387"/>
      <c r="HGE40" s="389"/>
      <c r="HGF40" s="387"/>
      <c r="HGG40" s="389"/>
      <c r="HGH40" s="387"/>
      <c r="HGI40" s="389"/>
      <c r="HGJ40" s="387"/>
      <c r="HGK40" s="389"/>
      <c r="HGL40" s="387"/>
      <c r="HGM40" s="389"/>
      <c r="HGN40" s="387"/>
      <c r="HGO40" s="389"/>
      <c r="HGP40" s="387"/>
      <c r="HGQ40" s="389"/>
      <c r="HGR40" s="387"/>
      <c r="HGS40" s="389"/>
      <c r="HGT40" s="387"/>
      <c r="HGU40" s="389"/>
      <c r="HGV40" s="387"/>
      <c r="HGW40" s="389"/>
      <c r="HGX40" s="387"/>
      <c r="HGY40" s="389"/>
      <c r="HGZ40" s="387"/>
      <c r="HHA40" s="389"/>
      <c r="HHB40" s="387"/>
      <c r="HHC40" s="389"/>
      <c r="HHD40" s="387"/>
      <c r="HHE40" s="389"/>
      <c r="HHF40" s="387"/>
      <c r="HHG40" s="389"/>
      <c r="HHH40" s="387"/>
      <c r="HHI40" s="389"/>
      <c r="HHJ40" s="387"/>
      <c r="HHK40" s="389"/>
      <c r="HHL40" s="387"/>
      <c r="HHM40" s="389"/>
      <c r="HHN40" s="387"/>
      <c r="HHO40" s="389"/>
      <c r="HHP40" s="387"/>
      <c r="HHQ40" s="389"/>
      <c r="HHR40" s="387"/>
      <c r="HHS40" s="389"/>
      <c r="HHT40" s="387"/>
      <c r="HHU40" s="389"/>
      <c r="HHV40" s="387"/>
      <c r="HHW40" s="389"/>
      <c r="HHX40" s="387"/>
      <c r="HHY40" s="389"/>
      <c r="HHZ40" s="387"/>
      <c r="HIA40" s="389"/>
      <c r="HIB40" s="387"/>
      <c r="HIC40" s="389"/>
      <c r="HID40" s="387"/>
      <c r="HIE40" s="389"/>
      <c r="HIF40" s="387"/>
      <c r="HIG40" s="389"/>
      <c r="HIH40" s="387"/>
      <c r="HII40" s="389"/>
      <c r="HIJ40" s="387"/>
      <c r="HIK40" s="389"/>
      <c r="HIL40" s="387"/>
      <c r="HIM40" s="389"/>
      <c r="HIN40" s="387"/>
      <c r="HIO40" s="389"/>
      <c r="HIP40" s="387"/>
      <c r="HIQ40" s="389"/>
      <c r="HIR40" s="387"/>
      <c r="HIS40" s="389"/>
      <c r="HIT40" s="387"/>
      <c r="HIU40" s="389"/>
      <c r="HIV40" s="387"/>
      <c r="HIW40" s="389"/>
      <c r="HIX40" s="387"/>
      <c r="HIY40" s="389"/>
      <c r="HIZ40" s="387"/>
      <c r="HJA40" s="389"/>
      <c r="HJB40" s="387"/>
      <c r="HJC40" s="389"/>
      <c r="HJD40" s="387"/>
      <c r="HJE40" s="389"/>
      <c r="HJF40" s="387"/>
      <c r="HJG40" s="389"/>
      <c r="HJH40" s="387"/>
      <c r="HJI40" s="389"/>
      <c r="HJJ40" s="387"/>
      <c r="HJK40" s="389"/>
      <c r="HJL40" s="387"/>
      <c r="HJM40" s="389"/>
      <c r="HJN40" s="387"/>
      <c r="HJO40" s="389"/>
      <c r="HJP40" s="387"/>
      <c r="HJQ40" s="389"/>
      <c r="HJR40" s="387"/>
      <c r="HJS40" s="389"/>
      <c r="HJT40" s="387"/>
      <c r="HJU40" s="389"/>
      <c r="HJV40" s="387"/>
      <c r="HJW40" s="389"/>
      <c r="HJX40" s="387"/>
      <c r="HJY40" s="389"/>
      <c r="HJZ40" s="387"/>
      <c r="HKA40" s="389"/>
      <c r="HKB40" s="387"/>
      <c r="HKC40" s="389"/>
      <c r="HKD40" s="387"/>
      <c r="HKE40" s="389"/>
      <c r="HKF40" s="387"/>
      <c r="HKG40" s="389"/>
      <c r="HKH40" s="387"/>
      <c r="HKI40" s="389"/>
      <c r="HKJ40" s="387"/>
      <c r="HKK40" s="389"/>
      <c r="HKL40" s="387"/>
      <c r="HKM40" s="389"/>
      <c r="HKN40" s="387"/>
      <c r="HKO40" s="389"/>
      <c r="HKP40" s="387"/>
      <c r="HKQ40" s="389"/>
      <c r="HKR40" s="387"/>
      <c r="HKS40" s="389"/>
      <c r="HKT40" s="387"/>
      <c r="HKU40" s="389"/>
      <c r="HKV40" s="387"/>
      <c r="HKW40" s="389"/>
      <c r="HKX40" s="387"/>
      <c r="HKY40" s="389"/>
      <c r="HKZ40" s="387"/>
      <c r="HLA40" s="389"/>
      <c r="HLB40" s="387"/>
      <c r="HLC40" s="389"/>
      <c r="HLD40" s="387"/>
      <c r="HLE40" s="389"/>
      <c r="HLF40" s="387"/>
      <c r="HLG40" s="389"/>
      <c r="HLH40" s="387"/>
      <c r="HLI40" s="389"/>
      <c r="HLJ40" s="387"/>
      <c r="HLK40" s="389"/>
      <c r="HLL40" s="387"/>
      <c r="HLM40" s="389"/>
      <c r="HLN40" s="387"/>
      <c r="HLO40" s="389"/>
      <c r="HLP40" s="387"/>
      <c r="HLQ40" s="389"/>
      <c r="HLR40" s="387"/>
      <c r="HLS40" s="389"/>
      <c r="HLT40" s="387"/>
      <c r="HLU40" s="389"/>
      <c r="HLV40" s="387"/>
      <c r="HLW40" s="389"/>
      <c r="HLX40" s="387"/>
      <c r="HLY40" s="389"/>
      <c r="HLZ40" s="387"/>
      <c r="HMA40" s="389"/>
      <c r="HMB40" s="387"/>
      <c r="HMC40" s="389"/>
      <c r="HMD40" s="387"/>
      <c r="HME40" s="389"/>
      <c r="HMF40" s="387"/>
      <c r="HMG40" s="389"/>
      <c r="HMH40" s="387"/>
      <c r="HMI40" s="389"/>
      <c r="HMJ40" s="387"/>
      <c r="HMK40" s="389"/>
      <c r="HML40" s="387"/>
      <c r="HMM40" s="389"/>
      <c r="HMN40" s="387"/>
      <c r="HMO40" s="389"/>
      <c r="HMP40" s="387"/>
      <c r="HMQ40" s="389"/>
      <c r="HMR40" s="387"/>
      <c r="HMS40" s="389"/>
      <c r="HMT40" s="387"/>
      <c r="HMU40" s="389"/>
      <c r="HMV40" s="387"/>
      <c r="HMW40" s="389"/>
      <c r="HMX40" s="387"/>
      <c r="HMY40" s="389"/>
      <c r="HMZ40" s="387"/>
      <c r="HNA40" s="389"/>
      <c r="HNB40" s="387"/>
      <c r="HNC40" s="389"/>
      <c r="HND40" s="387"/>
      <c r="HNE40" s="389"/>
      <c r="HNF40" s="387"/>
      <c r="HNG40" s="389"/>
      <c r="HNH40" s="387"/>
      <c r="HNI40" s="389"/>
      <c r="HNJ40" s="387"/>
      <c r="HNK40" s="389"/>
      <c r="HNL40" s="387"/>
      <c r="HNM40" s="389"/>
      <c r="HNN40" s="387"/>
      <c r="HNO40" s="389"/>
      <c r="HNP40" s="387"/>
      <c r="HNQ40" s="389"/>
      <c r="HNR40" s="387"/>
      <c r="HNS40" s="389"/>
      <c r="HNT40" s="387"/>
      <c r="HNU40" s="389"/>
      <c r="HNV40" s="387"/>
      <c r="HNW40" s="389"/>
      <c r="HNX40" s="387"/>
      <c r="HNY40" s="389"/>
      <c r="HNZ40" s="387"/>
      <c r="HOA40" s="389"/>
      <c r="HOB40" s="387"/>
      <c r="HOC40" s="389"/>
      <c r="HOD40" s="387"/>
      <c r="HOE40" s="389"/>
      <c r="HOF40" s="387"/>
      <c r="HOG40" s="389"/>
      <c r="HOH40" s="387"/>
      <c r="HOI40" s="389"/>
      <c r="HOJ40" s="387"/>
      <c r="HOK40" s="389"/>
      <c r="HOL40" s="387"/>
      <c r="HOM40" s="389"/>
      <c r="HON40" s="387"/>
      <c r="HOO40" s="389"/>
      <c r="HOP40" s="387"/>
      <c r="HOQ40" s="389"/>
      <c r="HOR40" s="387"/>
      <c r="HOS40" s="389"/>
      <c r="HOT40" s="387"/>
      <c r="HOU40" s="389"/>
      <c r="HOV40" s="387"/>
      <c r="HOW40" s="389"/>
      <c r="HOX40" s="387"/>
      <c r="HOY40" s="389"/>
      <c r="HOZ40" s="387"/>
      <c r="HPA40" s="389"/>
      <c r="HPB40" s="387"/>
      <c r="HPC40" s="389"/>
      <c r="HPD40" s="387"/>
      <c r="HPE40" s="389"/>
      <c r="HPF40" s="387"/>
      <c r="HPG40" s="389"/>
      <c r="HPH40" s="387"/>
      <c r="HPI40" s="389"/>
      <c r="HPJ40" s="387"/>
      <c r="HPK40" s="389"/>
      <c r="HPL40" s="387"/>
      <c r="HPM40" s="389"/>
      <c r="HPN40" s="387"/>
      <c r="HPO40" s="389"/>
      <c r="HPP40" s="387"/>
      <c r="HPQ40" s="389"/>
      <c r="HPR40" s="387"/>
      <c r="HPS40" s="389"/>
      <c r="HPT40" s="387"/>
      <c r="HPU40" s="389"/>
      <c r="HPV40" s="387"/>
      <c r="HPW40" s="389"/>
      <c r="HPX40" s="387"/>
      <c r="HPY40" s="389"/>
      <c r="HPZ40" s="387"/>
      <c r="HQA40" s="389"/>
      <c r="HQB40" s="387"/>
      <c r="HQC40" s="389"/>
      <c r="HQD40" s="387"/>
      <c r="HQE40" s="389"/>
      <c r="HQF40" s="387"/>
      <c r="HQG40" s="389"/>
      <c r="HQH40" s="387"/>
      <c r="HQI40" s="389"/>
      <c r="HQJ40" s="387"/>
      <c r="HQK40" s="389"/>
      <c r="HQL40" s="387"/>
      <c r="HQM40" s="389"/>
      <c r="HQN40" s="387"/>
      <c r="HQO40" s="389"/>
      <c r="HQP40" s="387"/>
      <c r="HQQ40" s="389"/>
      <c r="HQR40" s="387"/>
      <c r="HQS40" s="389"/>
      <c r="HQT40" s="387"/>
      <c r="HQU40" s="389"/>
      <c r="HQV40" s="387"/>
      <c r="HQW40" s="389"/>
      <c r="HQX40" s="387"/>
      <c r="HQY40" s="389"/>
      <c r="HQZ40" s="387"/>
      <c r="HRA40" s="389"/>
      <c r="HRB40" s="387"/>
      <c r="HRC40" s="389"/>
      <c r="HRD40" s="387"/>
      <c r="HRE40" s="389"/>
      <c r="HRF40" s="387"/>
      <c r="HRG40" s="389"/>
      <c r="HRH40" s="387"/>
      <c r="HRI40" s="389"/>
      <c r="HRJ40" s="387"/>
      <c r="HRK40" s="389"/>
      <c r="HRL40" s="387"/>
      <c r="HRM40" s="389"/>
      <c r="HRN40" s="387"/>
      <c r="HRO40" s="389"/>
      <c r="HRP40" s="387"/>
      <c r="HRQ40" s="389"/>
      <c r="HRR40" s="387"/>
      <c r="HRS40" s="389"/>
      <c r="HRT40" s="387"/>
      <c r="HRU40" s="389"/>
      <c r="HRV40" s="387"/>
      <c r="HRW40" s="389"/>
      <c r="HRX40" s="387"/>
      <c r="HRY40" s="389"/>
      <c r="HRZ40" s="387"/>
      <c r="HSA40" s="389"/>
      <c r="HSB40" s="387"/>
      <c r="HSC40" s="389"/>
      <c r="HSD40" s="387"/>
      <c r="HSE40" s="389"/>
      <c r="HSF40" s="387"/>
      <c r="HSG40" s="389"/>
      <c r="HSH40" s="387"/>
      <c r="HSI40" s="389"/>
      <c r="HSJ40" s="387"/>
      <c r="HSK40" s="389"/>
      <c r="HSL40" s="387"/>
      <c r="HSM40" s="389"/>
      <c r="HSN40" s="387"/>
      <c r="HSO40" s="389"/>
      <c r="HSP40" s="387"/>
      <c r="HSQ40" s="389"/>
      <c r="HSR40" s="387"/>
      <c r="HSS40" s="389"/>
      <c r="HST40" s="387"/>
      <c r="HSU40" s="389"/>
      <c r="HSV40" s="387"/>
      <c r="HSW40" s="389"/>
      <c r="HSX40" s="387"/>
      <c r="HSY40" s="389"/>
      <c r="HSZ40" s="387"/>
      <c r="HTA40" s="389"/>
      <c r="HTB40" s="387"/>
      <c r="HTC40" s="389"/>
      <c r="HTD40" s="387"/>
      <c r="HTE40" s="389"/>
      <c r="HTF40" s="387"/>
      <c r="HTG40" s="389"/>
      <c r="HTH40" s="387"/>
      <c r="HTI40" s="389"/>
      <c r="HTJ40" s="387"/>
      <c r="HTK40" s="389"/>
      <c r="HTL40" s="387"/>
      <c r="HTM40" s="389"/>
      <c r="HTN40" s="387"/>
      <c r="HTO40" s="389"/>
      <c r="HTP40" s="387"/>
      <c r="HTQ40" s="389"/>
      <c r="HTR40" s="387"/>
      <c r="HTS40" s="389"/>
      <c r="HTT40" s="387"/>
      <c r="HTU40" s="389"/>
      <c r="HTV40" s="387"/>
      <c r="HTW40" s="389"/>
      <c r="HTX40" s="387"/>
      <c r="HTY40" s="389"/>
      <c r="HTZ40" s="387"/>
      <c r="HUA40" s="389"/>
      <c r="HUB40" s="387"/>
      <c r="HUC40" s="389"/>
      <c r="HUD40" s="387"/>
      <c r="HUE40" s="389"/>
      <c r="HUF40" s="387"/>
      <c r="HUG40" s="389"/>
      <c r="HUH40" s="387"/>
      <c r="HUI40" s="389"/>
      <c r="HUJ40" s="387"/>
      <c r="HUK40" s="389"/>
      <c r="HUL40" s="387"/>
      <c r="HUM40" s="389"/>
      <c r="HUN40" s="387"/>
      <c r="HUO40" s="389"/>
      <c r="HUP40" s="387"/>
      <c r="HUQ40" s="389"/>
      <c r="HUR40" s="387"/>
      <c r="HUS40" s="389"/>
      <c r="HUT40" s="387"/>
      <c r="HUU40" s="389"/>
      <c r="HUV40" s="387"/>
      <c r="HUW40" s="389"/>
      <c r="HUX40" s="387"/>
      <c r="HUY40" s="389"/>
      <c r="HUZ40" s="387"/>
      <c r="HVA40" s="389"/>
      <c r="HVB40" s="387"/>
      <c r="HVC40" s="389"/>
      <c r="HVD40" s="387"/>
      <c r="HVE40" s="389"/>
      <c r="HVF40" s="387"/>
      <c r="HVG40" s="389"/>
      <c r="HVH40" s="387"/>
      <c r="HVI40" s="389"/>
      <c r="HVJ40" s="387"/>
      <c r="HVK40" s="389"/>
      <c r="HVL40" s="387"/>
      <c r="HVM40" s="389"/>
      <c r="HVN40" s="387"/>
      <c r="HVO40" s="389"/>
      <c r="HVP40" s="387"/>
      <c r="HVQ40" s="389"/>
      <c r="HVR40" s="387"/>
      <c r="HVS40" s="389"/>
      <c r="HVT40" s="387"/>
      <c r="HVU40" s="389"/>
      <c r="HVV40" s="387"/>
      <c r="HVW40" s="389"/>
      <c r="HVX40" s="387"/>
      <c r="HVY40" s="389"/>
      <c r="HVZ40" s="387"/>
      <c r="HWA40" s="389"/>
      <c r="HWB40" s="387"/>
      <c r="HWC40" s="389"/>
      <c r="HWD40" s="387"/>
      <c r="HWE40" s="389"/>
      <c r="HWF40" s="387"/>
      <c r="HWG40" s="389"/>
      <c r="HWH40" s="387"/>
      <c r="HWI40" s="389"/>
      <c r="HWJ40" s="387"/>
      <c r="HWK40" s="389"/>
      <c r="HWL40" s="387"/>
      <c r="HWM40" s="389"/>
      <c r="HWN40" s="387"/>
      <c r="HWO40" s="389"/>
      <c r="HWP40" s="387"/>
      <c r="HWQ40" s="389"/>
      <c r="HWR40" s="387"/>
      <c r="HWS40" s="389"/>
      <c r="HWT40" s="387"/>
      <c r="HWU40" s="389"/>
      <c r="HWV40" s="387"/>
      <c r="HWW40" s="389"/>
      <c r="HWX40" s="387"/>
      <c r="HWY40" s="389"/>
      <c r="HWZ40" s="387"/>
      <c r="HXA40" s="389"/>
      <c r="HXB40" s="387"/>
      <c r="HXC40" s="389"/>
      <c r="HXD40" s="387"/>
      <c r="HXE40" s="389"/>
      <c r="HXF40" s="387"/>
      <c r="HXG40" s="389"/>
      <c r="HXH40" s="387"/>
      <c r="HXI40" s="389"/>
      <c r="HXJ40" s="387"/>
      <c r="HXK40" s="389"/>
      <c r="HXL40" s="387"/>
      <c r="HXM40" s="389"/>
      <c r="HXN40" s="387"/>
      <c r="HXO40" s="389"/>
      <c r="HXP40" s="387"/>
      <c r="HXQ40" s="389"/>
      <c r="HXR40" s="387"/>
      <c r="HXS40" s="389"/>
      <c r="HXT40" s="387"/>
      <c r="HXU40" s="389"/>
      <c r="HXV40" s="387"/>
      <c r="HXW40" s="389"/>
      <c r="HXX40" s="387"/>
      <c r="HXY40" s="389"/>
      <c r="HXZ40" s="387"/>
      <c r="HYA40" s="389"/>
      <c r="HYB40" s="387"/>
      <c r="HYC40" s="389"/>
      <c r="HYD40" s="387"/>
      <c r="HYE40" s="389"/>
      <c r="HYF40" s="387"/>
      <c r="HYG40" s="389"/>
      <c r="HYH40" s="387"/>
      <c r="HYI40" s="389"/>
      <c r="HYJ40" s="387"/>
      <c r="HYK40" s="389"/>
      <c r="HYL40" s="387"/>
      <c r="HYM40" s="389"/>
      <c r="HYN40" s="387"/>
      <c r="HYO40" s="389"/>
      <c r="HYP40" s="387"/>
      <c r="HYQ40" s="389"/>
      <c r="HYR40" s="387"/>
      <c r="HYS40" s="389"/>
      <c r="HYT40" s="387"/>
      <c r="HYU40" s="389"/>
      <c r="HYV40" s="387"/>
      <c r="HYW40" s="389"/>
      <c r="HYX40" s="387"/>
      <c r="HYY40" s="389"/>
      <c r="HYZ40" s="387"/>
      <c r="HZA40" s="389"/>
      <c r="HZB40" s="387"/>
      <c r="HZC40" s="389"/>
      <c r="HZD40" s="387"/>
      <c r="HZE40" s="389"/>
      <c r="HZF40" s="387"/>
      <c r="HZG40" s="389"/>
      <c r="HZH40" s="387"/>
      <c r="HZI40" s="389"/>
      <c r="HZJ40" s="387"/>
      <c r="HZK40" s="389"/>
      <c r="HZL40" s="387"/>
      <c r="HZM40" s="389"/>
      <c r="HZN40" s="387"/>
      <c r="HZO40" s="389"/>
      <c r="HZP40" s="387"/>
      <c r="HZQ40" s="389"/>
      <c r="HZR40" s="387"/>
      <c r="HZS40" s="389"/>
      <c r="HZT40" s="387"/>
      <c r="HZU40" s="389"/>
      <c r="HZV40" s="387"/>
      <c r="HZW40" s="389"/>
      <c r="HZX40" s="387"/>
      <c r="HZY40" s="389"/>
      <c r="HZZ40" s="387"/>
      <c r="IAA40" s="389"/>
      <c r="IAB40" s="387"/>
      <c r="IAC40" s="389"/>
      <c r="IAD40" s="387"/>
      <c r="IAE40" s="389"/>
      <c r="IAF40" s="387"/>
      <c r="IAG40" s="389"/>
      <c r="IAH40" s="387"/>
      <c r="IAI40" s="389"/>
      <c r="IAJ40" s="387"/>
      <c r="IAK40" s="389"/>
      <c r="IAL40" s="387"/>
      <c r="IAM40" s="389"/>
      <c r="IAN40" s="387"/>
      <c r="IAO40" s="389"/>
      <c r="IAP40" s="387"/>
      <c r="IAQ40" s="389"/>
      <c r="IAR40" s="387"/>
      <c r="IAS40" s="389"/>
      <c r="IAT40" s="387"/>
      <c r="IAU40" s="389"/>
      <c r="IAV40" s="387"/>
      <c r="IAW40" s="389"/>
      <c r="IAX40" s="387"/>
      <c r="IAY40" s="389"/>
      <c r="IAZ40" s="387"/>
      <c r="IBA40" s="389"/>
      <c r="IBB40" s="387"/>
      <c r="IBC40" s="389"/>
      <c r="IBD40" s="387"/>
      <c r="IBE40" s="389"/>
      <c r="IBF40" s="387"/>
      <c r="IBG40" s="389"/>
      <c r="IBH40" s="387"/>
      <c r="IBI40" s="389"/>
      <c r="IBJ40" s="387"/>
      <c r="IBK40" s="389"/>
      <c r="IBL40" s="387"/>
      <c r="IBM40" s="389"/>
      <c r="IBN40" s="387"/>
      <c r="IBO40" s="389"/>
      <c r="IBP40" s="387"/>
      <c r="IBQ40" s="389"/>
      <c r="IBR40" s="387"/>
      <c r="IBS40" s="389"/>
      <c r="IBT40" s="387"/>
      <c r="IBU40" s="389"/>
      <c r="IBV40" s="387"/>
      <c r="IBW40" s="389"/>
      <c r="IBX40" s="387"/>
      <c r="IBY40" s="389"/>
      <c r="IBZ40" s="387"/>
      <c r="ICA40" s="389"/>
      <c r="ICB40" s="387"/>
      <c r="ICC40" s="389"/>
      <c r="ICD40" s="387"/>
      <c r="ICE40" s="389"/>
      <c r="ICF40" s="387"/>
      <c r="ICG40" s="389"/>
      <c r="ICH40" s="387"/>
      <c r="ICI40" s="389"/>
      <c r="ICJ40" s="387"/>
      <c r="ICK40" s="389"/>
      <c r="ICL40" s="387"/>
      <c r="ICM40" s="389"/>
      <c r="ICN40" s="387"/>
      <c r="ICO40" s="389"/>
      <c r="ICP40" s="387"/>
      <c r="ICQ40" s="389"/>
      <c r="ICR40" s="387"/>
      <c r="ICS40" s="389"/>
      <c r="ICT40" s="387"/>
      <c r="ICU40" s="389"/>
      <c r="ICV40" s="387"/>
      <c r="ICW40" s="389"/>
      <c r="ICX40" s="387"/>
      <c r="ICY40" s="389"/>
      <c r="ICZ40" s="387"/>
      <c r="IDA40" s="389"/>
      <c r="IDB40" s="387"/>
      <c r="IDC40" s="389"/>
      <c r="IDD40" s="387"/>
      <c r="IDE40" s="389"/>
      <c r="IDF40" s="387"/>
      <c r="IDG40" s="389"/>
      <c r="IDH40" s="387"/>
      <c r="IDI40" s="389"/>
      <c r="IDJ40" s="387"/>
      <c r="IDK40" s="389"/>
      <c r="IDL40" s="387"/>
      <c r="IDM40" s="389"/>
      <c r="IDN40" s="387"/>
      <c r="IDO40" s="389"/>
      <c r="IDP40" s="387"/>
      <c r="IDQ40" s="389"/>
      <c r="IDR40" s="387"/>
      <c r="IDS40" s="389"/>
      <c r="IDT40" s="387"/>
      <c r="IDU40" s="389"/>
      <c r="IDV40" s="387"/>
      <c r="IDW40" s="389"/>
      <c r="IDX40" s="387"/>
      <c r="IDY40" s="389"/>
      <c r="IDZ40" s="387"/>
      <c r="IEA40" s="389"/>
      <c r="IEB40" s="387"/>
      <c r="IEC40" s="389"/>
      <c r="IED40" s="387"/>
      <c r="IEE40" s="389"/>
      <c r="IEF40" s="387"/>
      <c r="IEG40" s="389"/>
      <c r="IEH40" s="387"/>
      <c r="IEI40" s="389"/>
      <c r="IEJ40" s="387"/>
      <c r="IEK40" s="389"/>
      <c r="IEL40" s="387"/>
      <c r="IEM40" s="389"/>
      <c r="IEN40" s="387"/>
      <c r="IEO40" s="389"/>
      <c r="IEP40" s="387"/>
      <c r="IEQ40" s="389"/>
      <c r="IER40" s="387"/>
      <c r="IES40" s="389"/>
      <c r="IET40" s="387"/>
      <c r="IEU40" s="389"/>
      <c r="IEV40" s="387"/>
      <c r="IEW40" s="389"/>
      <c r="IEX40" s="387"/>
      <c r="IEY40" s="389"/>
      <c r="IEZ40" s="387"/>
      <c r="IFA40" s="389"/>
      <c r="IFB40" s="387"/>
      <c r="IFC40" s="389"/>
      <c r="IFD40" s="387"/>
      <c r="IFE40" s="389"/>
      <c r="IFF40" s="387"/>
      <c r="IFG40" s="389"/>
      <c r="IFH40" s="387"/>
      <c r="IFI40" s="389"/>
      <c r="IFJ40" s="387"/>
      <c r="IFK40" s="389"/>
      <c r="IFL40" s="387"/>
      <c r="IFM40" s="389"/>
      <c r="IFN40" s="387"/>
      <c r="IFO40" s="389"/>
      <c r="IFP40" s="387"/>
      <c r="IFQ40" s="389"/>
      <c r="IFR40" s="387"/>
      <c r="IFS40" s="389"/>
      <c r="IFT40" s="387"/>
      <c r="IFU40" s="389"/>
      <c r="IFV40" s="387"/>
      <c r="IFW40" s="389"/>
      <c r="IFX40" s="387"/>
      <c r="IFY40" s="389"/>
      <c r="IFZ40" s="387"/>
      <c r="IGA40" s="389"/>
      <c r="IGB40" s="387"/>
      <c r="IGC40" s="389"/>
      <c r="IGD40" s="387"/>
      <c r="IGE40" s="389"/>
      <c r="IGF40" s="387"/>
      <c r="IGG40" s="389"/>
      <c r="IGH40" s="387"/>
      <c r="IGI40" s="389"/>
      <c r="IGJ40" s="387"/>
      <c r="IGK40" s="389"/>
      <c r="IGL40" s="387"/>
      <c r="IGM40" s="389"/>
      <c r="IGN40" s="387"/>
      <c r="IGO40" s="389"/>
      <c r="IGP40" s="387"/>
      <c r="IGQ40" s="389"/>
      <c r="IGR40" s="387"/>
      <c r="IGS40" s="389"/>
      <c r="IGT40" s="387"/>
      <c r="IGU40" s="389"/>
      <c r="IGV40" s="387"/>
      <c r="IGW40" s="389"/>
      <c r="IGX40" s="387"/>
      <c r="IGY40" s="389"/>
      <c r="IGZ40" s="387"/>
      <c r="IHA40" s="389"/>
      <c r="IHB40" s="387"/>
      <c r="IHC40" s="389"/>
      <c r="IHD40" s="387"/>
      <c r="IHE40" s="389"/>
      <c r="IHF40" s="387"/>
      <c r="IHG40" s="389"/>
      <c r="IHH40" s="387"/>
      <c r="IHI40" s="389"/>
      <c r="IHJ40" s="387"/>
      <c r="IHK40" s="389"/>
      <c r="IHL40" s="387"/>
      <c r="IHM40" s="389"/>
      <c r="IHN40" s="387"/>
      <c r="IHO40" s="389"/>
      <c r="IHP40" s="387"/>
      <c r="IHQ40" s="389"/>
      <c r="IHR40" s="387"/>
      <c r="IHS40" s="389"/>
      <c r="IHT40" s="387"/>
      <c r="IHU40" s="389"/>
      <c r="IHV40" s="387"/>
      <c r="IHW40" s="389"/>
      <c r="IHX40" s="387"/>
      <c r="IHY40" s="389"/>
      <c r="IHZ40" s="387"/>
      <c r="IIA40" s="389"/>
      <c r="IIB40" s="387"/>
      <c r="IIC40" s="389"/>
      <c r="IID40" s="387"/>
      <c r="IIE40" s="389"/>
      <c r="IIF40" s="387"/>
      <c r="IIG40" s="389"/>
      <c r="IIH40" s="387"/>
      <c r="III40" s="389"/>
      <c r="IIJ40" s="387"/>
      <c r="IIK40" s="389"/>
      <c r="IIL40" s="387"/>
      <c r="IIM40" s="389"/>
      <c r="IIN40" s="387"/>
      <c r="IIO40" s="389"/>
      <c r="IIP40" s="387"/>
      <c r="IIQ40" s="389"/>
      <c r="IIR40" s="387"/>
      <c r="IIS40" s="389"/>
      <c r="IIT40" s="387"/>
      <c r="IIU40" s="389"/>
      <c r="IIV40" s="387"/>
      <c r="IIW40" s="389"/>
      <c r="IIX40" s="387"/>
      <c r="IIY40" s="389"/>
      <c r="IIZ40" s="387"/>
      <c r="IJA40" s="389"/>
      <c r="IJB40" s="387"/>
      <c r="IJC40" s="389"/>
      <c r="IJD40" s="387"/>
      <c r="IJE40" s="389"/>
      <c r="IJF40" s="387"/>
      <c r="IJG40" s="389"/>
      <c r="IJH40" s="387"/>
      <c r="IJI40" s="389"/>
      <c r="IJJ40" s="387"/>
      <c r="IJK40" s="389"/>
      <c r="IJL40" s="387"/>
      <c r="IJM40" s="389"/>
      <c r="IJN40" s="387"/>
      <c r="IJO40" s="389"/>
      <c r="IJP40" s="387"/>
      <c r="IJQ40" s="389"/>
      <c r="IJR40" s="387"/>
      <c r="IJS40" s="389"/>
      <c r="IJT40" s="387"/>
      <c r="IJU40" s="389"/>
      <c r="IJV40" s="387"/>
      <c r="IJW40" s="389"/>
      <c r="IJX40" s="387"/>
      <c r="IJY40" s="389"/>
      <c r="IJZ40" s="387"/>
      <c r="IKA40" s="389"/>
      <c r="IKB40" s="387"/>
      <c r="IKC40" s="389"/>
      <c r="IKD40" s="387"/>
      <c r="IKE40" s="389"/>
      <c r="IKF40" s="387"/>
      <c r="IKG40" s="389"/>
      <c r="IKH40" s="387"/>
      <c r="IKI40" s="389"/>
      <c r="IKJ40" s="387"/>
      <c r="IKK40" s="389"/>
      <c r="IKL40" s="387"/>
      <c r="IKM40" s="389"/>
      <c r="IKN40" s="387"/>
      <c r="IKO40" s="389"/>
      <c r="IKP40" s="387"/>
      <c r="IKQ40" s="389"/>
      <c r="IKR40" s="387"/>
      <c r="IKS40" s="389"/>
      <c r="IKT40" s="387"/>
      <c r="IKU40" s="389"/>
      <c r="IKV40" s="387"/>
      <c r="IKW40" s="389"/>
      <c r="IKX40" s="387"/>
      <c r="IKY40" s="389"/>
      <c r="IKZ40" s="387"/>
      <c r="ILA40" s="389"/>
      <c r="ILB40" s="387"/>
      <c r="ILC40" s="389"/>
      <c r="ILD40" s="387"/>
      <c r="ILE40" s="389"/>
      <c r="ILF40" s="387"/>
      <c r="ILG40" s="389"/>
      <c r="ILH40" s="387"/>
      <c r="ILI40" s="389"/>
      <c r="ILJ40" s="387"/>
      <c r="ILK40" s="389"/>
      <c r="ILL40" s="387"/>
      <c r="ILM40" s="389"/>
      <c r="ILN40" s="387"/>
      <c r="ILO40" s="389"/>
      <c r="ILP40" s="387"/>
      <c r="ILQ40" s="389"/>
      <c r="ILR40" s="387"/>
      <c r="ILS40" s="389"/>
      <c r="ILT40" s="387"/>
      <c r="ILU40" s="389"/>
      <c r="ILV40" s="387"/>
      <c r="ILW40" s="389"/>
      <c r="ILX40" s="387"/>
      <c r="ILY40" s="389"/>
      <c r="ILZ40" s="387"/>
      <c r="IMA40" s="389"/>
      <c r="IMB40" s="387"/>
      <c r="IMC40" s="389"/>
      <c r="IMD40" s="387"/>
      <c r="IME40" s="389"/>
      <c r="IMF40" s="387"/>
      <c r="IMG40" s="389"/>
      <c r="IMH40" s="387"/>
      <c r="IMI40" s="389"/>
      <c r="IMJ40" s="387"/>
      <c r="IMK40" s="389"/>
      <c r="IML40" s="387"/>
      <c r="IMM40" s="389"/>
      <c r="IMN40" s="387"/>
      <c r="IMO40" s="389"/>
      <c r="IMP40" s="387"/>
      <c r="IMQ40" s="389"/>
      <c r="IMR40" s="387"/>
      <c r="IMS40" s="389"/>
      <c r="IMT40" s="387"/>
      <c r="IMU40" s="389"/>
      <c r="IMV40" s="387"/>
      <c r="IMW40" s="389"/>
      <c r="IMX40" s="387"/>
      <c r="IMY40" s="389"/>
      <c r="IMZ40" s="387"/>
      <c r="INA40" s="389"/>
      <c r="INB40" s="387"/>
      <c r="INC40" s="389"/>
      <c r="IND40" s="387"/>
      <c r="INE40" s="389"/>
      <c r="INF40" s="387"/>
      <c r="ING40" s="389"/>
      <c r="INH40" s="387"/>
      <c r="INI40" s="389"/>
      <c r="INJ40" s="387"/>
      <c r="INK40" s="389"/>
      <c r="INL40" s="387"/>
      <c r="INM40" s="389"/>
      <c r="INN40" s="387"/>
      <c r="INO40" s="389"/>
      <c r="INP40" s="387"/>
      <c r="INQ40" s="389"/>
      <c r="INR40" s="387"/>
      <c r="INS40" s="389"/>
      <c r="INT40" s="387"/>
      <c r="INU40" s="389"/>
      <c r="INV40" s="387"/>
      <c r="INW40" s="389"/>
      <c r="INX40" s="387"/>
      <c r="INY40" s="389"/>
      <c r="INZ40" s="387"/>
      <c r="IOA40" s="389"/>
      <c r="IOB40" s="387"/>
      <c r="IOC40" s="389"/>
      <c r="IOD40" s="387"/>
      <c r="IOE40" s="389"/>
      <c r="IOF40" s="387"/>
      <c r="IOG40" s="389"/>
      <c r="IOH40" s="387"/>
      <c r="IOI40" s="389"/>
      <c r="IOJ40" s="387"/>
      <c r="IOK40" s="389"/>
      <c r="IOL40" s="387"/>
      <c r="IOM40" s="389"/>
      <c r="ION40" s="387"/>
      <c r="IOO40" s="389"/>
      <c r="IOP40" s="387"/>
      <c r="IOQ40" s="389"/>
      <c r="IOR40" s="387"/>
      <c r="IOS40" s="389"/>
      <c r="IOT40" s="387"/>
      <c r="IOU40" s="389"/>
      <c r="IOV40" s="387"/>
      <c r="IOW40" s="389"/>
      <c r="IOX40" s="387"/>
      <c r="IOY40" s="389"/>
      <c r="IOZ40" s="387"/>
      <c r="IPA40" s="389"/>
      <c r="IPB40" s="387"/>
      <c r="IPC40" s="389"/>
      <c r="IPD40" s="387"/>
      <c r="IPE40" s="389"/>
      <c r="IPF40" s="387"/>
      <c r="IPG40" s="389"/>
      <c r="IPH40" s="387"/>
      <c r="IPI40" s="389"/>
      <c r="IPJ40" s="387"/>
      <c r="IPK40" s="389"/>
      <c r="IPL40" s="387"/>
      <c r="IPM40" s="389"/>
      <c r="IPN40" s="387"/>
      <c r="IPO40" s="389"/>
      <c r="IPP40" s="387"/>
      <c r="IPQ40" s="389"/>
      <c r="IPR40" s="387"/>
      <c r="IPS40" s="389"/>
      <c r="IPT40" s="387"/>
      <c r="IPU40" s="389"/>
      <c r="IPV40" s="387"/>
      <c r="IPW40" s="389"/>
      <c r="IPX40" s="387"/>
      <c r="IPY40" s="389"/>
      <c r="IPZ40" s="387"/>
      <c r="IQA40" s="389"/>
      <c r="IQB40" s="387"/>
      <c r="IQC40" s="389"/>
      <c r="IQD40" s="387"/>
      <c r="IQE40" s="389"/>
      <c r="IQF40" s="387"/>
      <c r="IQG40" s="389"/>
      <c r="IQH40" s="387"/>
      <c r="IQI40" s="389"/>
      <c r="IQJ40" s="387"/>
      <c r="IQK40" s="389"/>
      <c r="IQL40" s="387"/>
      <c r="IQM40" s="389"/>
      <c r="IQN40" s="387"/>
      <c r="IQO40" s="389"/>
      <c r="IQP40" s="387"/>
      <c r="IQQ40" s="389"/>
      <c r="IQR40" s="387"/>
      <c r="IQS40" s="389"/>
      <c r="IQT40" s="387"/>
      <c r="IQU40" s="389"/>
      <c r="IQV40" s="387"/>
      <c r="IQW40" s="389"/>
      <c r="IQX40" s="387"/>
      <c r="IQY40" s="389"/>
      <c r="IQZ40" s="387"/>
      <c r="IRA40" s="389"/>
      <c r="IRB40" s="387"/>
      <c r="IRC40" s="389"/>
      <c r="IRD40" s="387"/>
      <c r="IRE40" s="389"/>
      <c r="IRF40" s="387"/>
      <c r="IRG40" s="389"/>
      <c r="IRH40" s="387"/>
      <c r="IRI40" s="389"/>
      <c r="IRJ40" s="387"/>
      <c r="IRK40" s="389"/>
      <c r="IRL40" s="387"/>
      <c r="IRM40" s="389"/>
      <c r="IRN40" s="387"/>
      <c r="IRO40" s="389"/>
      <c r="IRP40" s="387"/>
      <c r="IRQ40" s="389"/>
      <c r="IRR40" s="387"/>
      <c r="IRS40" s="389"/>
      <c r="IRT40" s="387"/>
      <c r="IRU40" s="389"/>
      <c r="IRV40" s="387"/>
      <c r="IRW40" s="389"/>
      <c r="IRX40" s="387"/>
      <c r="IRY40" s="389"/>
      <c r="IRZ40" s="387"/>
      <c r="ISA40" s="389"/>
      <c r="ISB40" s="387"/>
      <c r="ISC40" s="389"/>
      <c r="ISD40" s="387"/>
      <c r="ISE40" s="389"/>
      <c r="ISF40" s="387"/>
      <c r="ISG40" s="389"/>
      <c r="ISH40" s="387"/>
      <c r="ISI40" s="389"/>
      <c r="ISJ40" s="387"/>
      <c r="ISK40" s="389"/>
      <c r="ISL40" s="387"/>
      <c r="ISM40" s="389"/>
      <c r="ISN40" s="387"/>
      <c r="ISO40" s="389"/>
      <c r="ISP40" s="387"/>
      <c r="ISQ40" s="389"/>
      <c r="ISR40" s="387"/>
      <c r="ISS40" s="389"/>
      <c r="IST40" s="387"/>
      <c r="ISU40" s="389"/>
      <c r="ISV40" s="387"/>
      <c r="ISW40" s="389"/>
      <c r="ISX40" s="387"/>
      <c r="ISY40" s="389"/>
      <c r="ISZ40" s="387"/>
      <c r="ITA40" s="389"/>
      <c r="ITB40" s="387"/>
      <c r="ITC40" s="389"/>
      <c r="ITD40" s="387"/>
      <c r="ITE40" s="389"/>
      <c r="ITF40" s="387"/>
      <c r="ITG40" s="389"/>
      <c r="ITH40" s="387"/>
      <c r="ITI40" s="389"/>
      <c r="ITJ40" s="387"/>
      <c r="ITK40" s="389"/>
      <c r="ITL40" s="387"/>
      <c r="ITM40" s="389"/>
      <c r="ITN40" s="387"/>
      <c r="ITO40" s="389"/>
      <c r="ITP40" s="387"/>
      <c r="ITQ40" s="389"/>
      <c r="ITR40" s="387"/>
      <c r="ITS40" s="389"/>
      <c r="ITT40" s="387"/>
      <c r="ITU40" s="389"/>
      <c r="ITV40" s="387"/>
      <c r="ITW40" s="389"/>
      <c r="ITX40" s="387"/>
      <c r="ITY40" s="389"/>
      <c r="ITZ40" s="387"/>
      <c r="IUA40" s="389"/>
      <c r="IUB40" s="387"/>
      <c r="IUC40" s="389"/>
      <c r="IUD40" s="387"/>
      <c r="IUE40" s="389"/>
      <c r="IUF40" s="387"/>
      <c r="IUG40" s="389"/>
      <c r="IUH40" s="387"/>
      <c r="IUI40" s="389"/>
      <c r="IUJ40" s="387"/>
      <c r="IUK40" s="389"/>
      <c r="IUL40" s="387"/>
      <c r="IUM40" s="389"/>
      <c r="IUN40" s="387"/>
      <c r="IUO40" s="389"/>
      <c r="IUP40" s="387"/>
      <c r="IUQ40" s="389"/>
      <c r="IUR40" s="387"/>
      <c r="IUS40" s="389"/>
      <c r="IUT40" s="387"/>
      <c r="IUU40" s="389"/>
      <c r="IUV40" s="387"/>
      <c r="IUW40" s="389"/>
      <c r="IUX40" s="387"/>
      <c r="IUY40" s="389"/>
      <c r="IUZ40" s="387"/>
      <c r="IVA40" s="389"/>
      <c r="IVB40" s="387"/>
      <c r="IVC40" s="389"/>
      <c r="IVD40" s="387"/>
      <c r="IVE40" s="389"/>
      <c r="IVF40" s="387"/>
      <c r="IVG40" s="389"/>
      <c r="IVH40" s="387"/>
      <c r="IVI40" s="389"/>
      <c r="IVJ40" s="387"/>
      <c r="IVK40" s="389"/>
      <c r="IVL40" s="387"/>
      <c r="IVM40" s="389"/>
      <c r="IVN40" s="387"/>
      <c r="IVO40" s="389"/>
      <c r="IVP40" s="387"/>
      <c r="IVQ40" s="389"/>
      <c r="IVR40" s="387"/>
      <c r="IVS40" s="389"/>
      <c r="IVT40" s="387"/>
      <c r="IVU40" s="389"/>
      <c r="IVV40" s="387"/>
      <c r="IVW40" s="389"/>
      <c r="IVX40" s="387"/>
      <c r="IVY40" s="389"/>
      <c r="IVZ40" s="387"/>
      <c r="IWA40" s="389"/>
      <c r="IWB40" s="387"/>
      <c r="IWC40" s="389"/>
      <c r="IWD40" s="387"/>
      <c r="IWE40" s="389"/>
      <c r="IWF40" s="387"/>
      <c r="IWG40" s="389"/>
      <c r="IWH40" s="387"/>
      <c r="IWI40" s="389"/>
      <c r="IWJ40" s="387"/>
      <c r="IWK40" s="389"/>
      <c r="IWL40" s="387"/>
      <c r="IWM40" s="389"/>
      <c r="IWN40" s="387"/>
      <c r="IWO40" s="389"/>
      <c r="IWP40" s="387"/>
      <c r="IWQ40" s="389"/>
      <c r="IWR40" s="387"/>
      <c r="IWS40" s="389"/>
      <c r="IWT40" s="387"/>
      <c r="IWU40" s="389"/>
      <c r="IWV40" s="387"/>
      <c r="IWW40" s="389"/>
      <c r="IWX40" s="387"/>
      <c r="IWY40" s="389"/>
      <c r="IWZ40" s="387"/>
      <c r="IXA40" s="389"/>
      <c r="IXB40" s="387"/>
      <c r="IXC40" s="389"/>
      <c r="IXD40" s="387"/>
      <c r="IXE40" s="389"/>
      <c r="IXF40" s="387"/>
      <c r="IXG40" s="389"/>
      <c r="IXH40" s="387"/>
      <c r="IXI40" s="389"/>
      <c r="IXJ40" s="387"/>
      <c r="IXK40" s="389"/>
      <c r="IXL40" s="387"/>
      <c r="IXM40" s="389"/>
      <c r="IXN40" s="387"/>
      <c r="IXO40" s="389"/>
      <c r="IXP40" s="387"/>
      <c r="IXQ40" s="389"/>
      <c r="IXR40" s="387"/>
      <c r="IXS40" s="389"/>
      <c r="IXT40" s="387"/>
      <c r="IXU40" s="389"/>
      <c r="IXV40" s="387"/>
      <c r="IXW40" s="389"/>
      <c r="IXX40" s="387"/>
      <c r="IXY40" s="389"/>
      <c r="IXZ40" s="387"/>
      <c r="IYA40" s="389"/>
      <c r="IYB40" s="387"/>
      <c r="IYC40" s="389"/>
      <c r="IYD40" s="387"/>
      <c r="IYE40" s="389"/>
      <c r="IYF40" s="387"/>
      <c r="IYG40" s="389"/>
      <c r="IYH40" s="387"/>
      <c r="IYI40" s="389"/>
      <c r="IYJ40" s="387"/>
      <c r="IYK40" s="389"/>
      <c r="IYL40" s="387"/>
      <c r="IYM40" s="389"/>
      <c r="IYN40" s="387"/>
      <c r="IYO40" s="389"/>
      <c r="IYP40" s="387"/>
      <c r="IYQ40" s="389"/>
      <c r="IYR40" s="387"/>
      <c r="IYS40" s="389"/>
      <c r="IYT40" s="387"/>
      <c r="IYU40" s="389"/>
      <c r="IYV40" s="387"/>
      <c r="IYW40" s="389"/>
      <c r="IYX40" s="387"/>
      <c r="IYY40" s="389"/>
      <c r="IYZ40" s="387"/>
      <c r="IZA40" s="389"/>
      <c r="IZB40" s="387"/>
      <c r="IZC40" s="389"/>
      <c r="IZD40" s="387"/>
      <c r="IZE40" s="389"/>
      <c r="IZF40" s="387"/>
      <c r="IZG40" s="389"/>
      <c r="IZH40" s="387"/>
      <c r="IZI40" s="389"/>
      <c r="IZJ40" s="387"/>
      <c r="IZK40" s="389"/>
      <c r="IZL40" s="387"/>
      <c r="IZM40" s="389"/>
      <c r="IZN40" s="387"/>
      <c r="IZO40" s="389"/>
      <c r="IZP40" s="387"/>
      <c r="IZQ40" s="389"/>
      <c r="IZR40" s="387"/>
      <c r="IZS40" s="389"/>
      <c r="IZT40" s="387"/>
      <c r="IZU40" s="389"/>
      <c r="IZV40" s="387"/>
      <c r="IZW40" s="389"/>
      <c r="IZX40" s="387"/>
      <c r="IZY40" s="389"/>
      <c r="IZZ40" s="387"/>
      <c r="JAA40" s="389"/>
      <c r="JAB40" s="387"/>
      <c r="JAC40" s="389"/>
      <c r="JAD40" s="387"/>
      <c r="JAE40" s="389"/>
      <c r="JAF40" s="387"/>
      <c r="JAG40" s="389"/>
      <c r="JAH40" s="387"/>
      <c r="JAI40" s="389"/>
      <c r="JAJ40" s="387"/>
      <c r="JAK40" s="389"/>
      <c r="JAL40" s="387"/>
      <c r="JAM40" s="389"/>
      <c r="JAN40" s="387"/>
      <c r="JAO40" s="389"/>
      <c r="JAP40" s="387"/>
      <c r="JAQ40" s="389"/>
      <c r="JAR40" s="387"/>
      <c r="JAS40" s="389"/>
      <c r="JAT40" s="387"/>
      <c r="JAU40" s="389"/>
      <c r="JAV40" s="387"/>
      <c r="JAW40" s="389"/>
      <c r="JAX40" s="387"/>
      <c r="JAY40" s="389"/>
      <c r="JAZ40" s="387"/>
      <c r="JBA40" s="389"/>
      <c r="JBB40" s="387"/>
      <c r="JBC40" s="389"/>
      <c r="JBD40" s="387"/>
      <c r="JBE40" s="389"/>
      <c r="JBF40" s="387"/>
      <c r="JBG40" s="389"/>
      <c r="JBH40" s="387"/>
      <c r="JBI40" s="389"/>
      <c r="JBJ40" s="387"/>
      <c r="JBK40" s="389"/>
      <c r="JBL40" s="387"/>
      <c r="JBM40" s="389"/>
      <c r="JBN40" s="387"/>
      <c r="JBO40" s="389"/>
      <c r="JBP40" s="387"/>
      <c r="JBQ40" s="389"/>
      <c r="JBR40" s="387"/>
      <c r="JBS40" s="389"/>
      <c r="JBT40" s="387"/>
      <c r="JBU40" s="389"/>
      <c r="JBV40" s="387"/>
      <c r="JBW40" s="389"/>
      <c r="JBX40" s="387"/>
      <c r="JBY40" s="389"/>
      <c r="JBZ40" s="387"/>
      <c r="JCA40" s="389"/>
      <c r="JCB40" s="387"/>
      <c r="JCC40" s="389"/>
      <c r="JCD40" s="387"/>
      <c r="JCE40" s="389"/>
      <c r="JCF40" s="387"/>
      <c r="JCG40" s="389"/>
      <c r="JCH40" s="387"/>
      <c r="JCI40" s="389"/>
      <c r="JCJ40" s="387"/>
      <c r="JCK40" s="389"/>
      <c r="JCL40" s="387"/>
      <c r="JCM40" s="389"/>
      <c r="JCN40" s="387"/>
      <c r="JCO40" s="389"/>
      <c r="JCP40" s="387"/>
      <c r="JCQ40" s="389"/>
      <c r="JCR40" s="387"/>
      <c r="JCS40" s="389"/>
      <c r="JCT40" s="387"/>
      <c r="JCU40" s="389"/>
      <c r="JCV40" s="387"/>
      <c r="JCW40" s="389"/>
      <c r="JCX40" s="387"/>
      <c r="JCY40" s="389"/>
      <c r="JCZ40" s="387"/>
      <c r="JDA40" s="389"/>
      <c r="JDB40" s="387"/>
      <c r="JDC40" s="389"/>
      <c r="JDD40" s="387"/>
      <c r="JDE40" s="389"/>
      <c r="JDF40" s="387"/>
      <c r="JDG40" s="389"/>
      <c r="JDH40" s="387"/>
      <c r="JDI40" s="389"/>
      <c r="JDJ40" s="387"/>
      <c r="JDK40" s="389"/>
      <c r="JDL40" s="387"/>
      <c r="JDM40" s="389"/>
      <c r="JDN40" s="387"/>
      <c r="JDO40" s="389"/>
      <c r="JDP40" s="387"/>
      <c r="JDQ40" s="389"/>
      <c r="JDR40" s="387"/>
      <c r="JDS40" s="389"/>
      <c r="JDT40" s="387"/>
      <c r="JDU40" s="389"/>
      <c r="JDV40" s="387"/>
      <c r="JDW40" s="389"/>
      <c r="JDX40" s="387"/>
      <c r="JDY40" s="389"/>
      <c r="JDZ40" s="387"/>
      <c r="JEA40" s="389"/>
      <c r="JEB40" s="387"/>
      <c r="JEC40" s="389"/>
      <c r="JED40" s="387"/>
      <c r="JEE40" s="389"/>
      <c r="JEF40" s="387"/>
      <c r="JEG40" s="389"/>
      <c r="JEH40" s="387"/>
      <c r="JEI40" s="389"/>
      <c r="JEJ40" s="387"/>
      <c r="JEK40" s="389"/>
      <c r="JEL40" s="387"/>
      <c r="JEM40" s="389"/>
      <c r="JEN40" s="387"/>
      <c r="JEO40" s="389"/>
      <c r="JEP40" s="387"/>
      <c r="JEQ40" s="389"/>
      <c r="JER40" s="387"/>
      <c r="JES40" s="389"/>
      <c r="JET40" s="387"/>
      <c r="JEU40" s="389"/>
      <c r="JEV40" s="387"/>
      <c r="JEW40" s="389"/>
      <c r="JEX40" s="387"/>
      <c r="JEY40" s="389"/>
      <c r="JEZ40" s="387"/>
      <c r="JFA40" s="389"/>
      <c r="JFB40" s="387"/>
      <c r="JFC40" s="389"/>
      <c r="JFD40" s="387"/>
      <c r="JFE40" s="389"/>
      <c r="JFF40" s="387"/>
      <c r="JFG40" s="389"/>
      <c r="JFH40" s="387"/>
      <c r="JFI40" s="389"/>
      <c r="JFJ40" s="387"/>
      <c r="JFK40" s="389"/>
      <c r="JFL40" s="387"/>
      <c r="JFM40" s="389"/>
      <c r="JFN40" s="387"/>
      <c r="JFO40" s="389"/>
      <c r="JFP40" s="387"/>
      <c r="JFQ40" s="389"/>
      <c r="JFR40" s="387"/>
      <c r="JFS40" s="389"/>
      <c r="JFT40" s="387"/>
      <c r="JFU40" s="389"/>
      <c r="JFV40" s="387"/>
      <c r="JFW40" s="389"/>
      <c r="JFX40" s="387"/>
      <c r="JFY40" s="389"/>
      <c r="JFZ40" s="387"/>
      <c r="JGA40" s="389"/>
      <c r="JGB40" s="387"/>
      <c r="JGC40" s="389"/>
      <c r="JGD40" s="387"/>
      <c r="JGE40" s="389"/>
      <c r="JGF40" s="387"/>
      <c r="JGG40" s="389"/>
      <c r="JGH40" s="387"/>
      <c r="JGI40" s="389"/>
      <c r="JGJ40" s="387"/>
      <c r="JGK40" s="389"/>
      <c r="JGL40" s="387"/>
      <c r="JGM40" s="389"/>
      <c r="JGN40" s="387"/>
      <c r="JGO40" s="389"/>
      <c r="JGP40" s="387"/>
      <c r="JGQ40" s="389"/>
      <c r="JGR40" s="387"/>
      <c r="JGS40" s="389"/>
      <c r="JGT40" s="387"/>
      <c r="JGU40" s="389"/>
      <c r="JGV40" s="387"/>
      <c r="JGW40" s="389"/>
      <c r="JGX40" s="387"/>
      <c r="JGY40" s="389"/>
      <c r="JGZ40" s="387"/>
      <c r="JHA40" s="389"/>
      <c r="JHB40" s="387"/>
      <c r="JHC40" s="389"/>
      <c r="JHD40" s="387"/>
      <c r="JHE40" s="389"/>
      <c r="JHF40" s="387"/>
      <c r="JHG40" s="389"/>
      <c r="JHH40" s="387"/>
      <c r="JHI40" s="389"/>
      <c r="JHJ40" s="387"/>
      <c r="JHK40" s="389"/>
      <c r="JHL40" s="387"/>
      <c r="JHM40" s="389"/>
      <c r="JHN40" s="387"/>
      <c r="JHO40" s="389"/>
      <c r="JHP40" s="387"/>
      <c r="JHQ40" s="389"/>
      <c r="JHR40" s="387"/>
      <c r="JHS40" s="389"/>
      <c r="JHT40" s="387"/>
      <c r="JHU40" s="389"/>
      <c r="JHV40" s="387"/>
      <c r="JHW40" s="389"/>
      <c r="JHX40" s="387"/>
      <c r="JHY40" s="389"/>
      <c r="JHZ40" s="387"/>
      <c r="JIA40" s="389"/>
      <c r="JIB40" s="387"/>
      <c r="JIC40" s="389"/>
      <c r="JID40" s="387"/>
      <c r="JIE40" s="389"/>
      <c r="JIF40" s="387"/>
      <c r="JIG40" s="389"/>
      <c r="JIH40" s="387"/>
      <c r="JII40" s="389"/>
      <c r="JIJ40" s="387"/>
      <c r="JIK40" s="389"/>
      <c r="JIL40" s="387"/>
      <c r="JIM40" s="389"/>
      <c r="JIN40" s="387"/>
      <c r="JIO40" s="389"/>
      <c r="JIP40" s="387"/>
      <c r="JIQ40" s="389"/>
      <c r="JIR40" s="387"/>
      <c r="JIS40" s="389"/>
      <c r="JIT40" s="387"/>
      <c r="JIU40" s="389"/>
      <c r="JIV40" s="387"/>
      <c r="JIW40" s="389"/>
      <c r="JIX40" s="387"/>
      <c r="JIY40" s="389"/>
      <c r="JIZ40" s="387"/>
      <c r="JJA40" s="389"/>
      <c r="JJB40" s="387"/>
      <c r="JJC40" s="389"/>
      <c r="JJD40" s="387"/>
      <c r="JJE40" s="389"/>
      <c r="JJF40" s="387"/>
      <c r="JJG40" s="389"/>
      <c r="JJH40" s="387"/>
      <c r="JJI40" s="389"/>
      <c r="JJJ40" s="387"/>
      <c r="JJK40" s="389"/>
      <c r="JJL40" s="387"/>
      <c r="JJM40" s="389"/>
      <c r="JJN40" s="387"/>
      <c r="JJO40" s="389"/>
      <c r="JJP40" s="387"/>
      <c r="JJQ40" s="389"/>
      <c r="JJR40" s="387"/>
      <c r="JJS40" s="389"/>
      <c r="JJT40" s="387"/>
      <c r="JJU40" s="389"/>
      <c r="JJV40" s="387"/>
      <c r="JJW40" s="389"/>
      <c r="JJX40" s="387"/>
      <c r="JJY40" s="389"/>
      <c r="JJZ40" s="387"/>
      <c r="JKA40" s="389"/>
      <c r="JKB40" s="387"/>
      <c r="JKC40" s="389"/>
      <c r="JKD40" s="387"/>
      <c r="JKE40" s="389"/>
      <c r="JKF40" s="387"/>
      <c r="JKG40" s="389"/>
      <c r="JKH40" s="387"/>
      <c r="JKI40" s="389"/>
      <c r="JKJ40" s="387"/>
      <c r="JKK40" s="389"/>
      <c r="JKL40" s="387"/>
      <c r="JKM40" s="389"/>
      <c r="JKN40" s="387"/>
      <c r="JKO40" s="389"/>
      <c r="JKP40" s="387"/>
      <c r="JKQ40" s="389"/>
      <c r="JKR40" s="387"/>
      <c r="JKS40" s="389"/>
      <c r="JKT40" s="387"/>
      <c r="JKU40" s="389"/>
      <c r="JKV40" s="387"/>
      <c r="JKW40" s="389"/>
      <c r="JKX40" s="387"/>
      <c r="JKY40" s="389"/>
      <c r="JKZ40" s="387"/>
      <c r="JLA40" s="389"/>
      <c r="JLB40" s="387"/>
      <c r="JLC40" s="389"/>
      <c r="JLD40" s="387"/>
      <c r="JLE40" s="389"/>
      <c r="JLF40" s="387"/>
      <c r="JLG40" s="389"/>
      <c r="JLH40" s="387"/>
      <c r="JLI40" s="389"/>
      <c r="JLJ40" s="387"/>
      <c r="JLK40" s="389"/>
      <c r="JLL40" s="387"/>
      <c r="JLM40" s="389"/>
      <c r="JLN40" s="387"/>
      <c r="JLO40" s="389"/>
      <c r="JLP40" s="387"/>
      <c r="JLQ40" s="389"/>
      <c r="JLR40" s="387"/>
      <c r="JLS40" s="389"/>
      <c r="JLT40" s="387"/>
      <c r="JLU40" s="389"/>
      <c r="JLV40" s="387"/>
      <c r="JLW40" s="389"/>
      <c r="JLX40" s="387"/>
      <c r="JLY40" s="389"/>
      <c r="JLZ40" s="387"/>
      <c r="JMA40" s="389"/>
      <c r="JMB40" s="387"/>
      <c r="JMC40" s="389"/>
      <c r="JMD40" s="387"/>
      <c r="JME40" s="389"/>
      <c r="JMF40" s="387"/>
      <c r="JMG40" s="389"/>
      <c r="JMH40" s="387"/>
      <c r="JMI40" s="389"/>
      <c r="JMJ40" s="387"/>
      <c r="JMK40" s="389"/>
      <c r="JML40" s="387"/>
      <c r="JMM40" s="389"/>
      <c r="JMN40" s="387"/>
      <c r="JMO40" s="389"/>
      <c r="JMP40" s="387"/>
      <c r="JMQ40" s="389"/>
      <c r="JMR40" s="387"/>
      <c r="JMS40" s="389"/>
      <c r="JMT40" s="387"/>
      <c r="JMU40" s="389"/>
      <c r="JMV40" s="387"/>
      <c r="JMW40" s="389"/>
      <c r="JMX40" s="387"/>
      <c r="JMY40" s="389"/>
      <c r="JMZ40" s="387"/>
      <c r="JNA40" s="389"/>
      <c r="JNB40" s="387"/>
      <c r="JNC40" s="389"/>
      <c r="JND40" s="387"/>
      <c r="JNE40" s="389"/>
      <c r="JNF40" s="387"/>
      <c r="JNG40" s="389"/>
      <c r="JNH40" s="387"/>
      <c r="JNI40" s="389"/>
      <c r="JNJ40" s="387"/>
      <c r="JNK40" s="389"/>
      <c r="JNL40" s="387"/>
      <c r="JNM40" s="389"/>
      <c r="JNN40" s="387"/>
      <c r="JNO40" s="389"/>
      <c r="JNP40" s="387"/>
      <c r="JNQ40" s="389"/>
      <c r="JNR40" s="387"/>
      <c r="JNS40" s="389"/>
      <c r="JNT40" s="387"/>
      <c r="JNU40" s="389"/>
      <c r="JNV40" s="387"/>
      <c r="JNW40" s="389"/>
      <c r="JNX40" s="387"/>
      <c r="JNY40" s="389"/>
      <c r="JNZ40" s="387"/>
      <c r="JOA40" s="389"/>
      <c r="JOB40" s="387"/>
      <c r="JOC40" s="389"/>
      <c r="JOD40" s="387"/>
      <c r="JOE40" s="389"/>
      <c r="JOF40" s="387"/>
      <c r="JOG40" s="389"/>
      <c r="JOH40" s="387"/>
      <c r="JOI40" s="389"/>
      <c r="JOJ40" s="387"/>
      <c r="JOK40" s="389"/>
      <c r="JOL40" s="387"/>
      <c r="JOM40" s="389"/>
      <c r="JON40" s="387"/>
      <c r="JOO40" s="389"/>
      <c r="JOP40" s="387"/>
      <c r="JOQ40" s="389"/>
      <c r="JOR40" s="387"/>
      <c r="JOS40" s="389"/>
      <c r="JOT40" s="387"/>
      <c r="JOU40" s="389"/>
      <c r="JOV40" s="387"/>
      <c r="JOW40" s="389"/>
      <c r="JOX40" s="387"/>
      <c r="JOY40" s="389"/>
      <c r="JOZ40" s="387"/>
      <c r="JPA40" s="389"/>
      <c r="JPB40" s="387"/>
      <c r="JPC40" s="389"/>
      <c r="JPD40" s="387"/>
      <c r="JPE40" s="389"/>
      <c r="JPF40" s="387"/>
      <c r="JPG40" s="389"/>
      <c r="JPH40" s="387"/>
      <c r="JPI40" s="389"/>
      <c r="JPJ40" s="387"/>
      <c r="JPK40" s="389"/>
      <c r="JPL40" s="387"/>
      <c r="JPM40" s="389"/>
      <c r="JPN40" s="387"/>
      <c r="JPO40" s="389"/>
      <c r="JPP40" s="387"/>
      <c r="JPQ40" s="389"/>
      <c r="JPR40" s="387"/>
      <c r="JPS40" s="389"/>
      <c r="JPT40" s="387"/>
      <c r="JPU40" s="389"/>
      <c r="JPV40" s="387"/>
      <c r="JPW40" s="389"/>
      <c r="JPX40" s="387"/>
      <c r="JPY40" s="389"/>
      <c r="JPZ40" s="387"/>
      <c r="JQA40" s="389"/>
      <c r="JQB40" s="387"/>
      <c r="JQC40" s="389"/>
      <c r="JQD40" s="387"/>
      <c r="JQE40" s="389"/>
      <c r="JQF40" s="387"/>
      <c r="JQG40" s="389"/>
      <c r="JQH40" s="387"/>
      <c r="JQI40" s="389"/>
      <c r="JQJ40" s="387"/>
      <c r="JQK40" s="389"/>
      <c r="JQL40" s="387"/>
      <c r="JQM40" s="389"/>
      <c r="JQN40" s="387"/>
      <c r="JQO40" s="389"/>
      <c r="JQP40" s="387"/>
      <c r="JQQ40" s="389"/>
      <c r="JQR40" s="387"/>
      <c r="JQS40" s="389"/>
      <c r="JQT40" s="387"/>
      <c r="JQU40" s="389"/>
      <c r="JQV40" s="387"/>
      <c r="JQW40" s="389"/>
      <c r="JQX40" s="387"/>
      <c r="JQY40" s="389"/>
      <c r="JQZ40" s="387"/>
      <c r="JRA40" s="389"/>
      <c r="JRB40" s="387"/>
      <c r="JRC40" s="389"/>
      <c r="JRD40" s="387"/>
      <c r="JRE40" s="389"/>
      <c r="JRF40" s="387"/>
      <c r="JRG40" s="389"/>
      <c r="JRH40" s="387"/>
      <c r="JRI40" s="389"/>
      <c r="JRJ40" s="387"/>
      <c r="JRK40" s="389"/>
      <c r="JRL40" s="387"/>
      <c r="JRM40" s="389"/>
      <c r="JRN40" s="387"/>
      <c r="JRO40" s="389"/>
      <c r="JRP40" s="387"/>
      <c r="JRQ40" s="389"/>
      <c r="JRR40" s="387"/>
      <c r="JRS40" s="389"/>
      <c r="JRT40" s="387"/>
      <c r="JRU40" s="389"/>
      <c r="JRV40" s="387"/>
      <c r="JRW40" s="389"/>
      <c r="JRX40" s="387"/>
      <c r="JRY40" s="389"/>
      <c r="JRZ40" s="387"/>
      <c r="JSA40" s="389"/>
      <c r="JSB40" s="387"/>
      <c r="JSC40" s="389"/>
      <c r="JSD40" s="387"/>
      <c r="JSE40" s="389"/>
      <c r="JSF40" s="387"/>
      <c r="JSG40" s="389"/>
      <c r="JSH40" s="387"/>
      <c r="JSI40" s="389"/>
      <c r="JSJ40" s="387"/>
      <c r="JSK40" s="389"/>
      <c r="JSL40" s="387"/>
      <c r="JSM40" s="389"/>
      <c r="JSN40" s="387"/>
      <c r="JSO40" s="389"/>
      <c r="JSP40" s="387"/>
      <c r="JSQ40" s="389"/>
      <c r="JSR40" s="387"/>
      <c r="JSS40" s="389"/>
      <c r="JST40" s="387"/>
      <c r="JSU40" s="389"/>
      <c r="JSV40" s="387"/>
      <c r="JSW40" s="389"/>
      <c r="JSX40" s="387"/>
      <c r="JSY40" s="389"/>
      <c r="JSZ40" s="387"/>
      <c r="JTA40" s="389"/>
      <c r="JTB40" s="387"/>
      <c r="JTC40" s="389"/>
      <c r="JTD40" s="387"/>
      <c r="JTE40" s="389"/>
      <c r="JTF40" s="387"/>
      <c r="JTG40" s="389"/>
      <c r="JTH40" s="387"/>
      <c r="JTI40" s="389"/>
      <c r="JTJ40" s="387"/>
      <c r="JTK40" s="389"/>
      <c r="JTL40" s="387"/>
      <c r="JTM40" s="389"/>
      <c r="JTN40" s="387"/>
      <c r="JTO40" s="389"/>
      <c r="JTP40" s="387"/>
      <c r="JTQ40" s="389"/>
      <c r="JTR40" s="387"/>
      <c r="JTS40" s="389"/>
      <c r="JTT40" s="387"/>
      <c r="JTU40" s="389"/>
      <c r="JTV40" s="387"/>
      <c r="JTW40" s="389"/>
      <c r="JTX40" s="387"/>
      <c r="JTY40" s="389"/>
      <c r="JTZ40" s="387"/>
      <c r="JUA40" s="389"/>
      <c r="JUB40" s="387"/>
      <c r="JUC40" s="389"/>
      <c r="JUD40" s="387"/>
      <c r="JUE40" s="389"/>
      <c r="JUF40" s="387"/>
      <c r="JUG40" s="389"/>
      <c r="JUH40" s="387"/>
      <c r="JUI40" s="389"/>
      <c r="JUJ40" s="387"/>
      <c r="JUK40" s="389"/>
      <c r="JUL40" s="387"/>
      <c r="JUM40" s="389"/>
      <c r="JUN40" s="387"/>
      <c r="JUO40" s="389"/>
      <c r="JUP40" s="387"/>
      <c r="JUQ40" s="389"/>
      <c r="JUR40" s="387"/>
      <c r="JUS40" s="389"/>
      <c r="JUT40" s="387"/>
      <c r="JUU40" s="389"/>
      <c r="JUV40" s="387"/>
      <c r="JUW40" s="389"/>
      <c r="JUX40" s="387"/>
      <c r="JUY40" s="389"/>
      <c r="JUZ40" s="387"/>
      <c r="JVA40" s="389"/>
      <c r="JVB40" s="387"/>
      <c r="JVC40" s="389"/>
      <c r="JVD40" s="387"/>
      <c r="JVE40" s="389"/>
      <c r="JVF40" s="387"/>
      <c r="JVG40" s="389"/>
      <c r="JVH40" s="387"/>
      <c r="JVI40" s="389"/>
      <c r="JVJ40" s="387"/>
      <c r="JVK40" s="389"/>
      <c r="JVL40" s="387"/>
      <c r="JVM40" s="389"/>
      <c r="JVN40" s="387"/>
      <c r="JVO40" s="389"/>
      <c r="JVP40" s="387"/>
      <c r="JVQ40" s="389"/>
      <c r="JVR40" s="387"/>
      <c r="JVS40" s="389"/>
      <c r="JVT40" s="387"/>
      <c r="JVU40" s="389"/>
      <c r="JVV40" s="387"/>
      <c r="JVW40" s="389"/>
      <c r="JVX40" s="387"/>
      <c r="JVY40" s="389"/>
      <c r="JVZ40" s="387"/>
      <c r="JWA40" s="389"/>
      <c r="JWB40" s="387"/>
      <c r="JWC40" s="389"/>
      <c r="JWD40" s="387"/>
      <c r="JWE40" s="389"/>
      <c r="JWF40" s="387"/>
      <c r="JWG40" s="389"/>
      <c r="JWH40" s="387"/>
      <c r="JWI40" s="389"/>
      <c r="JWJ40" s="387"/>
      <c r="JWK40" s="389"/>
      <c r="JWL40" s="387"/>
      <c r="JWM40" s="389"/>
      <c r="JWN40" s="387"/>
      <c r="JWO40" s="389"/>
      <c r="JWP40" s="387"/>
      <c r="JWQ40" s="389"/>
      <c r="JWR40" s="387"/>
      <c r="JWS40" s="389"/>
      <c r="JWT40" s="387"/>
      <c r="JWU40" s="389"/>
      <c r="JWV40" s="387"/>
      <c r="JWW40" s="389"/>
      <c r="JWX40" s="387"/>
      <c r="JWY40" s="389"/>
      <c r="JWZ40" s="387"/>
      <c r="JXA40" s="389"/>
      <c r="JXB40" s="387"/>
      <c r="JXC40" s="389"/>
      <c r="JXD40" s="387"/>
      <c r="JXE40" s="389"/>
      <c r="JXF40" s="387"/>
      <c r="JXG40" s="389"/>
      <c r="JXH40" s="387"/>
      <c r="JXI40" s="389"/>
      <c r="JXJ40" s="387"/>
      <c r="JXK40" s="389"/>
      <c r="JXL40" s="387"/>
      <c r="JXM40" s="389"/>
      <c r="JXN40" s="387"/>
      <c r="JXO40" s="389"/>
      <c r="JXP40" s="387"/>
      <c r="JXQ40" s="389"/>
      <c r="JXR40" s="387"/>
      <c r="JXS40" s="389"/>
      <c r="JXT40" s="387"/>
      <c r="JXU40" s="389"/>
      <c r="JXV40" s="387"/>
      <c r="JXW40" s="389"/>
      <c r="JXX40" s="387"/>
      <c r="JXY40" s="389"/>
      <c r="JXZ40" s="387"/>
      <c r="JYA40" s="389"/>
      <c r="JYB40" s="387"/>
      <c r="JYC40" s="389"/>
      <c r="JYD40" s="387"/>
      <c r="JYE40" s="389"/>
      <c r="JYF40" s="387"/>
      <c r="JYG40" s="389"/>
      <c r="JYH40" s="387"/>
      <c r="JYI40" s="389"/>
      <c r="JYJ40" s="387"/>
      <c r="JYK40" s="389"/>
      <c r="JYL40" s="387"/>
      <c r="JYM40" s="389"/>
      <c r="JYN40" s="387"/>
      <c r="JYO40" s="389"/>
      <c r="JYP40" s="387"/>
      <c r="JYQ40" s="389"/>
      <c r="JYR40" s="387"/>
      <c r="JYS40" s="389"/>
      <c r="JYT40" s="387"/>
      <c r="JYU40" s="389"/>
      <c r="JYV40" s="387"/>
      <c r="JYW40" s="389"/>
      <c r="JYX40" s="387"/>
      <c r="JYY40" s="389"/>
      <c r="JYZ40" s="387"/>
      <c r="JZA40" s="389"/>
      <c r="JZB40" s="387"/>
      <c r="JZC40" s="389"/>
      <c r="JZD40" s="387"/>
      <c r="JZE40" s="389"/>
      <c r="JZF40" s="387"/>
      <c r="JZG40" s="389"/>
      <c r="JZH40" s="387"/>
      <c r="JZI40" s="389"/>
      <c r="JZJ40" s="387"/>
      <c r="JZK40" s="389"/>
      <c r="JZL40" s="387"/>
      <c r="JZM40" s="389"/>
      <c r="JZN40" s="387"/>
      <c r="JZO40" s="389"/>
      <c r="JZP40" s="387"/>
      <c r="JZQ40" s="389"/>
      <c r="JZR40" s="387"/>
      <c r="JZS40" s="389"/>
      <c r="JZT40" s="387"/>
      <c r="JZU40" s="389"/>
      <c r="JZV40" s="387"/>
      <c r="JZW40" s="389"/>
      <c r="JZX40" s="387"/>
      <c r="JZY40" s="389"/>
      <c r="JZZ40" s="387"/>
      <c r="KAA40" s="389"/>
      <c r="KAB40" s="387"/>
      <c r="KAC40" s="389"/>
      <c r="KAD40" s="387"/>
      <c r="KAE40" s="389"/>
      <c r="KAF40" s="387"/>
      <c r="KAG40" s="389"/>
      <c r="KAH40" s="387"/>
      <c r="KAI40" s="389"/>
      <c r="KAJ40" s="387"/>
      <c r="KAK40" s="389"/>
      <c r="KAL40" s="387"/>
      <c r="KAM40" s="389"/>
      <c r="KAN40" s="387"/>
      <c r="KAO40" s="389"/>
      <c r="KAP40" s="387"/>
      <c r="KAQ40" s="389"/>
      <c r="KAR40" s="387"/>
      <c r="KAS40" s="389"/>
      <c r="KAT40" s="387"/>
      <c r="KAU40" s="389"/>
      <c r="KAV40" s="387"/>
      <c r="KAW40" s="389"/>
      <c r="KAX40" s="387"/>
      <c r="KAY40" s="389"/>
      <c r="KAZ40" s="387"/>
      <c r="KBA40" s="389"/>
      <c r="KBB40" s="387"/>
      <c r="KBC40" s="389"/>
      <c r="KBD40" s="387"/>
      <c r="KBE40" s="389"/>
      <c r="KBF40" s="387"/>
      <c r="KBG40" s="389"/>
      <c r="KBH40" s="387"/>
      <c r="KBI40" s="389"/>
      <c r="KBJ40" s="387"/>
      <c r="KBK40" s="389"/>
      <c r="KBL40" s="387"/>
      <c r="KBM40" s="389"/>
      <c r="KBN40" s="387"/>
      <c r="KBO40" s="389"/>
      <c r="KBP40" s="387"/>
      <c r="KBQ40" s="389"/>
      <c r="KBR40" s="387"/>
      <c r="KBS40" s="389"/>
      <c r="KBT40" s="387"/>
      <c r="KBU40" s="389"/>
      <c r="KBV40" s="387"/>
      <c r="KBW40" s="389"/>
      <c r="KBX40" s="387"/>
      <c r="KBY40" s="389"/>
      <c r="KBZ40" s="387"/>
      <c r="KCA40" s="389"/>
      <c r="KCB40" s="387"/>
      <c r="KCC40" s="389"/>
      <c r="KCD40" s="387"/>
      <c r="KCE40" s="389"/>
      <c r="KCF40" s="387"/>
      <c r="KCG40" s="389"/>
      <c r="KCH40" s="387"/>
      <c r="KCI40" s="389"/>
      <c r="KCJ40" s="387"/>
      <c r="KCK40" s="389"/>
      <c r="KCL40" s="387"/>
      <c r="KCM40" s="389"/>
      <c r="KCN40" s="387"/>
      <c r="KCO40" s="389"/>
      <c r="KCP40" s="387"/>
      <c r="KCQ40" s="389"/>
      <c r="KCR40" s="387"/>
      <c r="KCS40" s="389"/>
      <c r="KCT40" s="387"/>
      <c r="KCU40" s="389"/>
      <c r="KCV40" s="387"/>
      <c r="KCW40" s="389"/>
      <c r="KCX40" s="387"/>
      <c r="KCY40" s="389"/>
      <c r="KCZ40" s="387"/>
      <c r="KDA40" s="389"/>
      <c r="KDB40" s="387"/>
      <c r="KDC40" s="389"/>
      <c r="KDD40" s="387"/>
      <c r="KDE40" s="389"/>
      <c r="KDF40" s="387"/>
      <c r="KDG40" s="389"/>
      <c r="KDH40" s="387"/>
      <c r="KDI40" s="389"/>
      <c r="KDJ40" s="387"/>
      <c r="KDK40" s="389"/>
      <c r="KDL40" s="387"/>
      <c r="KDM40" s="389"/>
      <c r="KDN40" s="387"/>
      <c r="KDO40" s="389"/>
      <c r="KDP40" s="387"/>
      <c r="KDQ40" s="389"/>
      <c r="KDR40" s="387"/>
      <c r="KDS40" s="389"/>
      <c r="KDT40" s="387"/>
      <c r="KDU40" s="389"/>
      <c r="KDV40" s="387"/>
      <c r="KDW40" s="389"/>
      <c r="KDX40" s="387"/>
      <c r="KDY40" s="389"/>
      <c r="KDZ40" s="387"/>
      <c r="KEA40" s="389"/>
      <c r="KEB40" s="387"/>
      <c r="KEC40" s="389"/>
      <c r="KED40" s="387"/>
      <c r="KEE40" s="389"/>
      <c r="KEF40" s="387"/>
      <c r="KEG40" s="389"/>
      <c r="KEH40" s="387"/>
      <c r="KEI40" s="389"/>
      <c r="KEJ40" s="387"/>
      <c r="KEK40" s="389"/>
      <c r="KEL40" s="387"/>
      <c r="KEM40" s="389"/>
      <c r="KEN40" s="387"/>
      <c r="KEO40" s="389"/>
      <c r="KEP40" s="387"/>
      <c r="KEQ40" s="389"/>
      <c r="KER40" s="387"/>
      <c r="KES40" s="389"/>
      <c r="KET40" s="387"/>
      <c r="KEU40" s="389"/>
      <c r="KEV40" s="387"/>
      <c r="KEW40" s="389"/>
      <c r="KEX40" s="387"/>
      <c r="KEY40" s="389"/>
      <c r="KEZ40" s="387"/>
      <c r="KFA40" s="389"/>
      <c r="KFB40" s="387"/>
      <c r="KFC40" s="389"/>
      <c r="KFD40" s="387"/>
      <c r="KFE40" s="389"/>
      <c r="KFF40" s="387"/>
      <c r="KFG40" s="389"/>
      <c r="KFH40" s="387"/>
      <c r="KFI40" s="389"/>
      <c r="KFJ40" s="387"/>
      <c r="KFK40" s="389"/>
      <c r="KFL40" s="387"/>
      <c r="KFM40" s="389"/>
      <c r="KFN40" s="387"/>
      <c r="KFO40" s="389"/>
      <c r="KFP40" s="387"/>
      <c r="KFQ40" s="389"/>
      <c r="KFR40" s="387"/>
      <c r="KFS40" s="389"/>
      <c r="KFT40" s="387"/>
      <c r="KFU40" s="389"/>
      <c r="KFV40" s="387"/>
      <c r="KFW40" s="389"/>
      <c r="KFX40" s="387"/>
      <c r="KFY40" s="389"/>
      <c r="KFZ40" s="387"/>
      <c r="KGA40" s="389"/>
      <c r="KGB40" s="387"/>
      <c r="KGC40" s="389"/>
      <c r="KGD40" s="387"/>
      <c r="KGE40" s="389"/>
      <c r="KGF40" s="387"/>
      <c r="KGG40" s="389"/>
      <c r="KGH40" s="387"/>
      <c r="KGI40" s="389"/>
      <c r="KGJ40" s="387"/>
      <c r="KGK40" s="389"/>
      <c r="KGL40" s="387"/>
      <c r="KGM40" s="389"/>
      <c r="KGN40" s="387"/>
      <c r="KGO40" s="389"/>
      <c r="KGP40" s="387"/>
      <c r="KGQ40" s="389"/>
      <c r="KGR40" s="387"/>
      <c r="KGS40" s="389"/>
      <c r="KGT40" s="387"/>
      <c r="KGU40" s="389"/>
      <c r="KGV40" s="387"/>
      <c r="KGW40" s="389"/>
      <c r="KGX40" s="387"/>
      <c r="KGY40" s="389"/>
      <c r="KGZ40" s="387"/>
      <c r="KHA40" s="389"/>
      <c r="KHB40" s="387"/>
      <c r="KHC40" s="389"/>
      <c r="KHD40" s="387"/>
      <c r="KHE40" s="389"/>
      <c r="KHF40" s="387"/>
      <c r="KHG40" s="389"/>
      <c r="KHH40" s="387"/>
      <c r="KHI40" s="389"/>
      <c r="KHJ40" s="387"/>
      <c r="KHK40" s="389"/>
      <c r="KHL40" s="387"/>
      <c r="KHM40" s="389"/>
      <c r="KHN40" s="387"/>
      <c r="KHO40" s="389"/>
      <c r="KHP40" s="387"/>
      <c r="KHQ40" s="389"/>
      <c r="KHR40" s="387"/>
      <c r="KHS40" s="389"/>
      <c r="KHT40" s="387"/>
      <c r="KHU40" s="389"/>
      <c r="KHV40" s="387"/>
      <c r="KHW40" s="389"/>
      <c r="KHX40" s="387"/>
      <c r="KHY40" s="389"/>
      <c r="KHZ40" s="387"/>
      <c r="KIA40" s="389"/>
      <c r="KIB40" s="387"/>
      <c r="KIC40" s="389"/>
      <c r="KID40" s="387"/>
      <c r="KIE40" s="389"/>
      <c r="KIF40" s="387"/>
      <c r="KIG40" s="389"/>
      <c r="KIH40" s="387"/>
      <c r="KII40" s="389"/>
      <c r="KIJ40" s="387"/>
      <c r="KIK40" s="389"/>
      <c r="KIL40" s="387"/>
      <c r="KIM40" s="389"/>
      <c r="KIN40" s="387"/>
      <c r="KIO40" s="389"/>
      <c r="KIP40" s="387"/>
      <c r="KIQ40" s="389"/>
      <c r="KIR40" s="387"/>
      <c r="KIS40" s="389"/>
      <c r="KIT40" s="387"/>
      <c r="KIU40" s="389"/>
      <c r="KIV40" s="387"/>
      <c r="KIW40" s="389"/>
      <c r="KIX40" s="387"/>
      <c r="KIY40" s="389"/>
      <c r="KIZ40" s="387"/>
      <c r="KJA40" s="389"/>
      <c r="KJB40" s="387"/>
      <c r="KJC40" s="389"/>
      <c r="KJD40" s="387"/>
      <c r="KJE40" s="389"/>
      <c r="KJF40" s="387"/>
      <c r="KJG40" s="389"/>
      <c r="KJH40" s="387"/>
      <c r="KJI40" s="389"/>
      <c r="KJJ40" s="387"/>
      <c r="KJK40" s="389"/>
      <c r="KJL40" s="387"/>
      <c r="KJM40" s="389"/>
      <c r="KJN40" s="387"/>
      <c r="KJO40" s="389"/>
      <c r="KJP40" s="387"/>
      <c r="KJQ40" s="389"/>
      <c r="KJR40" s="387"/>
      <c r="KJS40" s="389"/>
      <c r="KJT40" s="387"/>
      <c r="KJU40" s="389"/>
      <c r="KJV40" s="387"/>
      <c r="KJW40" s="389"/>
      <c r="KJX40" s="387"/>
      <c r="KJY40" s="389"/>
      <c r="KJZ40" s="387"/>
      <c r="KKA40" s="389"/>
      <c r="KKB40" s="387"/>
      <c r="KKC40" s="389"/>
      <c r="KKD40" s="387"/>
      <c r="KKE40" s="389"/>
      <c r="KKF40" s="387"/>
      <c r="KKG40" s="389"/>
      <c r="KKH40" s="387"/>
      <c r="KKI40" s="389"/>
      <c r="KKJ40" s="387"/>
      <c r="KKK40" s="389"/>
      <c r="KKL40" s="387"/>
      <c r="KKM40" s="389"/>
      <c r="KKN40" s="387"/>
      <c r="KKO40" s="389"/>
      <c r="KKP40" s="387"/>
      <c r="KKQ40" s="389"/>
      <c r="KKR40" s="387"/>
      <c r="KKS40" s="389"/>
      <c r="KKT40" s="387"/>
      <c r="KKU40" s="389"/>
      <c r="KKV40" s="387"/>
      <c r="KKW40" s="389"/>
      <c r="KKX40" s="387"/>
      <c r="KKY40" s="389"/>
      <c r="KKZ40" s="387"/>
      <c r="KLA40" s="389"/>
      <c r="KLB40" s="387"/>
      <c r="KLC40" s="389"/>
      <c r="KLD40" s="387"/>
      <c r="KLE40" s="389"/>
      <c r="KLF40" s="387"/>
      <c r="KLG40" s="389"/>
      <c r="KLH40" s="387"/>
      <c r="KLI40" s="389"/>
      <c r="KLJ40" s="387"/>
      <c r="KLK40" s="389"/>
      <c r="KLL40" s="387"/>
      <c r="KLM40" s="389"/>
      <c r="KLN40" s="387"/>
      <c r="KLO40" s="389"/>
      <c r="KLP40" s="387"/>
      <c r="KLQ40" s="389"/>
      <c r="KLR40" s="387"/>
      <c r="KLS40" s="389"/>
      <c r="KLT40" s="387"/>
      <c r="KLU40" s="389"/>
      <c r="KLV40" s="387"/>
      <c r="KLW40" s="389"/>
      <c r="KLX40" s="387"/>
      <c r="KLY40" s="389"/>
      <c r="KLZ40" s="387"/>
      <c r="KMA40" s="389"/>
      <c r="KMB40" s="387"/>
      <c r="KMC40" s="389"/>
      <c r="KMD40" s="387"/>
      <c r="KME40" s="389"/>
      <c r="KMF40" s="387"/>
      <c r="KMG40" s="389"/>
      <c r="KMH40" s="387"/>
      <c r="KMI40" s="389"/>
      <c r="KMJ40" s="387"/>
      <c r="KMK40" s="389"/>
      <c r="KML40" s="387"/>
      <c r="KMM40" s="389"/>
      <c r="KMN40" s="387"/>
      <c r="KMO40" s="389"/>
      <c r="KMP40" s="387"/>
      <c r="KMQ40" s="389"/>
      <c r="KMR40" s="387"/>
      <c r="KMS40" s="389"/>
      <c r="KMT40" s="387"/>
      <c r="KMU40" s="389"/>
      <c r="KMV40" s="387"/>
      <c r="KMW40" s="389"/>
      <c r="KMX40" s="387"/>
      <c r="KMY40" s="389"/>
      <c r="KMZ40" s="387"/>
      <c r="KNA40" s="389"/>
      <c r="KNB40" s="387"/>
      <c r="KNC40" s="389"/>
      <c r="KND40" s="387"/>
      <c r="KNE40" s="389"/>
      <c r="KNF40" s="387"/>
      <c r="KNG40" s="389"/>
      <c r="KNH40" s="387"/>
      <c r="KNI40" s="389"/>
      <c r="KNJ40" s="387"/>
      <c r="KNK40" s="389"/>
      <c r="KNL40" s="387"/>
      <c r="KNM40" s="389"/>
      <c r="KNN40" s="387"/>
      <c r="KNO40" s="389"/>
      <c r="KNP40" s="387"/>
      <c r="KNQ40" s="389"/>
      <c r="KNR40" s="387"/>
      <c r="KNS40" s="389"/>
      <c r="KNT40" s="387"/>
      <c r="KNU40" s="389"/>
      <c r="KNV40" s="387"/>
      <c r="KNW40" s="389"/>
      <c r="KNX40" s="387"/>
      <c r="KNY40" s="389"/>
      <c r="KNZ40" s="387"/>
      <c r="KOA40" s="389"/>
      <c r="KOB40" s="387"/>
      <c r="KOC40" s="389"/>
      <c r="KOD40" s="387"/>
      <c r="KOE40" s="389"/>
      <c r="KOF40" s="387"/>
      <c r="KOG40" s="389"/>
      <c r="KOH40" s="387"/>
      <c r="KOI40" s="389"/>
      <c r="KOJ40" s="387"/>
      <c r="KOK40" s="389"/>
      <c r="KOL40" s="387"/>
      <c r="KOM40" s="389"/>
      <c r="KON40" s="387"/>
      <c r="KOO40" s="389"/>
      <c r="KOP40" s="387"/>
      <c r="KOQ40" s="389"/>
      <c r="KOR40" s="387"/>
      <c r="KOS40" s="389"/>
      <c r="KOT40" s="387"/>
      <c r="KOU40" s="389"/>
      <c r="KOV40" s="387"/>
      <c r="KOW40" s="389"/>
      <c r="KOX40" s="387"/>
      <c r="KOY40" s="389"/>
      <c r="KOZ40" s="387"/>
      <c r="KPA40" s="389"/>
      <c r="KPB40" s="387"/>
      <c r="KPC40" s="389"/>
      <c r="KPD40" s="387"/>
      <c r="KPE40" s="389"/>
      <c r="KPF40" s="387"/>
      <c r="KPG40" s="389"/>
      <c r="KPH40" s="387"/>
      <c r="KPI40" s="389"/>
      <c r="KPJ40" s="387"/>
      <c r="KPK40" s="389"/>
      <c r="KPL40" s="387"/>
      <c r="KPM40" s="389"/>
      <c r="KPN40" s="387"/>
      <c r="KPO40" s="389"/>
      <c r="KPP40" s="387"/>
      <c r="KPQ40" s="389"/>
      <c r="KPR40" s="387"/>
      <c r="KPS40" s="389"/>
      <c r="KPT40" s="387"/>
      <c r="KPU40" s="389"/>
      <c r="KPV40" s="387"/>
      <c r="KPW40" s="389"/>
      <c r="KPX40" s="387"/>
      <c r="KPY40" s="389"/>
      <c r="KPZ40" s="387"/>
      <c r="KQA40" s="389"/>
      <c r="KQB40" s="387"/>
      <c r="KQC40" s="389"/>
      <c r="KQD40" s="387"/>
      <c r="KQE40" s="389"/>
      <c r="KQF40" s="387"/>
      <c r="KQG40" s="389"/>
      <c r="KQH40" s="387"/>
      <c r="KQI40" s="389"/>
      <c r="KQJ40" s="387"/>
      <c r="KQK40" s="389"/>
      <c r="KQL40" s="387"/>
      <c r="KQM40" s="389"/>
      <c r="KQN40" s="387"/>
      <c r="KQO40" s="389"/>
      <c r="KQP40" s="387"/>
      <c r="KQQ40" s="389"/>
      <c r="KQR40" s="387"/>
      <c r="KQS40" s="389"/>
      <c r="KQT40" s="387"/>
      <c r="KQU40" s="389"/>
      <c r="KQV40" s="387"/>
      <c r="KQW40" s="389"/>
      <c r="KQX40" s="387"/>
      <c r="KQY40" s="389"/>
      <c r="KQZ40" s="387"/>
      <c r="KRA40" s="389"/>
      <c r="KRB40" s="387"/>
      <c r="KRC40" s="389"/>
      <c r="KRD40" s="387"/>
      <c r="KRE40" s="389"/>
      <c r="KRF40" s="387"/>
      <c r="KRG40" s="389"/>
      <c r="KRH40" s="387"/>
      <c r="KRI40" s="389"/>
      <c r="KRJ40" s="387"/>
      <c r="KRK40" s="389"/>
      <c r="KRL40" s="387"/>
      <c r="KRM40" s="389"/>
      <c r="KRN40" s="387"/>
      <c r="KRO40" s="389"/>
      <c r="KRP40" s="387"/>
      <c r="KRQ40" s="389"/>
      <c r="KRR40" s="387"/>
      <c r="KRS40" s="389"/>
      <c r="KRT40" s="387"/>
      <c r="KRU40" s="389"/>
      <c r="KRV40" s="387"/>
      <c r="KRW40" s="389"/>
      <c r="KRX40" s="387"/>
      <c r="KRY40" s="389"/>
      <c r="KRZ40" s="387"/>
      <c r="KSA40" s="389"/>
      <c r="KSB40" s="387"/>
      <c r="KSC40" s="389"/>
      <c r="KSD40" s="387"/>
      <c r="KSE40" s="389"/>
      <c r="KSF40" s="387"/>
      <c r="KSG40" s="389"/>
      <c r="KSH40" s="387"/>
      <c r="KSI40" s="389"/>
      <c r="KSJ40" s="387"/>
      <c r="KSK40" s="389"/>
      <c r="KSL40" s="387"/>
      <c r="KSM40" s="389"/>
      <c r="KSN40" s="387"/>
      <c r="KSO40" s="389"/>
      <c r="KSP40" s="387"/>
      <c r="KSQ40" s="389"/>
      <c r="KSR40" s="387"/>
      <c r="KSS40" s="389"/>
      <c r="KST40" s="387"/>
      <c r="KSU40" s="389"/>
      <c r="KSV40" s="387"/>
      <c r="KSW40" s="389"/>
      <c r="KSX40" s="387"/>
      <c r="KSY40" s="389"/>
      <c r="KSZ40" s="387"/>
      <c r="KTA40" s="389"/>
      <c r="KTB40" s="387"/>
      <c r="KTC40" s="389"/>
      <c r="KTD40" s="387"/>
      <c r="KTE40" s="389"/>
      <c r="KTF40" s="387"/>
      <c r="KTG40" s="389"/>
      <c r="KTH40" s="387"/>
      <c r="KTI40" s="389"/>
      <c r="KTJ40" s="387"/>
      <c r="KTK40" s="389"/>
      <c r="KTL40" s="387"/>
      <c r="KTM40" s="389"/>
      <c r="KTN40" s="387"/>
      <c r="KTO40" s="389"/>
      <c r="KTP40" s="387"/>
      <c r="KTQ40" s="389"/>
      <c r="KTR40" s="387"/>
      <c r="KTS40" s="389"/>
      <c r="KTT40" s="387"/>
      <c r="KTU40" s="389"/>
      <c r="KTV40" s="387"/>
      <c r="KTW40" s="389"/>
      <c r="KTX40" s="387"/>
      <c r="KTY40" s="389"/>
      <c r="KTZ40" s="387"/>
      <c r="KUA40" s="389"/>
      <c r="KUB40" s="387"/>
      <c r="KUC40" s="389"/>
      <c r="KUD40" s="387"/>
      <c r="KUE40" s="389"/>
      <c r="KUF40" s="387"/>
      <c r="KUG40" s="389"/>
      <c r="KUH40" s="387"/>
      <c r="KUI40" s="389"/>
      <c r="KUJ40" s="387"/>
      <c r="KUK40" s="389"/>
      <c r="KUL40" s="387"/>
      <c r="KUM40" s="389"/>
      <c r="KUN40" s="387"/>
      <c r="KUO40" s="389"/>
      <c r="KUP40" s="387"/>
      <c r="KUQ40" s="389"/>
      <c r="KUR40" s="387"/>
      <c r="KUS40" s="389"/>
      <c r="KUT40" s="387"/>
      <c r="KUU40" s="389"/>
      <c r="KUV40" s="387"/>
      <c r="KUW40" s="389"/>
      <c r="KUX40" s="387"/>
      <c r="KUY40" s="389"/>
      <c r="KUZ40" s="387"/>
      <c r="KVA40" s="389"/>
      <c r="KVB40" s="387"/>
      <c r="KVC40" s="389"/>
      <c r="KVD40" s="387"/>
      <c r="KVE40" s="389"/>
      <c r="KVF40" s="387"/>
      <c r="KVG40" s="389"/>
      <c r="KVH40" s="387"/>
      <c r="KVI40" s="389"/>
      <c r="KVJ40" s="387"/>
      <c r="KVK40" s="389"/>
      <c r="KVL40" s="387"/>
      <c r="KVM40" s="389"/>
      <c r="KVN40" s="387"/>
      <c r="KVO40" s="389"/>
      <c r="KVP40" s="387"/>
      <c r="KVQ40" s="389"/>
      <c r="KVR40" s="387"/>
      <c r="KVS40" s="389"/>
      <c r="KVT40" s="387"/>
      <c r="KVU40" s="389"/>
      <c r="KVV40" s="387"/>
      <c r="KVW40" s="389"/>
      <c r="KVX40" s="387"/>
      <c r="KVY40" s="389"/>
      <c r="KVZ40" s="387"/>
      <c r="KWA40" s="389"/>
      <c r="KWB40" s="387"/>
      <c r="KWC40" s="389"/>
      <c r="KWD40" s="387"/>
      <c r="KWE40" s="389"/>
      <c r="KWF40" s="387"/>
      <c r="KWG40" s="389"/>
      <c r="KWH40" s="387"/>
      <c r="KWI40" s="389"/>
      <c r="KWJ40" s="387"/>
      <c r="KWK40" s="389"/>
      <c r="KWL40" s="387"/>
      <c r="KWM40" s="389"/>
      <c r="KWN40" s="387"/>
      <c r="KWO40" s="389"/>
      <c r="KWP40" s="387"/>
      <c r="KWQ40" s="389"/>
      <c r="KWR40" s="387"/>
      <c r="KWS40" s="389"/>
      <c r="KWT40" s="387"/>
      <c r="KWU40" s="389"/>
      <c r="KWV40" s="387"/>
      <c r="KWW40" s="389"/>
      <c r="KWX40" s="387"/>
      <c r="KWY40" s="389"/>
      <c r="KWZ40" s="387"/>
      <c r="KXA40" s="389"/>
      <c r="KXB40" s="387"/>
      <c r="KXC40" s="389"/>
      <c r="KXD40" s="387"/>
      <c r="KXE40" s="389"/>
      <c r="KXF40" s="387"/>
      <c r="KXG40" s="389"/>
      <c r="KXH40" s="387"/>
      <c r="KXI40" s="389"/>
      <c r="KXJ40" s="387"/>
      <c r="KXK40" s="389"/>
      <c r="KXL40" s="387"/>
      <c r="KXM40" s="389"/>
      <c r="KXN40" s="387"/>
      <c r="KXO40" s="389"/>
      <c r="KXP40" s="387"/>
      <c r="KXQ40" s="389"/>
      <c r="KXR40" s="387"/>
      <c r="KXS40" s="389"/>
      <c r="KXT40" s="387"/>
      <c r="KXU40" s="389"/>
      <c r="KXV40" s="387"/>
      <c r="KXW40" s="389"/>
      <c r="KXX40" s="387"/>
      <c r="KXY40" s="389"/>
      <c r="KXZ40" s="387"/>
      <c r="KYA40" s="389"/>
      <c r="KYB40" s="387"/>
      <c r="KYC40" s="389"/>
      <c r="KYD40" s="387"/>
      <c r="KYE40" s="389"/>
      <c r="KYF40" s="387"/>
      <c r="KYG40" s="389"/>
      <c r="KYH40" s="387"/>
      <c r="KYI40" s="389"/>
      <c r="KYJ40" s="387"/>
      <c r="KYK40" s="389"/>
      <c r="KYL40" s="387"/>
      <c r="KYM40" s="389"/>
      <c r="KYN40" s="387"/>
      <c r="KYO40" s="389"/>
      <c r="KYP40" s="387"/>
      <c r="KYQ40" s="389"/>
      <c r="KYR40" s="387"/>
      <c r="KYS40" s="389"/>
      <c r="KYT40" s="387"/>
      <c r="KYU40" s="389"/>
      <c r="KYV40" s="387"/>
      <c r="KYW40" s="389"/>
      <c r="KYX40" s="387"/>
      <c r="KYY40" s="389"/>
      <c r="KYZ40" s="387"/>
      <c r="KZA40" s="389"/>
      <c r="KZB40" s="387"/>
      <c r="KZC40" s="389"/>
      <c r="KZD40" s="387"/>
      <c r="KZE40" s="389"/>
      <c r="KZF40" s="387"/>
      <c r="KZG40" s="389"/>
      <c r="KZH40" s="387"/>
      <c r="KZI40" s="389"/>
      <c r="KZJ40" s="387"/>
      <c r="KZK40" s="389"/>
      <c r="KZL40" s="387"/>
      <c r="KZM40" s="389"/>
      <c r="KZN40" s="387"/>
      <c r="KZO40" s="389"/>
      <c r="KZP40" s="387"/>
      <c r="KZQ40" s="389"/>
      <c r="KZR40" s="387"/>
      <c r="KZS40" s="389"/>
      <c r="KZT40" s="387"/>
      <c r="KZU40" s="389"/>
      <c r="KZV40" s="387"/>
      <c r="KZW40" s="389"/>
      <c r="KZX40" s="387"/>
      <c r="KZY40" s="389"/>
      <c r="KZZ40" s="387"/>
      <c r="LAA40" s="389"/>
      <c r="LAB40" s="387"/>
      <c r="LAC40" s="389"/>
      <c r="LAD40" s="387"/>
      <c r="LAE40" s="389"/>
      <c r="LAF40" s="387"/>
      <c r="LAG40" s="389"/>
      <c r="LAH40" s="387"/>
      <c r="LAI40" s="389"/>
      <c r="LAJ40" s="387"/>
      <c r="LAK40" s="389"/>
      <c r="LAL40" s="387"/>
      <c r="LAM40" s="389"/>
      <c r="LAN40" s="387"/>
      <c r="LAO40" s="389"/>
      <c r="LAP40" s="387"/>
      <c r="LAQ40" s="389"/>
      <c r="LAR40" s="387"/>
      <c r="LAS40" s="389"/>
      <c r="LAT40" s="387"/>
      <c r="LAU40" s="389"/>
      <c r="LAV40" s="387"/>
      <c r="LAW40" s="389"/>
      <c r="LAX40" s="387"/>
      <c r="LAY40" s="389"/>
      <c r="LAZ40" s="387"/>
      <c r="LBA40" s="389"/>
      <c r="LBB40" s="387"/>
      <c r="LBC40" s="389"/>
      <c r="LBD40" s="387"/>
      <c r="LBE40" s="389"/>
      <c r="LBF40" s="387"/>
      <c r="LBG40" s="389"/>
      <c r="LBH40" s="387"/>
      <c r="LBI40" s="389"/>
      <c r="LBJ40" s="387"/>
      <c r="LBK40" s="389"/>
      <c r="LBL40" s="387"/>
      <c r="LBM40" s="389"/>
      <c r="LBN40" s="387"/>
      <c r="LBO40" s="389"/>
      <c r="LBP40" s="387"/>
      <c r="LBQ40" s="389"/>
      <c r="LBR40" s="387"/>
      <c r="LBS40" s="389"/>
      <c r="LBT40" s="387"/>
      <c r="LBU40" s="389"/>
      <c r="LBV40" s="387"/>
      <c r="LBW40" s="389"/>
      <c r="LBX40" s="387"/>
      <c r="LBY40" s="389"/>
      <c r="LBZ40" s="387"/>
      <c r="LCA40" s="389"/>
      <c r="LCB40" s="387"/>
      <c r="LCC40" s="389"/>
      <c r="LCD40" s="387"/>
      <c r="LCE40" s="389"/>
      <c r="LCF40" s="387"/>
      <c r="LCG40" s="389"/>
      <c r="LCH40" s="387"/>
      <c r="LCI40" s="389"/>
      <c r="LCJ40" s="387"/>
      <c r="LCK40" s="389"/>
      <c r="LCL40" s="387"/>
      <c r="LCM40" s="389"/>
      <c r="LCN40" s="387"/>
      <c r="LCO40" s="389"/>
      <c r="LCP40" s="387"/>
      <c r="LCQ40" s="389"/>
      <c r="LCR40" s="387"/>
      <c r="LCS40" s="389"/>
      <c r="LCT40" s="387"/>
      <c r="LCU40" s="389"/>
      <c r="LCV40" s="387"/>
      <c r="LCW40" s="389"/>
      <c r="LCX40" s="387"/>
      <c r="LCY40" s="389"/>
      <c r="LCZ40" s="387"/>
      <c r="LDA40" s="389"/>
      <c r="LDB40" s="387"/>
      <c r="LDC40" s="389"/>
      <c r="LDD40" s="387"/>
      <c r="LDE40" s="389"/>
      <c r="LDF40" s="387"/>
      <c r="LDG40" s="389"/>
      <c r="LDH40" s="387"/>
      <c r="LDI40" s="389"/>
      <c r="LDJ40" s="387"/>
      <c r="LDK40" s="389"/>
      <c r="LDL40" s="387"/>
      <c r="LDM40" s="389"/>
      <c r="LDN40" s="387"/>
      <c r="LDO40" s="389"/>
      <c r="LDP40" s="387"/>
      <c r="LDQ40" s="389"/>
      <c r="LDR40" s="387"/>
      <c r="LDS40" s="389"/>
      <c r="LDT40" s="387"/>
      <c r="LDU40" s="389"/>
      <c r="LDV40" s="387"/>
      <c r="LDW40" s="389"/>
      <c r="LDX40" s="387"/>
      <c r="LDY40" s="389"/>
      <c r="LDZ40" s="387"/>
      <c r="LEA40" s="389"/>
      <c r="LEB40" s="387"/>
      <c r="LEC40" s="389"/>
      <c r="LED40" s="387"/>
      <c r="LEE40" s="389"/>
      <c r="LEF40" s="387"/>
      <c r="LEG40" s="389"/>
      <c r="LEH40" s="387"/>
      <c r="LEI40" s="389"/>
      <c r="LEJ40" s="387"/>
      <c r="LEK40" s="389"/>
      <c r="LEL40" s="387"/>
      <c r="LEM40" s="389"/>
      <c r="LEN40" s="387"/>
      <c r="LEO40" s="389"/>
      <c r="LEP40" s="387"/>
      <c r="LEQ40" s="389"/>
      <c r="LER40" s="387"/>
      <c r="LES40" s="389"/>
      <c r="LET40" s="387"/>
      <c r="LEU40" s="389"/>
      <c r="LEV40" s="387"/>
      <c r="LEW40" s="389"/>
      <c r="LEX40" s="387"/>
      <c r="LEY40" s="389"/>
      <c r="LEZ40" s="387"/>
      <c r="LFA40" s="389"/>
      <c r="LFB40" s="387"/>
      <c r="LFC40" s="389"/>
      <c r="LFD40" s="387"/>
      <c r="LFE40" s="389"/>
      <c r="LFF40" s="387"/>
      <c r="LFG40" s="389"/>
      <c r="LFH40" s="387"/>
      <c r="LFI40" s="389"/>
      <c r="LFJ40" s="387"/>
      <c r="LFK40" s="389"/>
      <c r="LFL40" s="387"/>
      <c r="LFM40" s="389"/>
      <c r="LFN40" s="387"/>
      <c r="LFO40" s="389"/>
      <c r="LFP40" s="387"/>
      <c r="LFQ40" s="389"/>
      <c r="LFR40" s="387"/>
      <c r="LFS40" s="389"/>
      <c r="LFT40" s="387"/>
      <c r="LFU40" s="389"/>
      <c r="LFV40" s="387"/>
      <c r="LFW40" s="389"/>
      <c r="LFX40" s="387"/>
      <c r="LFY40" s="389"/>
      <c r="LFZ40" s="387"/>
      <c r="LGA40" s="389"/>
      <c r="LGB40" s="387"/>
      <c r="LGC40" s="389"/>
      <c r="LGD40" s="387"/>
      <c r="LGE40" s="389"/>
      <c r="LGF40" s="387"/>
      <c r="LGG40" s="389"/>
      <c r="LGH40" s="387"/>
      <c r="LGI40" s="389"/>
      <c r="LGJ40" s="387"/>
      <c r="LGK40" s="389"/>
      <c r="LGL40" s="387"/>
      <c r="LGM40" s="389"/>
      <c r="LGN40" s="387"/>
      <c r="LGO40" s="389"/>
      <c r="LGP40" s="387"/>
      <c r="LGQ40" s="389"/>
      <c r="LGR40" s="387"/>
      <c r="LGS40" s="389"/>
      <c r="LGT40" s="387"/>
      <c r="LGU40" s="389"/>
      <c r="LGV40" s="387"/>
      <c r="LGW40" s="389"/>
      <c r="LGX40" s="387"/>
      <c r="LGY40" s="389"/>
      <c r="LGZ40" s="387"/>
      <c r="LHA40" s="389"/>
      <c r="LHB40" s="387"/>
      <c r="LHC40" s="389"/>
      <c r="LHD40" s="387"/>
      <c r="LHE40" s="389"/>
      <c r="LHF40" s="387"/>
      <c r="LHG40" s="389"/>
      <c r="LHH40" s="387"/>
      <c r="LHI40" s="389"/>
      <c r="LHJ40" s="387"/>
      <c r="LHK40" s="389"/>
      <c r="LHL40" s="387"/>
      <c r="LHM40" s="389"/>
      <c r="LHN40" s="387"/>
      <c r="LHO40" s="389"/>
      <c r="LHP40" s="387"/>
      <c r="LHQ40" s="389"/>
      <c r="LHR40" s="387"/>
      <c r="LHS40" s="389"/>
      <c r="LHT40" s="387"/>
      <c r="LHU40" s="389"/>
      <c r="LHV40" s="387"/>
      <c r="LHW40" s="389"/>
      <c r="LHX40" s="387"/>
      <c r="LHY40" s="389"/>
      <c r="LHZ40" s="387"/>
      <c r="LIA40" s="389"/>
      <c r="LIB40" s="387"/>
      <c r="LIC40" s="389"/>
      <c r="LID40" s="387"/>
      <c r="LIE40" s="389"/>
      <c r="LIF40" s="387"/>
      <c r="LIG40" s="389"/>
      <c r="LIH40" s="387"/>
      <c r="LII40" s="389"/>
      <c r="LIJ40" s="387"/>
      <c r="LIK40" s="389"/>
      <c r="LIL40" s="387"/>
      <c r="LIM40" s="389"/>
      <c r="LIN40" s="387"/>
      <c r="LIO40" s="389"/>
      <c r="LIP40" s="387"/>
      <c r="LIQ40" s="389"/>
      <c r="LIR40" s="387"/>
      <c r="LIS40" s="389"/>
      <c r="LIT40" s="387"/>
      <c r="LIU40" s="389"/>
      <c r="LIV40" s="387"/>
      <c r="LIW40" s="389"/>
      <c r="LIX40" s="387"/>
      <c r="LIY40" s="389"/>
      <c r="LIZ40" s="387"/>
      <c r="LJA40" s="389"/>
      <c r="LJB40" s="387"/>
      <c r="LJC40" s="389"/>
      <c r="LJD40" s="387"/>
      <c r="LJE40" s="389"/>
      <c r="LJF40" s="387"/>
      <c r="LJG40" s="389"/>
      <c r="LJH40" s="387"/>
      <c r="LJI40" s="389"/>
      <c r="LJJ40" s="387"/>
      <c r="LJK40" s="389"/>
      <c r="LJL40" s="387"/>
      <c r="LJM40" s="389"/>
      <c r="LJN40" s="387"/>
      <c r="LJO40" s="389"/>
      <c r="LJP40" s="387"/>
      <c r="LJQ40" s="389"/>
      <c r="LJR40" s="387"/>
      <c r="LJS40" s="389"/>
      <c r="LJT40" s="387"/>
      <c r="LJU40" s="389"/>
      <c r="LJV40" s="387"/>
      <c r="LJW40" s="389"/>
      <c r="LJX40" s="387"/>
      <c r="LJY40" s="389"/>
      <c r="LJZ40" s="387"/>
      <c r="LKA40" s="389"/>
      <c r="LKB40" s="387"/>
      <c r="LKC40" s="389"/>
      <c r="LKD40" s="387"/>
      <c r="LKE40" s="389"/>
      <c r="LKF40" s="387"/>
      <c r="LKG40" s="389"/>
      <c r="LKH40" s="387"/>
      <c r="LKI40" s="389"/>
      <c r="LKJ40" s="387"/>
      <c r="LKK40" s="389"/>
      <c r="LKL40" s="387"/>
      <c r="LKM40" s="389"/>
      <c r="LKN40" s="387"/>
      <c r="LKO40" s="389"/>
      <c r="LKP40" s="387"/>
      <c r="LKQ40" s="389"/>
      <c r="LKR40" s="387"/>
      <c r="LKS40" s="389"/>
      <c r="LKT40" s="387"/>
      <c r="LKU40" s="389"/>
      <c r="LKV40" s="387"/>
      <c r="LKW40" s="389"/>
      <c r="LKX40" s="387"/>
      <c r="LKY40" s="389"/>
      <c r="LKZ40" s="387"/>
      <c r="LLA40" s="389"/>
      <c r="LLB40" s="387"/>
      <c r="LLC40" s="389"/>
      <c r="LLD40" s="387"/>
      <c r="LLE40" s="389"/>
      <c r="LLF40" s="387"/>
      <c r="LLG40" s="389"/>
      <c r="LLH40" s="387"/>
      <c r="LLI40" s="389"/>
      <c r="LLJ40" s="387"/>
      <c r="LLK40" s="389"/>
      <c r="LLL40" s="387"/>
      <c r="LLM40" s="389"/>
      <c r="LLN40" s="387"/>
      <c r="LLO40" s="389"/>
      <c r="LLP40" s="387"/>
      <c r="LLQ40" s="389"/>
      <c r="LLR40" s="387"/>
      <c r="LLS40" s="389"/>
      <c r="LLT40" s="387"/>
      <c r="LLU40" s="389"/>
      <c r="LLV40" s="387"/>
      <c r="LLW40" s="389"/>
      <c r="LLX40" s="387"/>
      <c r="LLY40" s="389"/>
      <c r="LLZ40" s="387"/>
      <c r="LMA40" s="389"/>
      <c r="LMB40" s="387"/>
      <c r="LMC40" s="389"/>
      <c r="LMD40" s="387"/>
      <c r="LME40" s="389"/>
      <c r="LMF40" s="387"/>
      <c r="LMG40" s="389"/>
      <c r="LMH40" s="387"/>
      <c r="LMI40" s="389"/>
      <c r="LMJ40" s="387"/>
      <c r="LMK40" s="389"/>
      <c r="LML40" s="387"/>
      <c r="LMM40" s="389"/>
      <c r="LMN40" s="387"/>
      <c r="LMO40" s="389"/>
      <c r="LMP40" s="387"/>
      <c r="LMQ40" s="389"/>
      <c r="LMR40" s="387"/>
      <c r="LMS40" s="389"/>
      <c r="LMT40" s="387"/>
      <c r="LMU40" s="389"/>
      <c r="LMV40" s="387"/>
      <c r="LMW40" s="389"/>
      <c r="LMX40" s="387"/>
      <c r="LMY40" s="389"/>
      <c r="LMZ40" s="387"/>
      <c r="LNA40" s="389"/>
      <c r="LNB40" s="387"/>
      <c r="LNC40" s="389"/>
      <c r="LND40" s="387"/>
      <c r="LNE40" s="389"/>
      <c r="LNF40" s="387"/>
      <c r="LNG40" s="389"/>
      <c r="LNH40" s="387"/>
      <c r="LNI40" s="389"/>
      <c r="LNJ40" s="387"/>
      <c r="LNK40" s="389"/>
      <c r="LNL40" s="387"/>
      <c r="LNM40" s="389"/>
      <c r="LNN40" s="387"/>
      <c r="LNO40" s="389"/>
      <c r="LNP40" s="387"/>
      <c r="LNQ40" s="389"/>
      <c r="LNR40" s="387"/>
      <c r="LNS40" s="389"/>
      <c r="LNT40" s="387"/>
      <c r="LNU40" s="389"/>
      <c r="LNV40" s="387"/>
      <c r="LNW40" s="389"/>
      <c r="LNX40" s="387"/>
      <c r="LNY40" s="389"/>
      <c r="LNZ40" s="387"/>
      <c r="LOA40" s="389"/>
      <c r="LOB40" s="387"/>
      <c r="LOC40" s="389"/>
      <c r="LOD40" s="387"/>
      <c r="LOE40" s="389"/>
      <c r="LOF40" s="387"/>
      <c r="LOG40" s="389"/>
      <c r="LOH40" s="387"/>
      <c r="LOI40" s="389"/>
      <c r="LOJ40" s="387"/>
      <c r="LOK40" s="389"/>
      <c r="LOL40" s="387"/>
      <c r="LOM40" s="389"/>
      <c r="LON40" s="387"/>
      <c r="LOO40" s="389"/>
      <c r="LOP40" s="387"/>
      <c r="LOQ40" s="389"/>
      <c r="LOR40" s="387"/>
      <c r="LOS40" s="389"/>
      <c r="LOT40" s="387"/>
      <c r="LOU40" s="389"/>
      <c r="LOV40" s="387"/>
      <c r="LOW40" s="389"/>
      <c r="LOX40" s="387"/>
      <c r="LOY40" s="389"/>
      <c r="LOZ40" s="387"/>
      <c r="LPA40" s="389"/>
      <c r="LPB40" s="387"/>
      <c r="LPC40" s="389"/>
      <c r="LPD40" s="387"/>
      <c r="LPE40" s="389"/>
      <c r="LPF40" s="387"/>
      <c r="LPG40" s="389"/>
      <c r="LPH40" s="387"/>
      <c r="LPI40" s="389"/>
      <c r="LPJ40" s="387"/>
      <c r="LPK40" s="389"/>
      <c r="LPL40" s="387"/>
      <c r="LPM40" s="389"/>
      <c r="LPN40" s="387"/>
      <c r="LPO40" s="389"/>
      <c r="LPP40" s="387"/>
      <c r="LPQ40" s="389"/>
      <c r="LPR40" s="387"/>
      <c r="LPS40" s="389"/>
      <c r="LPT40" s="387"/>
      <c r="LPU40" s="389"/>
      <c r="LPV40" s="387"/>
      <c r="LPW40" s="389"/>
      <c r="LPX40" s="387"/>
      <c r="LPY40" s="389"/>
      <c r="LPZ40" s="387"/>
      <c r="LQA40" s="389"/>
      <c r="LQB40" s="387"/>
      <c r="LQC40" s="389"/>
      <c r="LQD40" s="387"/>
      <c r="LQE40" s="389"/>
      <c r="LQF40" s="387"/>
      <c r="LQG40" s="389"/>
      <c r="LQH40" s="387"/>
      <c r="LQI40" s="389"/>
      <c r="LQJ40" s="387"/>
      <c r="LQK40" s="389"/>
      <c r="LQL40" s="387"/>
      <c r="LQM40" s="389"/>
      <c r="LQN40" s="387"/>
      <c r="LQO40" s="389"/>
      <c r="LQP40" s="387"/>
      <c r="LQQ40" s="389"/>
      <c r="LQR40" s="387"/>
      <c r="LQS40" s="389"/>
      <c r="LQT40" s="387"/>
      <c r="LQU40" s="389"/>
      <c r="LQV40" s="387"/>
      <c r="LQW40" s="389"/>
      <c r="LQX40" s="387"/>
      <c r="LQY40" s="389"/>
      <c r="LQZ40" s="387"/>
      <c r="LRA40" s="389"/>
      <c r="LRB40" s="387"/>
      <c r="LRC40" s="389"/>
      <c r="LRD40" s="387"/>
      <c r="LRE40" s="389"/>
      <c r="LRF40" s="387"/>
      <c r="LRG40" s="389"/>
      <c r="LRH40" s="387"/>
      <c r="LRI40" s="389"/>
      <c r="LRJ40" s="387"/>
      <c r="LRK40" s="389"/>
      <c r="LRL40" s="387"/>
      <c r="LRM40" s="389"/>
      <c r="LRN40" s="387"/>
      <c r="LRO40" s="389"/>
      <c r="LRP40" s="387"/>
      <c r="LRQ40" s="389"/>
      <c r="LRR40" s="387"/>
      <c r="LRS40" s="389"/>
      <c r="LRT40" s="387"/>
      <c r="LRU40" s="389"/>
      <c r="LRV40" s="387"/>
      <c r="LRW40" s="389"/>
      <c r="LRX40" s="387"/>
      <c r="LRY40" s="389"/>
      <c r="LRZ40" s="387"/>
      <c r="LSA40" s="389"/>
      <c r="LSB40" s="387"/>
      <c r="LSC40" s="389"/>
      <c r="LSD40" s="387"/>
      <c r="LSE40" s="389"/>
      <c r="LSF40" s="387"/>
      <c r="LSG40" s="389"/>
      <c r="LSH40" s="387"/>
      <c r="LSI40" s="389"/>
      <c r="LSJ40" s="387"/>
      <c r="LSK40" s="389"/>
      <c r="LSL40" s="387"/>
      <c r="LSM40" s="389"/>
      <c r="LSN40" s="387"/>
      <c r="LSO40" s="389"/>
      <c r="LSP40" s="387"/>
      <c r="LSQ40" s="389"/>
      <c r="LSR40" s="387"/>
      <c r="LSS40" s="389"/>
      <c r="LST40" s="387"/>
      <c r="LSU40" s="389"/>
      <c r="LSV40" s="387"/>
      <c r="LSW40" s="389"/>
      <c r="LSX40" s="387"/>
      <c r="LSY40" s="389"/>
      <c r="LSZ40" s="387"/>
      <c r="LTA40" s="389"/>
      <c r="LTB40" s="387"/>
      <c r="LTC40" s="389"/>
      <c r="LTD40" s="387"/>
      <c r="LTE40" s="389"/>
      <c r="LTF40" s="387"/>
      <c r="LTG40" s="389"/>
      <c r="LTH40" s="387"/>
      <c r="LTI40" s="389"/>
      <c r="LTJ40" s="387"/>
      <c r="LTK40" s="389"/>
      <c r="LTL40" s="387"/>
      <c r="LTM40" s="389"/>
      <c r="LTN40" s="387"/>
      <c r="LTO40" s="389"/>
      <c r="LTP40" s="387"/>
      <c r="LTQ40" s="389"/>
      <c r="LTR40" s="387"/>
      <c r="LTS40" s="389"/>
      <c r="LTT40" s="387"/>
      <c r="LTU40" s="389"/>
      <c r="LTV40" s="387"/>
      <c r="LTW40" s="389"/>
      <c r="LTX40" s="387"/>
      <c r="LTY40" s="389"/>
      <c r="LTZ40" s="387"/>
      <c r="LUA40" s="389"/>
      <c r="LUB40" s="387"/>
      <c r="LUC40" s="389"/>
      <c r="LUD40" s="387"/>
      <c r="LUE40" s="389"/>
      <c r="LUF40" s="387"/>
      <c r="LUG40" s="389"/>
      <c r="LUH40" s="387"/>
      <c r="LUI40" s="389"/>
      <c r="LUJ40" s="387"/>
      <c r="LUK40" s="389"/>
      <c r="LUL40" s="387"/>
      <c r="LUM40" s="389"/>
      <c r="LUN40" s="387"/>
      <c r="LUO40" s="389"/>
      <c r="LUP40" s="387"/>
      <c r="LUQ40" s="389"/>
      <c r="LUR40" s="387"/>
      <c r="LUS40" s="389"/>
      <c r="LUT40" s="387"/>
      <c r="LUU40" s="389"/>
      <c r="LUV40" s="387"/>
      <c r="LUW40" s="389"/>
      <c r="LUX40" s="387"/>
      <c r="LUY40" s="389"/>
      <c r="LUZ40" s="387"/>
      <c r="LVA40" s="389"/>
      <c r="LVB40" s="387"/>
      <c r="LVC40" s="389"/>
      <c r="LVD40" s="387"/>
      <c r="LVE40" s="389"/>
      <c r="LVF40" s="387"/>
      <c r="LVG40" s="389"/>
      <c r="LVH40" s="387"/>
      <c r="LVI40" s="389"/>
      <c r="LVJ40" s="387"/>
      <c r="LVK40" s="389"/>
      <c r="LVL40" s="387"/>
      <c r="LVM40" s="389"/>
      <c r="LVN40" s="387"/>
      <c r="LVO40" s="389"/>
      <c r="LVP40" s="387"/>
      <c r="LVQ40" s="389"/>
      <c r="LVR40" s="387"/>
      <c r="LVS40" s="389"/>
      <c r="LVT40" s="387"/>
      <c r="LVU40" s="389"/>
      <c r="LVV40" s="387"/>
      <c r="LVW40" s="389"/>
      <c r="LVX40" s="387"/>
      <c r="LVY40" s="389"/>
      <c r="LVZ40" s="387"/>
      <c r="LWA40" s="389"/>
      <c r="LWB40" s="387"/>
      <c r="LWC40" s="389"/>
      <c r="LWD40" s="387"/>
      <c r="LWE40" s="389"/>
      <c r="LWF40" s="387"/>
      <c r="LWG40" s="389"/>
      <c r="LWH40" s="387"/>
      <c r="LWI40" s="389"/>
      <c r="LWJ40" s="387"/>
      <c r="LWK40" s="389"/>
      <c r="LWL40" s="387"/>
      <c r="LWM40" s="389"/>
      <c r="LWN40" s="387"/>
      <c r="LWO40" s="389"/>
      <c r="LWP40" s="387"/>
      <c r="LWQ40" s="389"/>
      <c r="LWR40" s="387"/>
      <c r="LWS40" s="389"/>
      <c r="LWT40" s="387"/>
      <c r="LWU40" s="389"/>
      <c r="LWV40" s="387"/>
      <c r="LWW40" s="389"/>
      <c r="LWX40" s="387"/>
      <c r="LWY40" s="389"/>
      <c r="LWZ40" s="387"/>
      <c r="LXA40" s="389"/>
      <c r="LXB40" s="387"/>
      <c r="LXC40" s="389"/>
      <c r="LXD40" s="387"/>
      <c r="LXE40" s="389"/>
      <c r="LXF40" s="387"/>
      <c r="LXG40" s="389"/>
      <c r="LXH40" s="387"/>
      <c r="LXI40" s="389"/>
      <c r="LXJ40" s="387"/>
      <c r="LXK40" s="389"/>
      <c r="LXL40" s="387"/>
      <c r="LXM40" s="389"/>
      <c r="LXN40" s="387"/>
      <c r="LXO40" s="389"/>
      <c r="LXP40" s="387"/>
      <c r="LXQ40" s="389"/>
      <c r="LXR40" s="387"/>
      <c r="LXS40" s="389"/>
      <c r="LXT40" s="387"/>
      <c r="LXU40" s="389"/>
      <c r="LXV40" s="387"/>
      <c r="LXW40" s="389"/>
      <c r="LXX40" s="387"/>
      <c r="LXY40" s="389"/>
      <c r="LXZ40" s="387"/>
      <c r="LYA40" s="389"/>
      <c r="LYB40" s="387"/>
      <c r="LYC40" s="389"/>
      <c r="LYD40" s="387"/>
      <c r="LYE40" s="389"/>
      <c r="LYF40" s="387"/>
      <c r="LYG40" s="389"/>
      <c r="LYH40" s="387"/>
      <c r="LYI40" s="389"/>
      <c r="LYJ40" s="387"/>
      <c r="LYK40" s="389"/>
      <c r="LYL40" s="387"/>
      <c r="LYM40" s="389"/>
      <c r="LYN40" s="387"/>
      <c r="LYO40" s="389"/>
      <c r="LYP40" s="387"/>
      <c r="LYQ40" s="389"/>
      <c r="LYR40" s="387"/>
      <c r="LYS40" s="389"/>
      <c r="LYT40" s="387"/>
      <c r="LYU40" s="389"/>
      <c r="LYV40" s="387"/>
      <c r="LYW40" s="389"/>
      <c r="LYX40" s="387"/>
      <c r="LYY40" s="389"/>
      <c r="LYZ40" s="387"/>
      <c r="LZA40" s="389"/>
      <c r="LZB40" s="387"/>
      <c r="LZC40" s="389"/>
      <c r="LZD40" s="387"/>
      <c r="LZE40" s="389"/>
      <c r="LZF40" s="387"/>
      <c r="LZG40" s="389"/>
      <c r="LZH40" s="387"/>
      <c r="LZI40" s="389"/>
      <c r="LZJ40" s="387"/>
      <c r="LZK40" s="389"/>
      <c r="LZL40" s="387"/>
      <c r="LZM40" s="389"/>
      <c r="LZN40" s="387"/>
      <c r="LZO40" s="389"/>
      <c r="LZP40" s="387"/>
      <c r="LZQ40" s="389"/>
      <c r="LZR40" s="387"/>
      <c r="LZS40" s="389"/>
      <c r="LZT40" s="387"/>
      <c r="LZU40" s="389"/>
      <c r="LZV40" s="387"/>
      <c r="LZW40" s="389"/>
      <c r="LZX40" s="387"/>
      <c r="LZY40" s="389"/>
      <c r="LZZ40" s="387"/>
      <c r="MAA40" s="389"/>
      <c r="MAB40" s="387"/>
      <c r="MAC40" s="389"/>
      <c r="MAD40" s="387"/>
      <c r="MAE40" s="389"/>
      <c r="MAF40" s="387"/>
      <c r="MAG40" s="389"/>
      <c r="MAH40" s="387"/>
      <c r="MAI40" s="389"/>
      <c r="MAJ40" s="387"/>
      <c r="MAK40" s="389"/>
      <c r="MAL40" s="387"/>
      <c r="MAM40" s="389"/>
      <c r="MAN40" s="387"/>
      <c r="MAO40" s="389"/>
      <c r="MAP40" s="387"/>
      <c r="MAQ40" s="389"/>
      <c r="MAR40" s="387"/>
      <c r="MAS40" s="389"/>
      <c r="MAT40" s="387"/>
      <c r="MAU40" s="389"/>
      <c r="MAV40" s="387"/>
      <c r="MAW40" s="389"/>
      <c r="MAX40" s="387"/>
      <c r="MAY40" s="389"/>
      <c r="MAZ40" s="387"/>
      <c r="MBA40" s="389"/>
      <c r="MBB40" s="387"/>
      <c r="MBC40" s="389"/>
      <c r="MBD40" s="387"/>
      <c r="MBE40" s="389"/>
      <c r="MBF40" s="387"/>
      <c r="MBG40" s="389"/>
      <c r="MBH40" s="387"/>
      <c r="MBI40" s="389"/>
      <c r="MBJ40" s="387"/>
      <c r="MBK40" s="389"/>
      <c r="MBL40" s="387"/>
      <c r="MBM40" s="389"/>
      <c r="MBN40" s="387"/>
      <c r="MBO40" s="389"/>
      <c r="MBP40" s="387"/>
      <c r="MBQ40" s="389"/>
      <c r="MBR40" s="387"/>
      <c r="MBS40" s="389"/>
      <c r="MBT40" s="387"/>
      <c r="MBU40" s="389"/>
      <c r="MBV40" s="387"/>
      <c r="MBW40" s="389"/>
      <c r="MBX40" s="387"/>
      <c r="MBY40" s="389"/>
      <c r="MBZ40" s="387"/>
      <c r="MCA40" s="389"/>
      <c r="MCB40" s="387"/>
      <c r="MCC40" s="389"/>
      <c r="MCD40" s="387"/>
      <c r="MCE40" s="389"/>
      <c r="MCF40" s="387"/>
      <c r="MCG40" s="389"/>
      <c r="MCH40" s="387"/>
      <c r="MCI40" s="389"/>
      <c r="MCJ40" s="387"/>
      <c r="MCK40" s="389"/>
      <c r="MCL40" s="387"/>
      <c r="MCM40" s="389"/>
      <c r="MCN40" s="387"/>
      <c r="MCO40" s="389"/>
      <c r="MCP40" s="387"/>
      <c r="MCQ40" s="389"/>
      <c r="MCR40" s="387"/>
      <c r="MCS40" s="389"/>
      <c r="MCT40" s="387"/>
      <c r="MCU40" s="389"/>
      <c r="MCV40" s="387"/>
      <c r="MCW40" s="389"/>
      <c r="MCX40" s="387"/>
      <c r="MCY40" s="389"/>
      <c r="MCZ40" s="387"/>
      <c r="MDA40" s="389"/>
      <c r="MDB40" s="387"/>
      <c r="MDC40" s="389"/>
      <c r="MDD40" s="387"/>
      <c r="MDE40" s="389"/>
      <c r="MDF40" s="387"/>
      <c r="MDG40" s="389"/>
      <c r="MDH40" s="387"/>
      <c r="MDI40" s="389"/>
      <c r="MDJ40" s="387"/>
      <c r="MDK40" s="389"/>
      <c r="MDL40" s="387"/>
      <c r="MDM40" s="389"/>
      <c r="MDN40" s="387"/>
      <c r="MDO40" s="389"/>
      <c r="MDP40" s="387"/>
      <c r="MDQ40" s="389"/>
      <c r="MDR40" s="387"/>
      <c r="MDS40" s="389"/>
      <c r="MDT40" s="387"/>
      <c r="MDU40" s="389"/>
      <c r="MDV40" s="387"/>
      <c r="MDW40" s="389"/>
      <c r="MDX40" s="387"/>
      <c r="MDY40" s="389"/>
      <c r="MDZ40" s="387"/>
      <c r="MEA40" s="389"/>
      <c r="MEB40" s="387"/>
      <c r="MEC40" s="389"/>
      <c r="MED40" s="387"/>
      <c r="MEE40" s="389"/>
      <c r="MEF40" s="387"/>
      <c r="MEG40" s="389"/>
      <c r="MEH40" s="387"/>
      <c r="MEI40" s="389"/>
      <c r="MEJ40" s="387"/>
      <c r="MEK40" s="389"/>
      <c r="MEL40" s="387"/>
      <c r="MEM40" s="389"/>
      <c r="MEN40" s="387"/>
      <c r="MEO40" s="389"/>
      <c r="MEP40" s="387"/>
      <c r="MEQ40" s="389"/>
      <c r="MER40" s="387"/>
      <c r="MES40" s="389"/>
      <c r="MET40" s="387"/>
      <c r="MEU40" s="389"/>
      <c r="MEV40" s="387"/>
      <c r="MEW40" s="389"/>
      <c r="MEX40" s="387"/>
      <c r="MEY40" s="389"/>
      <c r="MEZ40" s="387"/>
      <c r="MFA40" s="389"/>
      <c r="MFB40" s="387"/>
      <c r="MFC40" s="389"/>
      <c r="MFD40" s="387"/>
      <c r="MFE40" s="389"/>
      <c r="MFF40" s="387"/>
      <c r="MFG40" s="389"/>
      <c r="MFH40" s="387"/>
      <c r="MFI40" s="389"/>
      <c r="MFJ40" s="387"/>
      <c r="MFK40" s="389"/>
      <c r="MFL40" s="387"/>
      <c r="MFM40" s="389"/>
      <c r="MFN40" s="387"/>
      <c r="MFO40" s="389"/>
      <c r="MFP40" s="387"/>
      <c r="MFQ40" s="389"/>
      <c r="MFR40" s="387"/>
      <c r="MFS40" s="389"/>
      <c r="MFT40" s="387"/>
      <c r="MFU40" s="389"/>
      <c r="MFV40" s="387"/>
      <c r="MFW40" s="389"/>
      <c r="MFX40" s="387"/>
      <c r="MFY40" s="389"/>
      <c r="MFZ40" s="387"/>
      <c r="MGA40" s="389"/>
      <c r="MGB40" s="387"/>
      <c r="MGC40" s="389"/>
      <c r="MGD40" s="387"/>
      <c r="MGE40" s="389"/>
      <c r="MGF40" s="387"/>
      <c r="MGG40" s="389"/>
      <c r="MGH40" s="387"/>
      <c r="MGI40" s="389"/>
      <c r="MGJ40" s="387"/>
      <c r="MGK40" s="389"/>
      <c r="MGL40" s="387"/>
      <c r="MGM40" s="389"/>
      <c r="MGN40" s="387"/>
      <c r="MGO40" s="389"/>
      <c r="MGP40" s="387"/>
      <c r="MGQ40" s="389"/>
      <c r="MGR40" s="387"/>
      <c r="MGS40" s="389"/>
      <c r="MGT40" s="387"/>
      <c r="MGU40" s="389"/>
      <c r="MGV40" s="387"/>
      <c r="MGW40" s="389"/>
      <c r="MGX40" s="387"/>
      <c r="MGY40" s="389"/>
      <c r="MGZ40" s="387"/>
      <c r="MHA40" s="389"/>
      <c r="MHB40" s="387"/>
      <c r="MHC40" s="389"/>
      <c r="MHD40" s="387"/>
      <c r="MHE40" s="389"/>
      <c r="MHF40" s="387"/>
      <c r="MHG40" s="389"/>
      <c r="MHH40" s="387"/>
      <c r="MHI40" s="389"/>
      <c r="MHJ40" s="387"/>
      <c r="MHK40" s="389"/>
      <c r="MHL40" s="387"/>
      <c r="MHM40" s="389"/>
      <c r="MHN40" s="387"/>
      <c r="MHO40" s="389"/>
      <c r="MHP40" s="387"/>
      <c r="MHQ40" s="389"/>
      <c r="MHR40" s="387"/>
      <c r="MHS40" s="389"/>
      <c r="MHT40" s="387"/>
      <c r="MHU40" s="389"/>
      <c r="MHV40" s="387"/>
      <c r="MHW40" s="389"/>
      <c r="MHX40" s="387"/>
      <c r="MHY40" s="389"/>
      <c r="MHZ40" s="387"/>
      <c r="MIA40" s="389"/>
      <c r="MIB40" s="387"/>
      <c r="MIC40" s="389"/>
      <c r="MID40" s="387"/>
      <c r="MIE40" s="389"/>
      <c r="MIF40" s="387"/>
      <c r="MIG40" s="389"/>
      <c r="MIH40" s="387"/>
      <c r="MII40" s="389"/>
      <c r="MIJ40" s="387"/>
      <c r="MIK40" s="389"/>
      <c r="MIL40" s="387"/>
      <c r="MIM40" s="389"/>
      <c r="MIN40" s="387"/>
      <c r="MIO40" s="389"/>
      <c r="MIP40" s="387"/>
      <c r="MIQ40" s="389"/>
      <c r="MIR40" s="387"/>
      <c r="MIS40" s="389"/>
      <c r="MIT40" s="387"/>
      <c r="MIU40" s="389"/>
      <c r="MIV40" s="387"/>
      <c r="MIW40" s="389"/>
      <c r="MIX40" s="387"/>
      <c r="MIY40" s="389"/>
      <c r="MIZ40" s="387"/>
      <c r="MJA40" s="389"/>
      <c r="MJB40" s="387"/>
      <c r="MJC40" s="389"/>
      <c r="MJD40" s="387"/>
      <c r="MJE40" s="389"/>
      <c r="MJF40" s="387"/>
      <c r="MJG40" s="389"/>
      <c r="MJH40" s="387"/>
      <c r="MJI40" s="389"/>
      <c r="MJJ40" s="387"/>
      <c r="MJK40" s="389"/>
      <c r="MJL40" s="387"/>
      <c r="MJM40" s="389"/>
      <c r="MJN40" s="387"/>
      <c r="MJO40" s="389"/>
      <c r="MJP40" s="387"/>
      <c r="MJQ40" s="389"/>
      <c r="MJR40" s="387"/>
      <c r="MJS40" s="389"/>
      <c r="MJT40" s="387"/>
      <c r="MJU40" s="389"/>
      <c r="MJV40" s="387"/>
      <c r="MJW40" s="389"/>
      <c r="MJX40" s="387"/>
      <c r="MJY40" s="389"/>
      <c r="MJZ40" s="387"/>
      <c r="MKA40" s="389"/>
      <c r="MKB40" s="387"/>
      <c r="MKC40" s="389"/>
      <c r="MKD40" s="387"/>
      <c r="MKE40" s="389"/>
      <c r="MKF40" s="387"/>
      <c r="MKG40" s="389"/>
      <c r="MKH40" s="387"/>
      <c r="MKI40" s="389"/>
      <c r="MKJ40" s="387"/>
      <c r="MKK40" s="389"/>
      <c r="MKL40" s="387"/>
      <c r="MKM40" s="389"/>
      <c r="MKN40" s="387"/>
      <c r="MKO40" s="389"/>
      <c r="MKP40" s="387"/>
      <c r="MKQ40" s="389"/>
      <c r="MKR40" s="387"/>
      <c r="MKS40" s="389"/>
      <c r="MKT40" s="387"/>
      <c r="MKU40" s="389"/>
      <c r="MKV40" s="387"/>
      <c r="MKW40" s="389"/>
      <c r="MKX40" s="387"/>
      <c r="MKY40" s="389"/>
      <c r="MKZ40" s="387"/>
      <c r="MLA40" s="389"/>
      <c r="MLB40" s="387"/>
      <c r="MLC40" s="389"/>
      <c r="MLD40" s="387"/>
      <c r="MLE40" s="389"/>
      <c r="MLF40" s="387"/>
      <c r="MLG40" s="389"/>
      <c r="MLH40" s="387"/>
      <c r="MLI40" s="389"/>
      <c r="MLJ40" s="387"/>
      <c r="MLK40" s="389"/>
      <c r="MLL40" s="387"/>
      <c r="MLM40" s="389"/>
      <c r="MLN40" s="387"/>
      <c r="MLO40" s="389"/>
      <c r="MLP40" s="387"/>
      <c r="MLQ40" s="389"/>
      <c r="MLR40" s="387"/>
      <c r="MLS40" s="389"/>
      <c r="MLT40" s="387"/>
      <c r="MLU40" s="389"/>
      <c r="MLV40" s="387"/>
      <c r="MLW40" s="389"/>
      <c r="MLX40" s="387"/>
      <c r="MLY40" s="389"/>
      <c r="MLZ40" s="387"/>
      <c r="MMA40" s="389"/>
      <c r="MMB40" s="387"/>
      <c r="MMC40" s="389"/>
      <c r="MMD40" s="387"/>
      <c r="MME40" s="389"/>
      <c r="MMF40" s="387"/>
      <c r="MMG40" s="389"/>
      <c r="MMH40" s="387"/>
      <c r="MMI40" s="389"/>
      <c r="MMJ40" s="387"/>
      <c r="MMK40" s="389"/>
      <c r="MML40" s="387"/>
      <c r="MMM40" s="389"/>
      <c r="MMN40" s="387"/>
      <c r="MMO40" s="389"/>
      <c r="MMP40" s="387"/>
      <c r="MMQ40" s="389"/>
      <c r="MMR40" s="387"/>
      <c r="MMS40" s="389"/>
      <c r="MMT40" s="387"/>
      <c r="MMU40" s="389"/>
      <c r="MMV40" s="387"/>
      <c r="MMW40" s="389"/>
      <c r="MMX40" s="387"/>
      <c r="MMY40" s="389"/>
      <c r="MMZ40" s="387"/>
      <c r="MNA40" s="389"/>
      <c r="MNB40" s="387"/>
      <c r="MNC40" s="389"/>
      <c r="MND40" s="387"/>
      <c r="MNE40" s="389"/>
      <c r="MNF40" s="387"/>
      <c r="MNG40" s="389"/>
      <c r="MNH40" s="387"/>
      <c r="MNI40" s="389"/>
      <c r="MNJ40" s="387"/>
      <c r="MNK40" s="389"/>
      <c r="MNL40" s="387"/>
      <c r="MNM40" s="389"/>
      <c r="MNN40" s="387"/>
      <c r="MNO40" s="389"/>
      <c r="MNP40" s="387"/>
      <c r="MNQ40" s="389"/>
      <c r="MNR40" s="387"/>
      <c r="MNS40" s="389"/>
      <c r="MNT40" s="387"/>
      <c r="MNU40" s="389"/>
      <c r="MNV40" s="387"/>
      <c r="MNW40" s="389"/>
      <c r="MNX40" s="387"/>
      <c r="MNY40" s="389"/>
      <c r="MNZ40" s="387"/>
      <c r="MOA40" s="389"/>
      <c r="MOB40" s="387"/>
      <c r="MOC40" s="389"/>
      <c r="MOD40" s="387"/>
      <c r="MOE40" s="389"/>
      <c r="MOF40" s="387"/>
      <c r="MOG40" s="389"/>
      <c r="MOH40" s="387"/>
      <c r="MOI40" s="389"/>
      <c r="MOJ40" s="387"/>
      <c r="MOK40" s="389"/>
      <c r="MOL40" s="387"/>
      <c r="MOM40" s="389"/>
      <c r="MON40" s="387"/>
      <c r="MOO40" s="389"/>
      <c r="MOP40" s="387"/>
      <c r="MOQ40" s="389"/>
      <c r="MOR40" s="387"/>
      <c r="MOS40" s="389"/>
      <c r="MOT40" s="387"/>
      <c r="MOU40" s="389"/>
      <c r="MOV40" s="387"/>
      <c r="MOW40" s="389"/>
      <c r="MOX40" s="387"/>
      <c r="MOY40" s="389"/>
      <c r="MOZ40" s="387"/>
      <c r="MPA40" s="389"/>
      <c r="MPB40" s="387"/>
      <c r="MPC40" s="389"/>
      <c r="MPD40" s="387"/>
      <c r="MPE40" s="389"/>
      <c r="MPF40" s="387"/>
      <c r="MPG40" s="389"/>
      <c r="MPH40" s="387"/>
      <c r="MPI40" s="389"/>
      <c r="MPJ40" s="387"/>
      <c r="MPK40" s="389"/>
      <c r="MPL40" s="387"/>
      <c r="MPM40" s="389"/>
      <c r="MPN40" s="387"/>
      <c r="MPO40" s="389"/>
      <c r="MPP40" s="387"/>
      <c r="MPQ40" s="389"/>
      <c r="MPR40" s="387"/>
      <c r="MPS40" s="389"/>
      <c r="MPT40" s="387"/>
      <c r="MPU40" s="389"/>
      <c r="MPV40" s="387"/>
      <c r="MPW40" s="389"/>
      <c r="MPX40" s="387"/>
      <c r="MPY40" s="389"/>
      <c r="MPZ40" s="387"/>
      <c r="MQA40" s="389"/>
      <c r="MQB40" s="387"/>
      <c r="MQC40" s="389"/>
      <c r="MQD40" s="387"/>
      <c r="MQE40" s="389"/>
      <c r="MQF40" s="387"/>
      <c r="MQG40" s="389"/>
      <c r="MQH40" s="387"/>
      <c r="MQI40" s="389"/>
      <c r="MQJ40" s="387"/>
      <c r="MQK40" s="389"/>
      <c r="MQL40" s="387"/>
      <c r="MQM40" s="389"/>
      <c r="MQN40" s="387"/>
      <c r="MQO40" s="389"/>
      <c r="MQP40" s="387"/>
      <c r="MQQ40" s="389"/>
      <c r="MQR40" s="387"/>
      <c r="MQS40" s="389"/>
      <c r="MQT40" s="387"/>
      <c r="MQU40" s="389"/>
      <c r="MQV40" s="387"/>
      <c r="MQW40" s="389"/>
      <c r="MQX40" s="387"/>
      <c r="MQY40" s="389"/>
      <c r="MQZ40" s="387"/>
      <c r="MRA40" s="389"/>
      <c r="MRB40" s="387"/>
      <c r="MRC40" s="389"/>
      <c r="MRD40" s="387"/>
      <c r="MRE40" s="389"/>
      <c r="MRF40" s="387"/>
      <c r="MRG40" s="389"/>
      <c r="MRH40" s="387"/>
      <c r="MRI40" s="389"/>
      <c r="MRJ40" s="387"/>
      <c r="MRK40" s="389"/>
      <c r="MRL40" s="387"/>
      <c r="MRM40" s="389"/>
      <c r="MRN40" s="387"/>
      <c r="MRO40" s="389"/>
      <c r="MRP40" s="387"/>
      <c r="MRQ40" s="389"/>
      <c r="MRR40" s="387"/>
      <c r="MRS40" s="389"/>
      <c r="MRT40" s="387"/>
      <c r="MRU40" s="389"/>
      <c r="MRV40" s="387"/>
      <c r="MRW40" s="389"/>
      <c r="MRX40" s="387"/>
      <c r="MRY40" s="389"/>
      <c r="MRZ40" s="387"/>
      <c r="MSA40" s="389"/>
      <c r="MSB40" s="387"/>
      <c r="MSC40" s="389"/>
      <c r="MSD40" s="387"/>
      <c r="MSE40" s="389"/>
      <c r="MSF40" s="387"/>
      <c r="MSG40" s="389"/>
      <c r="MSH40" s="387"/>
      <c r="MSI40" s="389"/>
      <c r="MSJ40" s="387"/>
      <c r="MSK40" s="389"/>
      <c r="MSL40" s="387"/>
      <c r="MSM40" s="389"/>
      <c r="MSN40" s="387"/>
      <c r="MSO40" s="389"/>
      <c r="MSP40" s="387"/>
      <c r="MSQ40" s="389"/>
      <c r="MSR40" s="387"/>
      <c r="MSS40" s="389"/>
      <c r="MST40" s="387"/>
      <c r="MSU40" s="389"/>
      <c r="MSV40" s="387"/>
      <c r="MSW40" s="389"/>
      <c r="MSX40" s="387"/>
      <c r="MSY40" s="389"/>
      <c r="MSZ40" s="387"/>
      <c r="MTA40" s="389"/>
      <c r="MTB40" s="387"/>
      <c r="MTC40" s="389"/>
      <c r="MTD40" s="387"/>
      <c r="MTE40" s="389"/>
      <c r="MTF40" s="387"/>
      <c r="MTG40" s="389"/>
      <c r="MTH40" s="387"/>
      <c r="MTI40" s="389"/>
      <c r="MTJ40" s="387"/>
      <c r="MTK40" s="389"/>
      <c r="MTL40" s="387"/>
      <c r="MTM40" s="389"/>
      <c r="MTN40" s="387"/>
      <c r="MTO40" s="389"/>
      <c r="MTP40" s="387"/>
      <c r="MTQ40" s="389"/>
      <c r="MTR40" s="387"/>
      <c r="MTS40" s="389"/>
      <c r="MTT40" s="387"/>
      <c r="MTU40" s="389"/>
      <c r="MTV40" s="387"/>
      <c r="MTW40" s="389"/>
      <c r="MTX40" s="387"/>
      <c r="MTY40" s="389"/>
      <c r="MTZ40" s="387"/>
      <c r="MUA40" s="389"/>
      <c r="MUB40" s="387"/>
      <c r="MUC40" s="389"/>
      <c r="MUD40" s="387"/>
      <c r="MUE40" s="389"/>
      <c r="MUF40" s="387"/>
      <c r="MUG40" s="389"/>
      <c r="MUH40" s="387"/>
      <c r="MUI40" s="389"/>
      <c r="MUJ40" s="387"/>
      <c r="MUK40" s="389"/>
      <c r="MUL40" s="387"/>
      <c r="MUM40" s="389"/>
      <c r="MUN40" s="387"/>
      <c r="MUO40" s="389"/>
      <c r="MUP40" s="387"/>
      <c r="MUQ40" s="389"/>
      <c r="MUR40" s="387"/>
      <c r="MUS40" s="389"/>
      <c r="MUT40" s="387"/>
      <c r="MUU40" s="389"/>
      <c r="MUV40" s="387"/>
      <c r="MUW40" s="389"/>
      <c r="MUX40" s="387"/>
      <c r="MUY40" s="389"/>
      <c r="MUZ40" s="387"/>
      <c r="MVA40" s="389"/>
      <c r="MVB40" s="387"/>
      <c r="MVC40" s="389"/>
      <c r="MVD40" s="387"/>
      <c r="MVE40" s="389"/>
      <c r="MVF40" s="387"/>
      <c r="MVG40" s="389"/>
      <c r="MVH40" s="387"/>
      <c r="MVI40" s="389"/>
      <c r="MVJ40" s="387"/>
      <c r="MVK40" s="389"/>
      <c r="MVL40" s="387"/>
      <c r="MVM40" s="389"/>
      <c r="MVN40" s="387"/>
      <c r="MVO40" s="389"/>
      <c r="MVP40" s="387"/>
      <c r="MVQ40" s="389"/>
      <c r="MVR40" s="387"/>
      <c r="MVS40" s="389"/>
      <c r="MVT40" s="387"/>
      <c r="MVU40" s="389"/>
      <c r="MVV40" s="387"/>
      <c r="MVW40" s="389"/>
      <c r="MVX40" s="387"/>
      <c r="MVY40" s="389"/>
      <c r="MVZ40" s="387"/>
      <c r="MWA40" s="389"/>
      <c r="MWB40" s="387"/>
      <c r="MWC40" s="389"/>
      <c r="MWD40" s="387"/>
      <c r="MWE40" s="389"/>
      <c r="MWF40" s="387"/>
      <c r="MWG40" s="389"/>
      <c r="MWH40" s="387"/>
      <c r="MWI40" s="389"/>
      <c r="MWJ40" s="387"/>
      <c r="MWK40" s="389"/>
      <c r="MWL40" s="387"/>
      <c r="MWM40" s="389"/>
      <c r="MWN40" s="387"/>
      <c r="MWO40" s="389"/>
      <c r="MWP40" s="387"/>
      <c r="MWQ40" s="389"/>
      <c r="MWR40" s="387"/>
      <c r="MWS40" s="389"/>
      <c r="MWT40" s="387"/>
      <c r="MWU40" s="389"/>
      <c r="MWV40" s="387"/>
      <c r="MWW40" s="389"/>
      <c r="MWX40" s="387"/>
      <c r="MWY40" s="389"/>
      <c r="MWZ40" s="387"/>
      <c r="MXA40" s="389"/>
      <c r="MXB40" s="387"/>
      <c r="MXC40" s="389"/>
      <c r="MXD40" s="387"/>
      <c r="MXE40" s="389"/>
      <c r="MXF40" s="387"/>
      <c r="MXG40" s="389"/>
      <c r="MXH40" s="387"/>
      <c r="MXI40" s="389"/>
      <c r="MXJ40" s="387"/>
      <c r="MXK40" s="389"/>
      <c r="MXL40" s="387"/>
      <c r="MXM40" s="389"/>
      <c r="MXN40" s="387"/>
      <c r="MXO40" s="389"/>
      <c r="MXP40" s="387"/>
      <c r="MXQ40" s="389"/>
      <c r="MXR40" s="387"/>
      <c r="MXS40" s="389"/>
      <c r="MXT40" s="387"/>
      <c r="MXU40" s="389"/>
      <c r="MXV40" s="387"/>
      <c r="MXW40" s="389"/>
      <c r="MXX40" s="387"/>
      <c r="MXY40" s="389"/>
      <c r="MXZ40" s="387"/>
      <c r="MYA40" s="389"/>
      <c r="MYB40" s="387"/>
      <c r="MYC40" s="389"/>
      <c r="MYD40" s="387"/>
      <c r="MYE40" s="389"/>
      <c r="MYF40" s="387"/>
      <c r="MYG40" s="389"/>
      <c r="MYH40" s="387"/>
      <c r="MYI40" s="389"/>
      <c r="MYJ40" s="387"/>
      <c r="MYK40" s="389"/>
      <c r="MYL40" s="387"/>
      <c r="MYM40" s="389"/>
      <c r="MYN40" s="387"/>
      <c r="MYO40" s="389"/>
      <c r="MYP40" s="387"/>
      <c r="MYQ40" s="389"/>
      <c r="MYR40" s="387"/>
      <c r="MYS40" s="389"/>
      <c r="MYT40" s="387"/>
      <c r="MYU40" s="389"/>
      <c r="MYV40" s="387"/>
      <c r="MYW40" s="389"/>
      <c r="MYX40" s="387"/>
      <c r="MYY40" s="389"/>
      <c r="MYZ40" s="387"/>
      <c r="MZA40" s="389"/>
      <c r="MZB40" s="387"/>
      <c r="MZC40" s="389"/>
      <c r="MZD40" s="387"/>
      <c r="MZE40" s="389"/>
      <c r="MZF40" s="387"/>
      <c r="MZG40" s="389"/>
      <c r="MZH40" s="387"/>
      <c r="MZI40" s="389"/>
      <c r="MZJ40" s="387"/>
      <c r="MZK40" s="389"/>
      <c r="MZL40" s="387"/>
      <c r="MZM40" s="389"/>
      <c r="MZN40" s="387"/>
      <c r="MZO40" s="389"/>
      <c r="MZP40" s="387"/>
      <c r="MZQ40" s="389"/>
      <c r="MZR40" s="387"/>
      <c r="MZS40" s="389"/>
      <c r="MZT40" s="387"/>
      <c r="MZU40" s="389"/>
      <c r="MZV40" s="387"/>
      <c r="MZW40" s="389"/>
      <c r="MZX40" s="387"/>
      <c r="MZY40" s="389"/>
      <c r="MZZ40" s="387"/>
      <c r="NAA40" s="389"/>
      <c r="NAB40" s="387"/>
      <c r="NAC40" s="389"/>
      <c r="NAD40" s="387"/>
      <c r="NAE40" s="389"/>
      <c r="NAF40" s="387"/>
      <c r="NAG40" s="389"/>
      <c r="NAH40" s="387"/>
      <c r="NAI40" s="389"/>
      <c r="NAJ40" s="387"/>
      <c r="NAK40" s="389"/>
      <c r="NAL40" s="387"/>
      <c r="NAM40" s="389"/>
      <c r="NAN40" s="387"/>
      <c r="NAO40" s="389"/>
      <c r="NAP40" s="387"/>
      <c r="NAQ40" s="389"/>
      <c r="NAR40" s="387"/>
      <c r="NAS40" s="389"/>
      <c r="NAT40" s="387"/>
      <c r="NAU40" s="389"/>
      <c r="NAV40" s="387"/>
      <c r="NAW40" s="389"/>
      <c r="NAX40" s="387"/>
      <c r="NAY40" s="389"/>
      <c r="NAZ40" s="387"/>
      <c r="NBA40" s="389"/>
      <c r="NBB40" s="387"/>
      <c r="NBC40" s="389"/>
      <c r="NBD40" s="387"/>
      <c r="NBE40" s="389"/>
      <c r="NBF40" s="387"/>
      <c r="NBG40" s="389"/>
      <c r="NBH40" s="387"/>
      <c r="NBI40" s="389"/>
      <c r="NBJ40" s="387"/>
      <c r="NBK40" s="389"/>
      <c r="NBL40" s="387"/>
      <c r="NBM40" s="389"/>
      <c r="NBN40" s="387"/>
      <c r="NBO40" s="389"/>
      <c r="NBP40" s="387"/>
      <c r="NBQ40" s="389"/>
      <c r="NBR40" s="387"/>
      <c r="NBS40" s="389"/>
      <c r="NBT40" s="387"/>
      <c r="NBU40" s="389"/>
      <c r="NBV40" s="387"/>
      <c r="NBW40" s="389"/>
      <c r="NBX40" s="387"/>
      <c r="NBY40" s="389"/>
      <c r="NBZ40" s="387"/>
      <c r="NCA40" s="389"/>
      <c r="NCB40" s="387"/>
      <c r="NCC40" s="389"/>
      <c r="NCD40" s="387"/>
      <c r="NCE40" s="389"/>
      <c r="NCF40" s="387"/>
      <c r="NCG40" s="389"/>
      <c r="NCH40" s="387"/>
      <c r="NCI40" s="389"/>
      <c r="NCJ40" s="387"/>
      <c r="NCK40" s="389"/>
      <c r="NCL40" s="387"/>
      <c r="NCM40" s="389"/>
      <c r="NCN40" s="387"/>
      <c r="NCO40" s="389"/>
      <c r="NCP40" s="387"/>
      <c r="NCQ40" s="389"/>
      <c r="NCR40" s="387"/>
      <c r="NCS40" s="389"/>
      <c r="NCT40" s="387"/>
      <c r="NCU40" s="389"/>
      <c r="NCV40" s="387"/>
      <c r="NCW40" s="389"/>
      <c r="NCX40" s="387"/>
      <c r="NCY40" s="389"/>
      <c r="NCZ40" s="387"/>
      <c r="NDA40" s="389"/>
      <c r="NDB40" s="387"/>
      <c r="NDC40" s="389"/>
      <c r="NDD40" s="387"/>
      <c r="NDE40" s="389"/>
      <c r="NDF40" s="387"/>
      <c r="NDG40" s="389"/>
      <c r="NDH40" s="387"/>
      <c r="NDI40" s="389"/>
      <c r="NDJ40" s="387"/>
      <c r="NDK40" s="389"/>
      <c r="NDL40" s="387"/>
      <c r="NDM40" s="389"/>
      <c r="NDN40" s="387"/>
      <c r="NDO40" s="389"/>
      <c r="NDP40" s="387"/>
      <c r="NDQ40" s="389"/>
      <c r="NDR40" s="387"/>
      <c r="NDS40" s="389"/>
      <c r="NDT40" s="387"/>
      <c r="NDU40" s="389"/>
      <c r="NDV40" s="387"/>
      <c r="NDW40" s="389"/>
      <c r="NDX40" s="387"/>
      <c r="NDY40" s="389"/>
      <c r="NDZ40" s="387"/>
      <c r="NEA40" s="389"/>
      <c r="NEB40" s="387"/>
      <c r="NEC40" s="389"/>
      <c r="NED40" s="387"/>
      <c r="NEE40" s="389"/>
      <c r="NEF40" s="387"/>
      <c r="NEG40" s="389"/>
      <c r="NEH40" s="387"/>
      <c r="NEI40" s="389"/>
      <c r="NEJ40" s="387"/>
      <c r="NEK40" s="389"/>
      <c r="NEL40" s="387"/>
      <c r="NEM40" s="389"/>
      <c r="NEN40" s="387"/>
      <c r="NEO40" s="389"/>
      <c r="NEP40" s="387"/>
      <c r="NEQ40" s="389"/>
      <c r="NER40" s="387"/>
      <c r="NES40" s="389"/>
      <c r="NET40" s="387"/>
      <c r="NEU40" s="389"/>
      <c r="NEV40" s="387"/>
      <c r="NEW40" s="389"/>
      <c r="NEX40" s="387"/>
      <c r="NEY40" s="389"/>
      <c r="NEZ40" s="387"/>
      <c r="NFA40" s="389"/>
      <c r="NFB40" s="387"/>
      <c r="NFC40" s="389"/>
      <c r="NFD40" s="387"/>
      <c r="NFE40" s="389"/>
      <c r="NFF40" s="387"/>
      <c r="NFG40" s="389"/>
      <c r="NFH40" s="387"/>
      <c r="NFI40" s="389"/>
      <c r="NFJ40" s="387"/>
      <c r="NFK40" s="389"/>
      <c r="NFL40" s="387"/>
      <c r="NFM40" s="389"/>
      <c r="NFN40" s="387"/>
      <c r="NFO40" s="389"/>
      <c r="NFP40" s="387"/>
      <c r="NFQ40" s="389"/>
      <c r="NFR40" s="387"/>
      <c r="NFS40" s="389"/>
      <c r="NFT40" s="387"/>
      <c r="NFU40" s="389"/>
      <c r="NFV40" s="387"/>
      <c r="NFW40" s="389"/>
      <c r="NFX40" s="387"/>
      <c r="NFY40" s="389"/>
      <c r="NFZ40" s="387"/>
      <c r="NGA40" s="389"/>
      <c r="NGB40" s="387"/>
      <c r="NGC40" s="389"/>
      <c r="NGD40" s="387"/>
      <c r="NGE40" s="389"/>
      <c r="NGF40" s="387"/>
      <c r="NGG40" s="389"/>
      <c r="NGH40" s="387"/>
      <c r="NGI40" s="389"/>
      <c r="NGJ40" s="387"/>
      <c r="NGK40" s="389"/>
      <c r="NGL40" s="387"/>
      <c r="NGM40" s="389"/>
      <c r="NGN40" s="387"/>
      <c r="NGO40" s="389"/>
      <c r="NGP40" s="387"/>
      <c r="NGQ40" s="389"/>
      <c r="NGR40" s="387"/>
      <c r="NGS40" s="389"/>
      <c r="NGT40" s="387"/>
      <c r="NGU40" s="389"/>
      <c r="NGV40" s="387"/>
      <c r="NGW40" s="389"/>
      <c r="NGX40" s="387"/>
      <c r="NGY40" s="389"/>
      <c r="NGZ40" s="387"/>
      <c r="NHA40" s="389"/>
      <c r="NHB40" s="387"/>
      <c r="NHC40" s="389"/>
      <c r="NHD40" s="387"/>
      <c r="NHE40" s="389"/>
      <c r="NHF40" s="387"/>
      <c r="NHG40" s="389"/>
      <c r="NHH40" s="387"/>
      <c r="NHI40" s="389"/>
      <c r="NHJ40" s="387"/>
      <c r="NHK40" s="389"/>
      <c r="NHL40" s="387"/>
      <c r="NHM40" s="389"/>
      <c r="NHN40" s="387"/>
      <c r="NHO40" s="389"/>
      <c r="NHP40" s="387"/>
      <c r="NHQ40" s="389"/>
      <c r="NHR40" s="387"/>
      <c r="NHS40" s="389"/>
      <c r="NHT40" s="387"/>
      <c r="NHU40" s="389"/>
      <c r="NHV40" s="387"/>
      <c r="NHW40" s="389"/>
      <c r="NHX40" s="387"/>
      <c r="NHY40" s="389"/>
      <c r="NHZ40" s="387"/>
      <c r="NIA40" s="389"/>
      <c r="NIB40" s="387"/>
      <c r="NIC40" s="389"/>
      <c r="NID40" s="387"/>
      <c r="NIE40" s="389"/>
      <c r="NIF40" s="387"/>
      <c r="NIG40" s="389"/>
      <c r="NIH40" s="387"/>
      <c r="NII40" s="389"/>
      <c r="NIJ40" s="387"/>
      <c r="NIK40" s="389"/>
      <c r="NIL40" s="387"/>
      <c r="NIM40" s="389"/>
      <c r="NIN40" s="387"/>
      <c r="NIO40" s="389"/>
      <c r="NIP40" s="387"/>
      <c r="NIQ40" s="389"/>
      <c r="NIR40" s="387"/>
      <c r="NIS40" s="389"/>
      <c r="NIT40" s="387"/>
      <c r="NIU40" s="389"/>
      <c r="NIV40" s="387"/>
      <c r="NIW40" s="389"/>
      <c r="NIX40" s="387"/>
      <c r="NIY40" s="389"/>
      <c r="NIZ40" s="387"/>
      <c r="NJA40" s="389"/>
      <c r="NJB40" s="387"/>
      <c r="NJC40" s="389"/>
      <c r="NJD40" s="387"/>
      <c r="NJE40" s="389"/>
      <c r="NJF40" s="387"/>
      <c r="NJG40" s="389"/>
      <c r="NJH40" s="387"/>
      <c r="NJI40" s="389"/>
      <c r="NJJ40" s="387"/>
      <c r="NJK40" s="389"/>
      <c r="NJL40" s="387"/>
      <c r="NJM40" s="389"/>
      <c r="NJN40" s="387"/>
      <c r="NJO40" s="389"/>
      <c r="NJP40" s="387"/>
      <c r="NJQ40" s="389"/>
      <c r="NJR40" s="387"/>
      <c r="NJS40" s="389"/>
      <c r="NJT40" s="387"/>
      <c r="NJU40" s="389"/>
      <c r="NJV40" s="387"/>
      <c r="NJW40" s="389"/>
      <c r="NJX40" s="387"/>
      <c r="NJY40" s="389"/>
      <c r="NJZ40" s="387"/>
      <c r="NKA40" s="389"/>
      <c r="NKB40" s="387"/>
      <c r="NKC40" s="389"/>
      <c r="NKD40" s="387"/>
      <c r="NKE40" s="389"/>
      <c r="NKF40" s="387"/>
      <c r="NKG40" s="389"/>
      <c r="NKH40" s="387"/>
      <c r="NKI40" s="389"/>
      <c r="NKJ40" s="387"/>
      <c r="NKK40" s="389"/>
      <c r="NKL40" s="387"/>
      <c r="NKM40" s="389"/>
      <c r="NKN40" s="387"/>
      <c r="NKO40" s="389"/>
      <c r="NKP40" s="387"/>
      <c r="NKQ40" s="389"/>
      <c r="NKR40" s="387"/>
      <c r="NKS40" s="389"/>
      <c r="NKT40" s="387"/>
      <c r="NKU40" s="389"/>
      <c r="NKV40" s="387"/>
      <c r="NKW40" s="389"/>
      <c r="NKX40" s="387"/>
      <c r="NKY40" s="389"/>
      <c r="NKZ40" s="387"/>
      <c r="NLA40" s="389"/>
      <c r="NLB40" s="387"/>
      <c r="NLC40" s="389"/>
      <c r="NLD40" s="387"/>
      <c r="NLE40" s="389"/>
      <c r="NLF40" s="387"/>
      <c r="NLG40" s="389"/>
      <c r="NLH40" s="387"/>
      <c r="NLI40" s="389"/>
      <c r="NLJ40" s="387"/>
      <c r="NLK40" s="389"/>
      <c r="NLL40" s="387"/>
      <c r="NLM40" s="389"/>
      <c r="NLN40" s="387"/>
      <c r="NLO40" s="389"/>
      <c r="NLP40" s="387"/>
      <c r="NLQ40" s="389"/>
      <c r="NLR40" s="387"/>
      <c r="NLS40" s="389"/>
      <c r="NLT40" s="387"/>
      <c r="NLU40" s="389"/>
      <c r="NLV40" s="387"/>
      <c r="NLW40" s="389"/>
      <c r="NLX40" s="387"/>
      <c r="NLY40" s="389"/>
      <c r="NLZ40" s="387"/>
      <c r="NMA40" s="389"/>
      <c r="NMB40" s="387"/>
      <c r="NMC40" s="389"/>
      <c r="NMD40" s="387"/>
      <c r="NME40" s="389"/>
      <c r="NMF40" s="387"/>
      <c r="NMG40" s="389"/>
      <c r="NMH40" s="387"/>
      <c r="NMI40" s="389"/>
      <c r="NMJ40" s="387"/>
      <c r="NMK40" s="389"/>
      <c r="NML40" s="387"/>
      <c r="NMM40" s="389"/>
      <c r="NMN40" s="387"/>
      <c r="NMO40" s="389"/>
      <c r="NMP40" s="387"/>
      <c r="NMQ40" s="389"/>
      <c r="NMR40" s="387"/>
      <c r="NMS40" s="389"/>
      <c r="NMT40" s="387"/>
      <c r="NMU40" s="389"/>
      <c r="NMV40" s="387"/>
      <c r="NMW40" s="389"/>
      <c r="NMX40" s="387"/>
      <c r="NMY40" s="389"/>
      <c r="NMZ40" s="387"/>
      <c r="NNA40" s="389"/>
      <c r="NNB40" s="387"/>
      <c r="NNC40" s="389"/>
      <c r="NND40" s="387"/>
      <c r="NNE40" s="389"/>
      <c r="NNF40" s="387"/>
      <c r="NNG40" s="389"/>
      <c r="NNH40" s="387"/>
      <c r="NNI40" s="389"/>
      <c r="NNJ40" s="387"/>
      <c r="NNK40" s="389"/>
      <c r="NNL40" s="387"/>
      <c r="NNM40" s="389"/>
      <c r="NNN40" s="387"/>
      <c r="NNO40" s="389"/>
      <c r="NNP40" s="387"/>
      <c r="NNQ40" s="389"/>
      <c r="NNR40" s="387"/>
      <c r="NNS40" s="389"/>
      <c r="NNT40" s="387"/>
      <c r="NNU40" s="389"/>
      <c r="NNV40" s="387"/>
      <c r="NNW40" s="389"/>
      <c r="NNX40" s="387"/>
      <c r="NNY40" s="389"/>
      <c r="NNZ40" s="387"/>
      <c r="NOA40" s="389"/>
      <c r="NOB40" s="387"/>
      <c r="NOC40" s="389"/>
      <c r="NOD40" s="387"/>
      <c r="NOE40" s="389"/>
      <c r="NOF40" s="387"/>
      <c r="NOG40" s="389"/>
      <c r="NOH40" s="387"/>
      <c r="NOI40" s="389"/>
      <c r="NOJ40" s="387"/>
      <c r="NOK40" s="389"/>
      <c r="NOL40" s="387"/>
      <c r="NOM40" s="389"/>
      <c r="NON40" s="387"/>
      <c r="NOO40" s="389"/>
      <c r="NOP40" s="387"/>
      <c r="NOQ40" s="389"/>
      <c r="NOR40" s="387"/>
      <c r="NOS40" s="389"/>
      <c r="NOT40" s="387"/>
      <c r="NOU40" s="389"/>
      <c r="NOV40" s="387"/>
      <c r="NOW40" s="389"/>
      <c r="NOX40" s="387"/>
      <c r="NOY40" s="389"/>
      <c r="NOZ40" s="387"/>
      <c r="NPA40" s="389"/>
      <c r="NPB40" s="387"/>
      <c r="NPC40" s="389"/>
      <c r="NPD40" s="387"/>
      <c r="NPE40" s="389"/>
      <c r="NPF40" s="387"/>
      <c r="NPG40" s="389"/>
      <c r="NPH40" s="387"/>
      <c r="NPI40" s="389"/>
      <c r="NPJ40" s="387"/>
      <c r="NPK40" s="389"/>
      <c r="NPL40" s="387"/>
      <c r="NPM40" s="389"/>
      <c r="NPN40" s="387"/>
      <c r="NPO40" s="389"/>
      <c r="NPP40" s="387"/>
      <c r="NPQ40" s="389"/>
      <c r="NPR40" s="387"/>
      <c r="NPS40" s="389"/>
      <c r="NPT40" s="387"/>
      <c r="NPU40" s="389"/>
      <c r="NPV40" s="387"/>
      <c r="NPW40" s="389"/>
      <c r="NPX40" s="387"/>
      <c r="NPY40" s="389"/>
      <c r="NPZ40" s="387"/>
      <c r="NQA40" s="389"/>
      <c r="NQB40" s="387"/>
      <c r="NQC40" s="389"/>
      <c r="NQD40" s="387"/>
      <c r="NQE40" s="389"/>
      <c r="NQF40" s="387"/>
      <c r="NQG40" s="389"/>
      <c r="NQH40" s="387"/>
      <c r="NQI40" s="389"/>
      <c r="NQJ40" s="387"/>
      <c r="NQK40" s="389"/>
      <c r="NQL40" s="387"/>
      <c r="NQM40" s="389"/>
      <c r="NQN40" s="387"/>
      <c r="NQO40" s="389"/>
      <c r="NQP40" s="387"/>
      <c r="NQQ40" s="389"/>
      <c r="NQR40" s="387"/>
      <c r="NQS40" s="389"/>
      <c r="NQT40" s="387"/>
      <c r="NQU40" s="389"/>
      <c r="NQV40" s="387"/>
      <c r="NQW40" s="389"/>
      <c r="NQX40" s="387"/>
      <c r="NQY40" s="389"/>
      <c r="NQZ40" s="387"/>
      <c r="NRA40" s="389"/>
      <c r="NRB40" s="387"/>
      <c r="NRC40" s="389"/>
      <c r="NRD40" s="387"/>
      <c r="NRE40" s="389"/>
      <c r="NRF40" s="387"/>
      <c r="NRG40" s="389"/>
      <c r="NRH40" s="387"/>
      <c r="NRI40" s="389"/>
      <c r="NRJ40" s="387"/>
      <c r="NRK40" s="389"/>
      <c r="NRL40" s="387"/>
      <c r="NRM40" s="389"/>
      <c r="NRN40" s="387"/>
      <c r="NRO40" s="389"/>
      <c r="NRP40" s="387"/>
      <c r="NRQ40" s="389"/>
      <c r="NRR40" s="387"/>
      <c r="NRS40" s="389"/>
      <c r="NRT40" s="387"/>
      <c r="NRU40" s="389"/>
      <c r="NRV40" s="387"/>
      <c r="NRW40" s="389"/>
      <c r="NRX40" s="387"/>
      <c r="NRY40" s="389"/>
      <c r="NRZ40" s="387"/>
      <c r="NSA40" s="389"/>
      <c r="NSB40" s="387"/>
      <c r="NSC40" s="389"/>
      <c r="NSD40" s="387"/>
      <c r="NSE40" s="389"/>
      <c r="NSF40" s="387"/>
      <c r="NSG40" s="389"/>
      <c r="NSH40" s="387"/>
      <c r="NSI40" s="389"/>
      <c r="NSJ40" s="387"/>
      <c r="NSK40" s="389"/>
      <c r="NSL40" s="387"/>
      <c r="NSM40" s="389"/>
      <c r="NSN40" s="387"/>
      <c r="NSO40" s="389"/>
      <c r="NSP40" s="387"/>
      <c r="NSQ40" s="389"/>
      <c r="NSR40" s="387"/>
      <c r="NSS40" s="389"/>
      <c r="NST40" s="387"/>
      <c r="NSU40" s="389"/>
      <c r="NSV40" s="387"/>
      <c r="NSW40" s="389"/>
      <c r="NSX40" s="387"/>
      <c r="NSY40" s="389"/>
      <c r="NSZ40" s="387"/>
      <c r="NTA40" s="389"/>
      <c r="NTB40" s="387"/>
      <c r="NTC40" s="389"/>
      <c r="NTD40" s="387"/>
      <c r="NTE40" s="389"/>
      <c r="NTF40" s="387"/>
      <c r="NTG40" s="389"/>
      <c r="NTH40" s="387"/>
      <c r="NTI40" s="389"/>
      <c r="NTJ40" s="387"/>
      <c r="NTK40" s="389"/>
      <c r="NTL40" s="387"/>
      <c r="NTM40" s="389"/>
      <c r="NTN40" s="387"/>
      <c r="NTO40" s="389"/>
      <c r="NTP40" s="387"/>
      <c r="NTQ40" s="389"/>
      <c r="NTR40" s="387"/>
      <c r="NTS40" s="389"/>
      <c r="NTT40" s="387"/>
      <c r="NTU40" s="389"/>
      <c r="NTV40" s="387"/>
      <c r="NTW40" s="389"/>
      <c r="NTX40" s="387"/>
      <c r="NTY40" s="389"/>
      <c r="NTZ40" s="387"/>
      <c r="NUA40" s="389"/>
      <c r="NUB40" s="387"/>
      <c r="NUC40" s="389"/>
      <c r="NUD40" s="387"/>
      <c r="NUE40" s="389"/>
      <c r="NUF40" s="387"/>
      <c r="NUG40" s="389"/>
      <c r="NUH40" s="387"/>
      <c r="NUI40" s="389"/>
      <c r="NUJ40" s="387"/>
      <c r="NUK40" s="389"/>
      <c r="NUL40" s="387"/>
      <c r="NUM40" s="389"/>
      <c r="NUN40" s="387"/>
      <c r="NUO40" s="389"/>
      <c r="NUP40" s="387"/>
      <c r="NUQ40" s="389"/>
      <c r="NUR40" s="387"/>
      <c r="NUS40" s="389"/>
      <c r="NUT40" s="387"/>
      <c r="NUU40" s="389"/>
      <c r="NUV40" s="387"/>
      <c r="NUW40" s="389"/>
      <c r="NUX40" s="387"/>
      <c r="NUY40" s="389"/>
      <c r="NUZ40" s="387"/>
      <c r="NVA40" s="389"/>
      <c r="NVB40" s="387"/>
      <c r="NVC40" s="389"/>
      <c r="NVD40" s="387"/>
      <c r="NVE40" s="389"/>
      <c r="NVF40" s="387"/>
      <c r="NVG40" s="389"/>
      <c r="NVH40" s="387"/>
      <c r="NVI40" s="389"/>
      <c r="NVJ40" s="387"/>
      <c r="NVK40" s="389"/>
      <c r="NVL40" s="387"/>
      <c r="NVM40" s="389"/>
      <c r="NVN40" s="387"/>
      <c r="NVO40" s="389"/>
      <c r="NVP40" s="387"/>
      <c r="NVQ40" s="389"/>
      <c r="NVR40" s="387"/>
      <c r="NVS40" s="389"/>
      <c r="NVT40" s="387"/>
      <c r="NVU40" s="389"/>
      <c r="NVV40" s="387"/>
      <c r="NVW40" s="389"/>
      <c r="NVX40" s="387"/>
      <c r="NVY40" s="389"/>
      <c r="NVZ40" s="387"/>
      <c r="NWA40" s="389"/>
      <c r="NWB40" s="387"/>
      <c r="NWC40" s="389"/>
      <c r="NWD40" s="387"/>
      <c r="NWE40" s="389"/>
      <c r="NWF40" s="387"/>
      <c r="NWG40" s="389"/>
      <c r="NWH40" s="387"/>
      <c r="NWI40" s="389"/>
      <c r="NWJ40" s="387"/>
      <c r="NWK40" s="389"/>
      <c r="NWL40" s="387"/>
      <c r="NWM40" s="389"/>
      <c r="NWN40" s="387"/>
      <c r="NWO40" s="389"/>
      <c r="NWP40" s="387"/>
      <c r="NWQ40" s="389"/>
      <c r="NWR40" s="387"/>
      <c r="NWS40" s="389"/>
      <c r="NWT40" s="387"/>
      <c r="NWU40" s="389"/>
      <c r="NWV40" s="387"/>
      <c r="NWW40" s="389"/>
      <c r="NWX40" s="387"/>
      <c r="NWY40" s="389"/>
      <c r="NWZ40" s="387"/>
      <c r="NXA40" s="389"/>
      <c r="NXB40" s="387"/>
      <c r="NXC40" s="389"/>
      <c r="NXD40" s="387"/>
      <c r="NXE40" s="389"/>
      <c r="NXF40" s="387"/>
      <c r="NXG40" s="389"/>
      <c r="NXH40" s="387"/>
      <c r="NXI40" s="389"/>
      <c r="NXJ40" s="387"/>
      <c r="NXK40" s="389"/>
      <c r="NXL40" s="387"/>
      <c r="NXM40" s="389"/>
      <c r="NXN40" s="387"/>
      <c r="NXO40" s="389"/>
      <c r="NXP40" s="387"/>
      <c r="NXQ40" s="389"/>
      <c r="NXR40" s="387"/>
      <c r="NXS40" s="389"/>
      <c r="NXT40" s="387"/>
      <c r="NXU40" s="389"/>
      <c r="NXV40" s="387"/>
      <c r="NXW40" s="389"/>
      <c r="NXX40" s="387"/>
      <c r="NXY40" s="389"/>
      <c r="NXZ40" s="387"/>
      <c r="NYA40" s="389"/>
      <c r="NYB40" s="387"/>
      <c r="NYC40" s="389"/>
      <c r="NYD40" s="387"/>
      <c r="NYE40" s="389"/>
      <c r="NYF40" s="387"/>
      <c r="NYG40" s="389"/>
      <c r="NYH40" s="387"/>
      <c r="NYI40" s="389"/>
      <c r="NYJ40" s="387"/>
      <c r="NYK40" s="389"/>
      <c r="NYL40" s="387"/>
      <c r="NYM40" s="389"/>
      <c r="NYN40" s="387"/>
      <c r="NYO40" s="389"/>
      <c r="NYP40" s="387"/>
      <c r="NYQ40" s="389"/>
      <c r="NYR40" s="387"/>
      <c r="NYS40" s="389"/>
      <c r="NYT40" s="387"/>
      <c r="NYU40" s="389"/>
      <c r="NYV40" s="387"/>
      <c r="NYW40" s="389"/>
      <c r="NYX40" s="387"/>
      <c r="NYY40" s="389"/>
      <c r="NYZ40" s="387"/>
      <c r="NZA40" s="389"/>
      <c r="NZB40" s="387"/>
      <c r="NZC40" s="389"/>
      <c r="NZD40" s="387"/>
      <c r="NZE40" s="389"/>
      <c r="NZF40" s="387"/>
      <c r="NZG40" s="389"/>
      <c r="NZH40" s="387"/>
      <c r="NZI40" s="389"/>
      <c r="NZJ40" s="387"/>
      <c r="NZK40" s="389"/>
      <c r="NZL40" s="387"/>
      <c r="NZM40" s="389"/>
      <c r="NZN40" s="387"/>
      <c r="NZO40" s="389"/>
      <c r="NZP40" s="387"/>
      <c r="NZQ40" s="389"/>
      <c r="NZR40" s="387"/>
      <c r="NZS40" s="389"/>
      <c r="NZT40" s="387"/>
      <c r="NZU40" s="389"/>
      <c r="NZV40" s="387"/>
      <c r="NZW40" s="389"/>
      <c r="NZX40" s="387"/>
      <c r="NZY40" s="389"/>
      <c r="NZZ40" s="387"/>
      <c r="OAA40" s="389"/>
      <c r="OAB40" s="387"/>
      <c r="OAC40" s="389"/>
      <c r="OAD40" s="387"/>
      <c r="OAE40" s="389"/>
      <c r="OAF40" s="387"/>
      <c r="OAG40" s="389"/>
      <c r="OAH40" s="387"/>
      <c r="OAI40" s="389"/>
      <c r="OAJ40" s="387"/>
      <c r="OAK40" s="389"/>
      <c r="OAL40" s="387"/>
      <c r="OAM40" s="389"/>
      <c r="OAN40" s="387"/>
      <c r="OAO40" s="389"/>
      <c r="OAP40" s="387"/>
      <c r="OAQ40" s="389"/>
      <c r="OAR40" s="387"/>
      <c r="OAS40" s="389"/>
      <c r="OAT40" s="387"/>
      <c r="OAU40" s="389"/>
      <c r="OAV40" s="387"/>
      <c r="OAW40" s="389"/>
      <c r="OAX40" s="387"/>
      <c r="OAY40" s="389"/>
      <c r="OAZ40" s="387"/>
      <c r="OBA40" s="389"/>
      <c r="OBB40" s="387"/>
      <c r="OBC40" s="389"/>
      <c r="OBD40" s="387"/>
      <c r="OBE40" s="389"/>
      <c r="OBF40" s="387"/>
      <c r="OBG40" s="389"/>
      <c r="OBH40" s="387"/>
      <c r="OBI40" s="389"/>
      <c r="OBJ40" s="387"/>
      <c r="OBK40" s="389"/>
      <c r="OBL40" s="387"/>
      <c r="OBM40" s="389"/>
      <c r="OBN40" s="387"/>
      <c r="OBO40" s="389"/>
      <c r="OBP40" s="387"/>
      <c r="OBQ40" s="389"/>
      <c r="OBR40" s="387"/>
      <c r="OBS40" s="389"/>
      <c r="OBT40" s="387"/>
      <c r="OBU40" s="389"/>
      <c r="OBV40" s="387"/>
      <c r="OBW40" s="389"/>
      <c r="OBX40" s="387"/>
      <c r="OBY40" s="389"/>
      <c r="OBZ40" s="387"/>
      <c r="OCA40" s="389"/>
      <c r="OCB40" s="387"/>
      <c r="OCC40" s="389"/>
      <c r="OCD40" s="387"/>
      <c r="OCE40" s="389"/>
      <c r="OCF40" s="387"/>
      <c r="OCG40" s="389"/>
      <c r="OCH40" s="387"/>
      <c r="OCI40" s="389"/>
      <c r="OCJ40" s="387"/>
      <c r="OCK40" s="389"/>
      <c r="OCL40" s="387"/>
      <c r="OCM40" s="389"/>
      <c r="OCN40" s="387"/>
      <c r="OCO40" s="389"/>
      <c r="OCP40" s="387"/>
      <c r="OCQ40" s="389"/>
      <c r="OCR40" s="387"/>
      <c r="OCS40" s="389"/>
      <c r="OCT40" s="387"/>
      <c r="OCU40" s="389"/>
      <c r="OCV40" s="387"/>
      <c r="OCW40" s="389"/>
      <c r="OCX40" s="387"/>
      <c r="OCY40" s="389"/>
      <c r="OCZ40" s="387"/>
      <c r="ODA40" s="389"/>
      <c r="ODB40" s="387"/>
      <c r="ODC40" s="389"/>
      <c r="ODD40" s="387"/>
      <c r="ODE40" s="389"/>
      <c r="ODF40" s="387"/>
      <c r="ODG40" s="389"/>
      <c r="ODH40" s="387"/>
      <c r="ODI40" s="389"/>
      <c r="ODJ40" s="387"/>
      <c r="ODK40" s="389"/>
      <c r="ODL40" s="387"/>
      <c r="ODM40" s="389"/>
      <c r="ODN40" s="387"/>
      <c r="ODO40" s="389"/>
      <c r="ODP40" s="387"/>
      <c r="ODQ40" s="389"/>
      <c r="ODR40" s="387"/>
      <c r="ODS40" s="389"/>
      <c r="ODT40" s="387"/>
      <c r="ODU40" s="389"/>
      <c r="ODV40" s="387"/>
      <c r="ODW40" s="389"/>
      <c r="ODX40" s="387"/>
      <c r="ODY40" s="389"/>
      <c r="ODZ40" s="387"/>
      <c r="OEA40" s="389"/>
      <c r="OEB40" s="387"/>
      <c r="OEC40" s="389"/>
      <c r="OED40" s="387"/>
      <c r="OEE40" s="389"/>
      <c r="OEF40" s="387"/>
      <c r="OEG40" s="389"/>
      <c r="OEH40" s="387"/>
      <c r="OEI40" s="389"/>
      <c r="OEJ40" s="387"/>
      <c r="OEK40" s="389"/>
      <c r="OEL40" s="387"/>
      <c r="OEM40" s="389"/>
      <c r="OEN40" s="387"/>
      <c r="OEO40" s="389"/>
      <c r="OEP40" s="387"/>
      <c r="OEQ40" s="389"/>
      <c r="OER40" s="387"/>
      <c r="OES40" s="389"/>
      <c r="OET40" s="387"/>
      <c r="OEU40" s="389"/>
      <c r="OEV40" s="387"/>
      <c r="OEW40" s="389"/>
      <c r="OEX40" s="387"/>
      <c r="OEY40" s="389"/>
      <c r="OEZ40" s="387"/>
      <c r="OFA40" s="389"/>
      <c r="OFB40" s="387"/>
      <c r="OFC40" s="389"/>
      <c r="OFD40" s="387"/>
      <c r="OFE40" s="389"/>
      <c r="OFF40" s="387"/>
      <c r="OFG40" s="389"/>
      <c r="OFH40" s="387"/>
      <c r="OFI40" s="389"/>
      <c r="OFJ40" s="387"/>
      <c r="OFK40" s="389"/>
      <c r="OFL40" s="387"/>
      <c r="OFM40" s="389"/>
      <c r="OFN40" s="387"/>
      <c r="OFO40" s="389"/>
      <c r="OFP40" s="387"/>
      <c r="OFQ40" s="389"/>
      <c r="OFR40" s="387"/>
      <c r="OFS40" s="389"/>
      <c r="OFT40" s="387"/>
      <c r="OFU40" s="389"/>
      <c r="OFV40" s="387"/>
      <c r="OFW40" s="389"/>
      <c r="OFX40" s="387"/>
      <c r="OFY40" s="389"/>
      <c r="OFZ40" s="387"/>
      <c r="OGA40" s="389"/>
      <c r="OGB40" s="387"/>
      <c r="OGC40" s="389"/>
      <c r="OGD40" s="387"/>
      <c r="OGE40" s="389"/>
      <c r="OGF40" s="387"/>
      <c r="OGG40" s="389"/>
      <c r="OGH40" s="387"/>
      <c r="OGI40" s="389"/>
      <c r="OGJ40" s="387"/>
      <c r="OGK40" s="389"/>
      <c r="OGL40" s="387"/>
      <c r="OGM40" s="389"/>
      <c r="OGN40" s="387"/>
      <c r="OGO40" s="389"/>
      <c r="OGP40" s="387"/>
      <c r="OGQ40" s="389"/>
      <c r="OGR40" s="387"/>
      <c r="OGS40" s="389"/>
      <c r="OGT40" s="387"/>
      <c r="OGU40" s="389"/>
      <c r="OGV40" s="387"/>
      <c r="OGW40" s="389"/>
      <c r="OGX40" s="387"/>
      <c r="OGY40" s="389"/>
      <c r="OGZ40" s="387"/>
      <c r="OHA40" s="389"/>
      <c r="OHB40" s="387"/>
      <c r="OHC40" s="389"/>
      <c r="OHD40" s="387"/>
      <c r="OHE40" s="389"/>
      <c r="OHF40" s="387"/>
      <c r="OHG40" s="389"/>
      <c r="OHH40" s="387"/>
      <c r="OHI40" s="389"/>
      <c r="OHJ40" s="387"/>
      <c r="OHK40" s="389"/>
      <c r="OHL40" s="387"/>
      <c r="OHM40" s="389"/>
      <c r="OHN40" s="387"/>
      <c r="OHO40" s="389"/>
      <c r="OHP40" s="387"/>
      <c r="OHQ40" s="389"/>
      <c r="OHR40" s="387"/>
      <c r="OHS40" s="389"/>
      <c r="OHT40" s="387"/>
      <c r="OHU40" s="389"/>
      <c r="OHV40" s="387"/>
      <c r="OHW40" s="389"/>
      <c r="OHX40" s="387"/>
      <c r="OHY40" s="389"/>
      <c r="OHZ40" s="387"/>
      <c r="OIA40" s="389"/>
      <c r="OIB40" s="387"/>
      <c r="OIC40" s="389"/>
      <c r="OID40" s="387"/>
      <c r="OIE40" s="389"/>
      <c r="OIF40" s="387"/>
      <c r="OIG40" s="389"/>
      <c r="OIH40" s="387"/>
      <c r="OII40" s="389"/>
      <c r="OIJ40" s="387"/>
      <c r="OIK40" s="389"/>
      <c r="OIL40" s="387"/>
      <c r="OIM40" s="389"/>
      <c r="OIN40" s="387"/>
      <c r="OIO40" s="389"/>
      <c r="OIP40" s="387"/>
      <c r="OIQ40" s="389"/>
      <c r="OIR40" s="387"/>
      <c r="OIS40" s="389"/>
      <c r="OIT40" s="387"/>
      <c r="OIU40" s="389"/>
      <c r="OIV40" s="387"/>
      <c r="OIW40" s="389"/>
      <c r="OIX40" s="387"/>
      <c r="OIY40" s="389"/>
      <c r="OIZ40" s="387"/>
      <c r="OJA40" s="389"/>
      <c r="OJB40" s="387"/>
      <c r="OJC40" s="389"/>
      <c r="OJD40" s="387"/>
      <c r="OJE40" s="389"/>
      <c r="OJF40" s="387"/>
      <c r="OJG40" s="389"/>
      <c r="OJH40" s="387"/>
      <c r="OJI40" s="389"/>
      <c r="OJJ40" s="387"/>
      <c r="OJK40" s="389"/>
      <c r="OJL40" s="387"/>
      <c r="OJM40" s="389"/>
      <c r="OJN40" s="387"/>
      <c r="OJO40" s="389"/>
      <c r="OJP40" s="387"/>
      <c r="OJQ40" s="389"/>
      <c r="OJR40" s="387"/>
      <c r="OJS40" s="389"/>
      <c r="OJT40" s="387"/>
      <c r="OJU40" s="389"/>
      <c r="OJV40" s="387"/>
      <c r="OJW40" s="389"/>
      <c r="OJX40" s="387"/>
      <c r="OJY40" s="389"/>
      <c r="OJZ40" s="387"/>
      <c r="OKA40" s="389"/>
      <c r="OKB40" s="387"/>
      <c r="OKC40" s="389"/>
      <c r="OKD40" s="387"/>
      <c r="OKE40" s="389"/>
      <c r="OKF40" s="387"/>
      <c r="OKG40" s="389"/>
      <c r="OKH40" s="387"/>
      <c r="OKI40" s="389"/>
      <c r="OKJ40" s="387"/>
      <c r="OKK40" s="389"/>
      <c r="OKL40" s="387"/>
      <c r="OKM40" s="389"/>
      <c r="OKN40" s="387"/>
      <c r="OKO40" s="389"/>
      <c r="OKP40" s="387"/>
      <c r="OKQ40" s="389"/>
      <c r="OKR40" s="387"/>
      <c r="OKS40" s="389"/>
      <c r="OKT40" s="387"/>
      <c r="OKU40" s="389"/>
      <c r="OKV40" s="387"/>
      <c r="OKW40" s="389"/>
      <c r="OKX40" s="387"/>
      <c r="OKY40" s="389"/>
      <c r="OKZ40" s="387"/>
      <c r="OLA40" s="389"/>
      <c r="OLB40" s="387"/>
      <c r="OLC40" s="389"/>
      <c r="OLD40" s="387"/>
      <c r="OLE40" s="389"/>
      <c r="OLF40" s="387"/>
      <c r="OLG40" s="389"/>
      <c r="OLH40" s="387"/>
      <c r="OLI40" s="389"/>
      <c r="OLJ40" s="387"/>
      <c r="OLK40" s="389"/>
      <c r="OLL40" s="387"/>
      <c r="OLM40" s="389"/>
      <c r="OLN40" s="387"/>
      <c r="OLO40" s="389"/>
      <c r="OLP40" s="387"/>
      <c r="OLQ40" s="389"/>
      <c r="OLR40" s="387"/>
      <c r="OLS40" s="389"/>
      <c r="OLT40" s="387"/>
      <c r="OLU40" s="389"/>
      <c r="OLV40" s="387"/>
      <c r="OLW40" s="389"/>
      <c r="OLX40" s="387"/>
      <c r="OLY40" s="389"/>
      <c r="OLZ40" s="387"/>
      <c r="OMA40" s="389"/>
      <c r="OMB40" s="387"/>
      <c r="OMC40" s="389"/>
      <c r="OMD40" s="387"/>
      <c r="OME40" s="389"/>
      <c r="OMF40" s="387"/>
      <c r="OMG40" s="389"/>
      <c r="OMH40" s="387"/>
      <c r="OMI40" s="389"/>
      <c r="OMJ40" s="387"/>
      <c r="OMK40" s="389"/>
      <c r="OML40" s="387"/>
      <c r="OMM40" s="389"/>
      <c r="OMN40" s="387"/>
      <c r="OMO40" s="389"/>
      <c r="OMP40" s="387"/>
      <c r="OMQ40" s="389"/>
      <c r="OMR40" s="387"/>
      <c r="OMS40" s="389"/>
      <c r="OMT40" s="387"/>
      <c r="OMU40" s="389"/>
      <c r="OMV40" s="387"/>
      <c r="OMW40" s="389"/>
      <c r="OMX40" s="387"/>
      <c r="OMY40" s="389"/>
      <c r="OMZ40" s="387"/>
      <c r="ONA40" s="389"/>
      <c r="ONB40" s="387"/>
      <c r="ONC40" s="389"/>
      <c r="OND40" s="387"/>
      <c r="ONE40" s="389"/>
      <c r="ONF40" s="387"/>
      <c r="ONG40" s="389"/>
      <c r="ONH40" s="387"/>
      <c r="ONI40" s="389"/>
      <c r="ONJ40" s="387"/>
      <c r="ONK40" s="389"/>
      <c r="ONL40" s="387"/>
      <c r="ONM40" s="389"/>
      <c r="ONN40" s="387"/>
      <c r="ONO40" s="389"/>
      <c r="ONP40" s="387"/>
      <c r="ONQ40" s="389"/>
      <c r="ONR40" s="387"/>
      <c r="ONS40" s="389"/>
      <c r="ONT40" s="387"/>
      <c r="ONU40" s="389"/>
      <c r="ONV40" s="387"/>
      <c r="ONW40" s="389"/>
      <c r="ONX40" s="387"/>
      <c r="ONY40" s="389"/>
      <c r="ONZ40" s="387"/>
      <c r="OOA40" s="389"/>
      <c r="OOB40" s="387"/>
      <c r="OOC40" s="389"/>
      <c r="OOD40" s="387"/>
      <c r="OOE40" s="389"/>
      <c r="OOF40" s="387"/>
      <c r="OOG40" s="389"/>
      <c r="OOH40" s="387"/>
      <c r="OOI40" s="389"/>
      <c r="OOJ40" s="387"/>
      <c r="OOK40" s="389"/>
      <c r="OOL40" s="387"/>
      <c r="OOM40" s="389"/>
      <c r="OON40" s="387"/>
      <c r="OOO40" s="389"/>
      <c r="OOP40" s="387"/>
      <c r="OOQ40" s="389"/>
      <c r="OOR40" s="387"/>
      <c r="OOS40" s="389"/>
      <c r="OOT40" s="387"/>
      <c r="OOU40" s="389"/>
      <c r="OOV40" s="387"/>
      <c r="OOW40" s="389"/>
      <c r="OOX40" s="387"/>
      <c r="OOY40" s="389"/>
      <c r="OOZ40" s="387"/>
      <c r="OPA40" s="389"/>
      <c r="OPB40" s="387"/>
      <c r="OPC40" s="389"/>
      <c r="OPD40" s="387"/>
      <c r="OPE40" s="389"/>
      <c r="OPF40" s="387"/>
      <c r="OPG40" s="389"/>
      <c r="OPH40" s="387"/>
      <c r="OPI40" s="389"/>
      <c r="OPJ40" s="387"/>
      <c r="OPK40" s="389"/>
      <c r="OPL40" s="387"/>
      <c r="OPM40" s="389"/>
      <c r="OPN40" s="387"/>
      <c r="OPO40" s="389"/>
      <c r="OPP40" s="387"/>
      <c r="OPQ40" s="389"/>
      <c r="OPR40" s="387"/>
      <c r="OPS40" s="389"/>
      <c r="OPT40" s="387"/>
      <c r="OPU40" s="389"/>
      <c r="OPV40" s="387"/>
      <c r="OPW40" s="389"/>
      <c r="OPX40" s="387"/>
      <c r="OPY40" s="389"/>
      <c r="OPZ40" s="387"/>
      <c r="OQA40" s="389"/>
      <c r="OQB40" s="387"/>
      <c r="OQC40" s="389"/>
      <c r="OQD40" s="387"/>
      <c r="OQE40" s="389"/>
      <c r="OQF40" s="387"/>
      <c r="OQG40" s="389"/>
      <c r="OQH40" s="387"/>
      <c r="OQI40" s="389"/>
      <c r="OQJ40" s="387"/>
      <c r="OQK40" s="389"/>
      <c r="OQL40" s="387"/>
      <c r="OQM40" s="389"/>
      <c r="OQN40" s="387"/>
      <c r="OQO40" s="389"/>
      <c r="OQP40" s="387"/>
      <c r="OQQ40" s="389"/>
      <c r="OQR40" s="387"/>
      <c r="OQS40" s="389"/>
      <c r="OQT40" s="387"/>
      <c r="OQU40" s="389"/>
      <c r="OQV40" s="387"/>
      <c r="OQW40" s="389"/>
      <c r="OQX40" s="387"/>
      <c r="OQY40" s="389"/>
      <c r="OQZ40" s="387"/>
      <c r="ORA40" s="389"/>
      <c r="ORB40" s="387"/>
      <c r="ORC40" s="389"/>
      <c r="ORD40" s="387"/>
      <c r="ORE40" s="389"/>
      <c r="ORF40" s="387"/>
      <c r="ORG40" s="389"/>
      <c r="ORH40" s="387"/>
      <c r="ORI40" s="389"/>
      <c r="ORJ40" s="387"/>
      <c r="ORK40" s="389"/>
      <c r="ORL40" s="387"/>
      <c r="ORM40" s="389"/>
      <c r="ORN40" s="387"/>
      <c r="ORO40" s="389"/>
      <c r="ORP40" s="387"/>
      <c r="ORQ40" s="389"/>
      <c r="ORR40" s="387"/>
      <c r="ORS40" s="389"/>
      <c r="ORT40" s="387"/>
      <c r="ORU40" s="389"/>
      <c r="ORV40" s="387"/>
      <c r="ORW40" s="389"/>
      <c r="ORX40" s="387"/>
      <c r="ORY40" s="389"/>
      <c r="ORZ40" s="387"/>
      <c r="OSA40" s="389"/>
      <c r="OSB40" s="387"/>
      <c r="OSC40" s="389"/>
      <c r="OSD40" s="387"/>
      <c r="OSE40" s="389"/>
      <c r="OSF40" s="387"/>
      <c r="OSG40" s="389"/>
      <c r="OSH40" s="387"/>
      <c r="OSI40" s="389"/>
      <c r="OSJ40" s="387"/>
      <c r="OSK40" s="389"/>
      <c r="OSL40" s="387"/>
      <c r="OSM40" s="389"/>
      <c r="OSN40" s="387"/>
      <c r="OSO40" s="389"/>
      <c r="OSP40" s="387"/>
      <c r="OSQ40" s="389"/>
      <c r="OSR40" s="387"/>
      <c r="OSS40" s="389"/>
      <c r="OST40" s="387"/>
      <c r="OSU40" s="389"/>
      <c r="OSV40" s="387"/>
      <c r="OSW40" s="389"/>
      <c r="OSX40" s="387"/>
      <c r="OSY40" s="389"/>
      <c r="OSZ40" s="387"/>
      <c r="OTA40" s="389"/>
      <c r="OTB40" s="387"/>
      <c r="OTC40" s="389"/>
      <c r="OTD40" s="387"/>
      <c r="OTE40" s="389"/>
      <c r="OTF40" s="387"/>
      <c r="OTG40" s="389"/>
      <c r="OTH40" s="387"/>
      <c r="OTI40" s="389"/>
      <c r="OTJ40" s="387"/>
      <c r="OTK40" s="389"/>
      <c r="OTL40" s="387"/>
      <c r="OTM40" s="389"/>
      <c r="OTN40" s="387"/>
      <c r="OTO40" s="389"/>
      <c r="OTP40" s="387"/>
      <c r="OTQ40" s="389"/>
      <c r="OTR40" s="387"/>
      <c r="OTS40" s="389"/>
      <c r="OTT40" s="387"/>
      <c r="OTU40" s="389"/>
      <c r="OTV40" s="387"/>
      <c r="OTW40" s="389"/>
      <c r="OTX40" s="387"/>
      <c r="OTY40" s="389"/>
      <c r="OTZ40" s="387"/>
      <c r="OUA40" s="389"/>
      <c r="OUB40" s="387"/>
      <c r="OUC40" s="389"/>
      <c r="OUD40" s="387"/>
      <c r="OUE40" s="389"/>
      <c r="OUF40" s="387"/>
      <c r="OUG40" s="389"/>
      <c r="OUH40" s="387"/>
      <c r="OUI40" s="389"/>
      <c r="OUJ40" s="387"/>
      <c r="OUK40" s="389"/>
      <c r="OUL40" s="387"/>
      <c r="OUM40" s="389"/>
      <c r="OUN40" s="387"/>
      <c r="OUO40" s="389"/>
      <c r="OUP40" s="387"/>
      <c r="OUQ40" s="389"/>
      <c r="OUR40" s="387"/>
      <c r="OUS40" s="389"/>
      <c r="OUT40" s="387"/>
      <c r="OUU40" s="389"/>
      <c r="OUV40" s="387"/>
      <c r="OUW40" s="389"/>
      <c r="OUX40" s="387"/>
      <c r="OUY40" s="389"/>
      <c r="OUZ40" s="387"/>
      <c r="OVA40" s="389"/>
      <c r="OVB40" s="387"/>
      <c r="OVC40" s="389"/>
      <c r="OVD40" s="387"/>
      <c r="OVE40" s="389"/>
      <c r="OVF40" s="387"/>
      <c r="OVG40" s="389"/>
      <c r="OVH40" s="387"/>
      <c r="OVI40" s="389"/>
      <c r="OVJ40" s="387"/>
      <c r="OVK40" s="389"/>
      <c r="OVL40" s="387"/>
      <c r="OVM40" s="389"/>
      <c r="OVN40" s="387"/>
      <c r="OVO40" s="389"/>
      <c r="OVP40" s="387"/>
      <c r="OVQ40" s="389"/>
      <c r="OVR40" s="387"/>
      <c r="OVS40" s="389"/>
      <c r="OVT40" s="387"/>
      <c r="OVU40" s="389"/>
      <c r="OVV40" s="387"/>
      <c r="OVW40" s="389"/>
      <c r="OVX40" s="387"/>
      <c r="OVY40" s="389"/>
      <c r="OVZ40" s="387"/>
      <c r="OWA40" s="389"/>
      <c r="OWB40" s="387"/>
      <c r="OWC40" s="389"/>
      <c r="OWD40" s="387"/>
      <c r="OWE40" s="389"/>
      <c r="OWF40" s="387"/>
      <c r="OWG40" s="389"/>
      <c r="OWH40" s="387"/>
      <c r="OWI40" s="389"/>
      <c r="OWJ40" s="387"/>
      <c r="OWK40" s="389"/>
      <c r="OWL40" s="387"/>
      <c r="OWM40" s="389"/>
      <c r="OWN40" s="387"/>
      <c r="OWO40" s="389"/>
      <c r="OWP40" s="387"/>
      <c r="OWQ40" s="389"/>
      <c r="OWR40" s="387"/>
      <c r="OWS40" s="389"/>
      <c r="OWT40" s="387"/>
      <c r="OWU40" s="389"/>
      <c r="OWV40" s="387"/>
      <c r="OWW40" s="389"/>
      <c r="OWX40" s="387"/>
      <c r="OWY40" s="389"/>
      <c r="OWZ40" s="387"/>
      <c r="OXA40" s="389"/>
      <c r="OXB40" s="387"/>
      <c r="OXC40" s="389"/>
      <c r="OXD40" s="387"/>
      <c r="OXE40" s="389"/>
      <c r="OXF40" s="387"/>
      <c r="OXG40" s="389"/>
      <c r="OXH40" s="387"/>
      <c r="OXI40" s="389"/>
      <c r="OXJ40" s="387"/>
      <c r="OXK40" s="389"/>
      <c r="OXL40" s="387"/>
      <c r="OXM40" s="389"/>
      <c r="OXN40" s="387"/>
      <c r="OXO40" s="389"/>
      <c r="OXP40" s="387"/>
      <c r="OXQ40" s="389"/>
      <c r="OXR40" s="387"/>
      <c r="OXS40" s="389"/>
      <c r="OXT40" s="387"/>
      <c r="OXU40" s="389"/>
      <c r="OXV40" s="387"/>
      <c r="OXW40" s="389"/>
      <c r="OXX40" s="387"/>
      <c r="OXY40" s="389"/>
      <c r="OXZ40" s="387"/>
      <c r="OYA40" s="389"/>
      <c r="OYB40" s="387"/>
      <c r="OYC40" s="389"/>
      <c r="OYD40" s="387"/>
      <c r="OYE40" s="389"/>
      <c r="OYF40" s="387"/>
      <c r="OYG40" s="389"/>
      <c r="OYH40" s="387"/>
      <c r="OYI40" s="389"/>
      <c r="OYJ40" s="387"/>
      <c r="OYK40" s="389"/>
      <c r="OYL40" s="387"/>
      <c r="OYM40" s="389"/>
      <c r="OYN40" s="387"/>
      <c r="OYO40" s="389"/>
      <c r="OYP40" s="387"/>
      <c r="OYQ40" s="389"/>
      <c r="OYR40" s="387"/>
      <c r="OYS40" s="389"/>
      <c r="OYT40" s="387"/>
      <c r="OYU40" s="389"/>
      <c r="OYV40" s="387"/>
      <c r="OYW40" s="389"/>
      <c r="OYX40" s="387"/>
      <c r="OYY40" s="389"/>
      <c r="OYZ40" s="387"/>
      <c r="OZA40" s="389"/>
      <c r="OZB40" s="387"/>
      <c r="OZC40" s="389"/>
      <c r="OZD40" s="387"/>
      <c r="OZE40" s="389"/>
      <c r="OZF40" s="387"/>
      <c r="OZG40" s="389"/>
      <c r="OZH40" s="387"/>
      <c r="OZI40" s="389"/>
      <c r="OZJ40" s="387"/>
      <c r="OZK40" s="389"/>
      <c r="OZL40" s="387"/>
      <c r="OZM40" s="389"/>
      <c r="OZN40" s="387"/>
      <c r="OZO40" s="389"/>
      <c r="OZP40" s="387"/>
      <c r="OZQ40" s="389"/>
      <c r="OZR40" s="387"/>
      <c r="OZS40" s="389"/>
      <c r="OZT40" s="387"/>
      <c r="OZU40" s="389"/>
      <c r="OZV40" s="387"/>
      <c r="OZW40" s="389"/>
      <c r="OZX40" s="387"/>
      <c r="OZY40" s="389"/>
      <c r="OZZ40" s="387"/>
      <c r="PAA40" s="389"/>
      <c r="PAB40" s="387"/>
      <c r="PAC40" s="389"/>
      <c r="PAD40" s="387"/>
      <c r="PAE40" s="389"/>
      <c r="PAF40" s="387"/>
      <c r="PAG40" s="389"/>
      <c r="PAH40" s="387"/>
      <c r="PAI40" s="389"/>
      <c r="PAJ40" s="387"/>
      <c r="PAK40" s="389"/>
      <c r="PAL40" s="387"/>
      <c r="PAM40" s="389"/>
      <c r="PAN40" s="387"/>
      <c r="PAO40" s="389"/>
      <c r="PAP40" s="387"/>
      <c r="PAQ40" s="389"/>
      <c r="PAR40" s="387"/>
      <c r="PAS40" s="389"/>
      <c r="PAT40" s="387"/>
      <c r="PAU40" s="389"/>
      <c r="PAV40" s="387"/>
      <c r="PAW40" s="389"/>
      <c r="PAX40" s="387"/>
      <c r="PAY40" s="389"/>
      <c r="PAZ40" s="387"/>
      <c r="PBA40" s="389"/>
      <c r="PBB40" s="387"/>
      <c r="PBC40" s="389"/>
      <c r="PBD40" s="387"/>
      <c r="PBE40" s="389"/>
      <c r="PBF40" s="387"/>
      <c r="PBG40" s="389"/>
      <c r="PBH40" s="387"/>
      <c r="PBI40" s="389"/>
      <c r="PBJ40" s="387"/>
      <c r="PBK40" s="389"/>
      <c r="PBL40" s="387"/>
      <c r="PBM40" s="389"/>
      <c r="PBN40" s="387"/>
      <c r="PBO40" s="389"/>
      <c r="PBP40" s="387"/>
      <c r="PBQ40" s="389"/>
      <c r="PBR40" s="387"/>
      <c r="PBS40" s="389"/>
      <c r="PBT40" s="387"/>
      <c r="PBU40" s="389"/>
      <c r="PBV40" s="387"/>
      <c r="PBW40" s="389"/>
      <c r="PBX40" s="387"/>
      <c r="PBY40" s="389"/>
      <c r="PBZ40" s="387"/>
      <c r="PCA40" s="389"/>
      <c r="PCB40" s="387"/>
      <c r="PCC40" s="389"/>
      <c r="PCD40" s="387"/>
      <c r="PCE40" s="389"/>
      <c r="PCF40" s="387"/>
      <c r="PCG40" s="389"/>
      <c r="PCH40" s="387"/>
      <c r="PCI40" s="389"/>
      <c r="PCJ40" s="387"/>
      <c r="PCK40" s="389"/>
      <c r="PCL40" s="387"/>
      <c r="PCM40" s="389"/>
      <c r="PCN40" s="387"/>
      <c r="PCO40" s="389"/>
      <c r="PCP40" s="387"/>
      <c r="PCQ40" s="389"/>
      <c r="PCR40" s="387"/>
      <c r="PCS40" s="389"/>
      <c r="PCT40" s="387"/>
      <c r="PCU40" s="389"/>
      <c r="PCV40" s="387"/>
      <c r="PCW40" s="389"/>
      <c r="PCX40" s="387"/>
      <c r="PCY40" s="389"/>
      <c r="PCZ40" s="387"/>
      <c r="PDA40" s="389"/>
      <c r="PDB40" s="387"/>
      <c r="PDC40" s="389"/>
      <c r="PDD40" s="387"/>
      <c r="PDE40" s="389"/>
      <c r="PDF40" s="387"/>
      <c r="PDG40" s="389"/>
      <c r="PDH40" s="387"/>
      <c r="PDI40" s="389"/>
      <c r="PDJ40" s="387"/>
      <c r="PDK40" s="389"/>
      <c r="PDL40" s="387"/>
      <c r="PDM40" s="389"/>
      <c r="PDN40" s="387"/>
      <c r="PDO40" s="389"/>
      <c r="PDP40" s="387"/>
      <c r="PDQ40" s="389"/>
      <c r="PDR40" s="387"/>
      <c r="PDS40" s="389"/>
      <c r="PDT40" s="387"/>
      <c r="PDU40" s="389"/>
      <c r="PDV40" s="387"/>
      <c r="PDW40" s="389"/>
      <c r="PDX40" s="387"/>
      <c r="PDY40" s="389"/>
      <c r="PDZ40" s="387"/>
      <c r="PEA40" s="389"/>
      <c r="PEB40" s="387"/>
      <c r="PEC40" s="389"/>
      <c r="PED40" s="387"/>
      <c r="PEE40" s="389"/>
      <c r="PEF40" s="387"/>
      <c r="PEG40" s="389"/>
      <c r="PEH40" s="387"/>
      <c r="PEI40" s="389"/>
      <c r="PEJ40" s="387"/>
      <c r="PEK40" s="389"/>
      <c r="PEL40" s="387"/>
      <c r="PEM40" s="389"/>
      <c r="PEN40" s="387"/>
      <c r="PEO40" s="389"/>
      <c r="PEP40" s="387"/>
      <c r="PEQ40" s="389"/>
      <c r="PER40" s="387"/>
      <c r="PES40" s="389"/>
      <c r="PET40" s="387"/>
      <c r="PEU40" s="389"/>
      <c r="PEV40" s="387"/>
      <c r="PEW40" s="389"/>
      <c r="PEX40" s="387"/>
      <c r="PEY40" s="389"/>
      <c r="PEZ40" s="387"/>
      <c r="PFA40" s="389"/>
      <c r="PFB40" s="387"/>
      <c r="PFC40" s="389"/>
      <c r="PFD40" s="387"/>
      <c r="PFE40" s="389"/>
      <c r="PFF40" s="387"/>
      <c r="PFG40" s="389"/>
      <c r="PFH40" s="387"/>
      <c r="PFI40" s="389"/>
      <c r="PFJ40" s="387"/>
      <c r="PFK40" s="389"/>
      <c r="PFL40" s="387"/>
      <c r="PFM40" s="389"/>
      <c r="PFN40" s="387"/>
      <c r="PFO40" s="389"/>
      <c r="PFP40" s="387"/>
      <c r="PFQ40" s="389"/>
      <c r="PFR40" s="387"/>
      <c r="PFS40" s="389"/>
      <c r="PFT40" s="387"/>
      <c r="PFU40" s="389"/>
      <c r="PFV40" s="387"/>
      <c r="PFW40" s="389"/>
      <c r="PFX40" s="387"/>
      <c r="PFY40" s="389"/>
      <c r="PFZ40" s="387"/>
      <c r="PGA40" s="389"/>
      <c r="PGB40" s="387"/>
      <c r="PGC40" s="389"/>
      <c r="PGD40" s="387"/>
      <c r="PGE40" s="389"/>
      <c r="PGF40" s="387"/>
      <c r="PGG40" s="389"/>
      <c r="PGH40" s="387"/>
      <c r="PGI40" s="389"/>
      <c r="PGJ40" s="387"/>
      <c r="PGK40" s="389"/>
      <c r="PGL40" s="387"/>
      <c r="PGM40" s="389"/>
      <c r="PGN40" s="387"/>
      <c r="PGO40" s="389"/>
      <c r="PGP40" s="387"/>
      <c r="PGQ40" s="389"/>
      <c r="PGR40" s="387"/>
      <c r="PGS40" s="389"/>
      <c r="PGT40" s="387"/>
      <c r="PGU40" s="389"/>
      <c r="PGV40" s="387"/>
      <c r="PGW40" s="389"/>
      <c r="PGX40" s="387"/>
      <c r="PGY40" s="389"/>
      <c r="PGZ40" s="387"/>
      <c r="PHA40" s="389"/>
      <c r="PHB40" s="387"/>
      <c r="PHC40" s="389"/>
      <c r="PHD40" s="387"/>
      <c r="PHE40" s="389"/>
      <c r="PHF40" s="387"/>
      <c r="PHG40" s="389"/>
      <c r="PHH40" s="387"/>
      <c r="PHI40" s="389"/>
      <c r="PHJ40" s="387"/>
      <c r="PHK40" s="389"/>
      <c r="PHL40" s="387"/>
      <c r="PHM40" s="389"/>
      <c r="PHN40" s="387"/>
      <c r="PHO40" s="389"/>
      <c r="PHP40" s="387"/>
      <c r="PHQ40" s="389"/>
      <c r="PHR40" s="387"/>
      <c r="PHS40" s="389"/>
      <c r="PHT40" s="387"/>
      <c r="PHU40" s="389"/>
      <c r="PHV40" s="387"/>
      <c r="PHW40" s="389"/>
      <c r="PHX40" s="387"/>
      <c r="PHY40" s="389"/>
      <c r="PHZ40" s="387"/>
      <c r="PIA40" s="389"/>
      <c r="PIB40" s="387"/>
      <c r="PIC40" s="389"/>
      <c r="PID40" s="387"/>
      <c r="PIE40" s="389"/>
      <c r="PIF40" s="387"/>
      <c r="PIG40" s="389"/>
      <c r="PIH40" s="387"/>
      <c r="PII40" s="389"/>
      <c r="PIJ40" s="387"/>
      <c r="PIK40" s="389"/>
      <c r="PIL40" s="387"/>
      <c r="PIM40" s="389"/>
      <c r="PIN40" s="387"/>
      <c r="PIO40" s="389"/>
      <c r="PIP40" s="387"/>
      <c r="PIQ40" s="389"/>
      <c r="PIR40" s="387"/>
      <c r="PIS40" s="389"/>
      <c r="PIT40" s="387"/>
      <c r="PIU40" s="389"/>
      <c r="PIV40" s="387"/>
      <c r="PIW40" s="389"/>
      <c r="PIX40" s="387"/>
      <c r="PIY40" s="389"/>
      <c r="PIZ40" s="387"/>
      <c r="PJA40" s="389"/>
      <c r="PJB40" s="387"/>
      <c r="PJC40" s="389"/>
      <c r="PJD40" s="387"/>
      <c r="PJE40" s="389"/>
      <c r="PJF40" s="387"/>
      <c r="PJG40" s="389"/>
      <c r="PJH40" s="387"/>
      <c r="PJI40" s="389"/>
      <c r="PJJ40" s="387"/>
      <c r="PJK40" s="389"/>
      <c r="PJL40" s="387"/>
      <c r="PJM40" s="389"/>
      <c r="PJN40" s="387"/>
      <c r="PJO40" s="389"/>
      <c r="PJP40" s="387"/>
      <c r="PJQ40" s="389"/>
      <c r="PJR40" s="387"/>
      <c r="PJS40" s="389"/>
      <c r="PJT40" s="387"/>
      <c r="PJU40" s="389"/>
      <c r="PJV40" s="387"/>
      <c r="PJW40" s="389"/>
      <c r="PJX40" s="387"/>
      <c r="PJY40" s="389"/>
      <c r="PJZ40" s="387"/>
      <c r="PKA40" s="389"/>
      <c r="PKB40" s="387"/>
      <c r="PKC40" s="389"/>
      <c r="PKD40" s="387"/>
      <c r="PKE40" s="389"/>
      <c r="PKF40" s="387"/>
      <c r="PKG40" s="389"/>
      <c r="PKH40" s="387"/>
      <c r="PKI40" s="389"/>
      <c r="PKJ40" s="387"/>
      <c r="PKK40" s="389"/>
      <c r="PKL40" s="387"/>
      <c r="PKM40" s="389"/>
      <c r="PKN40" s="387"/>
      <c r="PKO40" s="389"/>
      <c r="PKP40" s="387"/>
      <c r="PKQ40" s="389"/>
      <c r="PKR40" s="387"/>
      <c r="PKS40" s="389"/>
      <c r="PKT40" s="387"/>
      <c r="PKU40" s="389"/>
      <c r="PKV40" s="387"/>
      <c r="PKW40" s="389"/>
      <c r="PKX40" s="387"/>
      <c r="PKY40" s="389"/>
      <c r="PKZ40" s="387"/>
      <c r="PLA40" s="389"/>
      <c r="PLB40" s="387"/>
      <c r="PLC40" s="389"/>
      <c r="PLD40" s="387"/>
      <c r="PLE40" s="389"/>
      <c r="PLF40" s="387"/>
      <c r="PLG40" s="389"/>
      <c r="PLH40" s="387"/>
      <c r="PLI40" s="389"/>
      <c r="PLJ40" s="387"/>
      <c r="PLK40" s="389"/>
      <c r="PLL40" s="387"/>
      <c r="PLM40" s="389"/>
      <c r="PLN40" s="387"/>
      <c r="PLO40" s="389"/>
      <c r="PLP40" s="387"/>
      <c r="PLQ40" s="389"/>
      <c r="PLR40" s="387"/>
      <c r="PLS40" s="389"/>
      <c r="PLT40" s="387"/>
      <c r="PLU40" s="389"/>
      <c r="PLV40" s="387"/>
      <c r="PLW40" s="389"/>
      <c r="PLX40" s="387"/>
      <c r="PLY40" s="389"/>
      <c r="PLZ40" s="387"/>
      <c r="PMA40" s="389"/>
      <c r="PMB40" s="387"/>
      <c r="PMC40" s="389"/>
      <c r="PMD40" s="387"/>
      <c r="PME40" s="389"/>
      <c r="PMF40" s="387"/>
      <c r="PMG40" s="389"/>
      <c r="PMH40" s="387"/>
      <c r="PMI40" s="389"/>
      <c r="PMJ40" s="387"/>
      <c r="PMK40" s="389"/>
      <c r="PML40" s="387"/>
      <c r="PMM40" s="389"/>
      <c r="PMN40" s="387"/>
      <c r="PMO40" s="389"/>
      <c r="PMP40" s="387"/>
      <c r="PMQ40" s="389"/>
      <c r="PMR40" s="387"/>
      <c r="PMS40" s="389"/>
      <c r="PMT40" s="387"/>
      <c r="PMU40" s="389"/>
      <c r="PMV40" s="387"/>
      <c r="PMW40" s="389"/>
      <c r="PMX40" s="387"/>
      <c r="PMY40" s="389"/>
      <c r="PMZ40" s="387"/>
      <c r="PNA40" s="389"/>
      <c r="PNB40" s="387"/>
      <c r="PNC40" s="389"/>
      <c r="PND40" s="387"/>
      <c r="PNE40" s="389"/>
      <c r="PNF40" s="387"/>
      <c r="PNG40" s="389"/>
      <c r="PNH40" s="387"/>
      <c r="PNI40" s="389"/>
      <c r="PNJ40" s="387"/>
      <c r="PNK40" s="389"/>
      <c r="PNL40" s="387"/>
      <c r="PNM40" s="389"/>
      <c r="PNN40" s="387"/>
      <c r="PNO40" s="389"/>
      <c r="PNP40" s="387"/>
      <c r="PNQ40" s="389"/>
      <c r="PNR40" s="387"/>
      <c r="PNS40" s="389"/>
      <c r="PNT40" s="387"/>
      <c r="PNU40" s="389"/>
      <c r="PNV40" s="387"/>
      <c r="PNW40" s="389"/>
      <c r="PNX40" s="387"/>
      <c r="PNY40" s="389"/>
      <c r="PNZ40" s="387"/>
      <c r="POA40" s="389"/>
      <c r="POB40" s="387"/>
      <c r="POC40" s="389"/>
      <c r="POD40" s="387"/>
      <c r="POE40" s="389"/>
      <c r="POF40" s="387"/>
      <c r="POG40" s="389"/>
      <c r="POH40" s="387"/>
      <c r="POI40" s="389"/>
      <c r="POJ40" s="387"/>
      <c r="POK40" s="389"/>
      <c r="POL40" s="387"/>
      <c r="POM40" s="389"/>
      <c r="PON40" s="387"/>
      <c r="POO40" s="389"/>
      <c r="POP40" s="387"/>
      <c r="POQ40" s="389"/>
      <c r="POR40" s="387"/>
      <c r="POS40" s="389"/>
      <c r="POT40" s="387"/>
      <c r="POU40" s="389"/>
      <c r="POV40" s="387"/>
      <c r="POW40" s="389"/>
      <c r="POX40" s="387"/>
      <c r="POY40" s="389"/>
      <c r="POZ40" s="387"/>
      <c r="PPA40" s="389"/>
      <c r="PPB40" s="387"/>
      <c r="PPC40" s="389"/>
      <c r="PPD40" s="387"/>
      <c r="PPE40" s="389"/>
      <c r="PPF40" s="387"/>
      <c r="PPG40" s="389"/>
      <c r="PPH40" s="387"/>
      <c r="PPI40" s="389"/>
      <c r="PPJ40" s="387"/>
      <c r="PPK40" s="389"/>
      <c r="PPL40" s="387"/>
      <c r="PPM40" s="389"/>
      <c r="PPN40" s="387"/>
      <c r="PPO40" s="389"/>
      <c r="PPP40" s="387"/>
      <c r="PPQ40" s="389"/>
      <c r="PPR40" s="387"/>
      <c r="PPS40" s="389"/>
      <c r="PPT40" s="387"/>
      <c r="PPU40" s="389"/>
      <c r="PPV40" s="387"/>
      <c r="PPW40" s="389"/>
      <c r="PPX40" s="387"/>
      <c r="PPY40" s="389"/>
      <c r="PPZ40" s="387"/>
      <c r="PQA40" s="389"/>
      <c r="PQB40" s="387"/>
      <c r="PQC40" s="389"/>
      <c r="PQD40" s="387"/>
      <c r="PQE40" s="389"/>
      <c r="PQF40" s="387"/>
      <c r="PQG40" s="389"/>
      <c r="PQH40" s="387"/>
      <c r="PQI40" s="389"/>
      <c r="PQJ40" s="387"/>
      <c r="PQK40" s="389"/>
      <c r="PQL40" s="387"/>
      <c r="PQM40" s="389"/>
      <c r="PQN40" s="387"/>
      <c r="PQO40" s="389"/>
      <c r="PQP40" s="387"/>
      <c r="PQQ40" s="389"/>
      <c r="PQR40" s="387"/>
      <c r="PQS40" s="389"/>
      <c r="PQT40" s="387"/>
      <c r="PQU40" s="389"/>
      <c r="PQV40" s="387"/>
      <c r="PQW40" s="389"/>
      <c r="PQX40" s="387"/>
      <c r="PQY40" s="389"/>
      <c r="PQZ40" s="387"/>
      <c r="PRA40" s="389"/>
      <c r="PRB40" s="387"/>
      <c r="PRC40" s="389"/>
      <c r="PRD40" s="387"/>
      <c r="PRE40" s="389"/>
      <c r="PRF40" s="387"/>
      <c r="PRG40" s="389"/>
      <c r="PRH40" s="387"/>
      <c r="PRI40" s="389"/>
      <c r="PRJ40" s="387"/>
      <c r="PRK40" s="389"/>
      <c r="PRL40" s="387"/>
      <c r="PRM40" s="389"/>
      <c r="PRN40" s="387"/>
      <c r="PRO40" s="389"/>
      <c r="PRP40" s="387"/>
      <c r="PRQ40" s="389"/>
      <c r="PRR40" s="387"/>
      <c r="PRS40" s="389"/>
      <c r="PRT40" s="387"/>
      <c r="PRU40" s="389"/>
      <c r="PRV40" s="387"/>
      <c r="PRW40" s="389"/>
      <c r="PRX40" s="387"/>
      <c r="PRY40" s="389"/>
      <c r="PRZ40" s="387"/>
      <c r="PSA40" s="389"/>
      <c r="PSB40" s="387"/>
      <c r="PSC40" s="389"/>
      <c r="PSD40" s="387"/>
      <c r="PSE40" s="389"/>
      <c r="PSF40" s="387"/>
      <c r="PSG40" s="389"/>
      <c r="PSH40" s="387"/>
      <c r="PSI40" s="389"/>
      <c r="PSJ40" s="387"/>
      <c r="PSK40" s="389"/>
      <c r="PSL40" s="387"/>
      <c r="PSM40" s="389"/>
      <c r="PSN40" s="387"/>
      <c r="PSO40" s="389"/>
      <c r="PSP40" s="387"/>
      <c r="PSQ40" s="389"/>
      <c r="PSR40" s="387"/>
      <c r="PSS40" s="389"/>
      <c r="PST40" s="387"/>
      <c r="PSU40" s="389"/>
      <c r="PSV40" s="387"/>
      <c r="PSW40" s="389"/>
      <c r="PSX40" s="387"/>
      <c r="PSY40" s="389"/>
      <c r="PSZ40" s="387"/>
      <c r="PTA40" s="389"/>
      <c r="PTB40" s="387"/>
      <c r="PTC40" s="389"/>
      <c r="PTD40" s="387"/>
      <c r="PTE40" s="389"/>
      <c r="PTF40" s="387"/>
      <c r="PTG40" s="389"/>
      <c r="PTH40" s="387"/>
      <c r="PTI40" s="389"/>
      <c r="PTJ40" s="387"/>
      <c r="PTK40" s="389"/>
      <c r="PTL40" s="387"/>
      <c r="PTM40" s="389"/>
      <c r="PTN40" s="387"/>
      <c r="PTO40" s="389"/>
      <c r="PTP40" s="387"/>
      <c r="PTQ40" s="389"/>
      <c r="PTR40" s="387"/>
      <c r="PTS40" s="389"/>
      <c r="PTT40" s="387"/>
      <c r="PTU40" s="389"/>
      <c r="PTV40" s="387"/>
      <c r="PTW40" s="389"/>
      <c r="PTX40" s="387"/>
      <c r="PTY40" s="389"/>
      <c r="PTZ40" s="387"/>
      <c r="PUA40" s="389"/>
      <c r="PUB40" s="387"/>
      <c r="PUC40" s="389"/>
      <c r="PUD40" s="387"/>
      <c r="PUE40" s="389"/>
      <c r="PUF40" s="387"/>
      <c r="PUG40" s="389"/>
      <c r="PUH40" s="387"/>
      <c r="PUI40" s="389"/>
      <c r="PUJ40" s="387"/>
      <c r="PUK40" s="389"/>
      <c r="PUL40" s="387"/>
      <c r="PUM40" s="389"/>
      <c r="PUN40" s="387"/>
      <c r="PUO40" s="389"/>
      <c r="PUP40" s="387"/>
      <c r="PUQ40" s="389"/>
      <c r="PUR40" s="387"/>
      <c r="PUS40" s="389"/>
      <c r="PUT40" s="387"/>
      <c r="PUU40" s="389"/>
      <c r="PUV40" s="387"/>
      <c r="PUW40" s="389"/>
      <c r="PUX40" s="387"/>
      <c r="PUY40" s="389"/>
      <c r="PUZ40" s="387"/>
      <c r="PVA40" s="389"/>
      <c r="PVB40" s="387"/>
      <c r="PVC40" s="389"/>
      <c r="PVD40" s="387"/>
      <c r="PVE40" s="389"/>
      <c r="PVF40" s="387"/>
      <c r="PVG40" s="389"/>
      <c r="PVH40" s="387"/>
      <c r="PVI40" s="389"/>
      <c r="PVJ40" s="387"/>
      <c r="PVK40" s="389"/>
      <c r="PVL40" s="387"/>
      <c r="PVM40" s="389"/>
      <c r="PVN40" s="387"/>
      <c r="PVO40" s="389"/>
      <c r="PVP40" s="387"/>
      <c r="PVQ40" s="389"/>
      <c r="PVR40" s="387"/>
      <c r="PVS40" s="389"/>
      <c r="PVT40" s="387"/>
      <c r="PVU40" s="389"/>
      <c r="PVV40" s="387"/>
      <c r="PVW40" s="389"/>
      <c r="PVX40" s="387"/>
      <c r="PVY40" s="389"/>
      <c r="PVZ40" s="387"/>
      <c r="PWA40" s="389"/>
      <c r="PWB40" s="387"/>
      <c r="PWC40" s="389"/>
      <c r="PWD40" s="387"/>
      <c r="PWE40" s="389"/>
      <c r="PWF40" s="387"/>
      <c r="PWG40" s="389"/>
      <c r="PWH40" s="387"/>
      <c r="PWI40" s="389"/>
      <c r="PWJ40" s="387"/>
      <c r="PWK40" s="389"/>
      <c r="PWL40" s="387"/>
      <c r="PWM40" s="389"/>
      <c r="PWN40" s="387"/>
      <c r="PWO40" s="389"/>
      <c r="PWP40" s="387"/>
      <c r="PWQ40" s="389"/>
      <c r="PWR40" s="387"/>
      <c r="PWS40" s="389"/>
      <c r="PWT40" s="387"/>
      <c r="PWU40" s="389"/>
      <c r="PWV40" s="387"/>
      <c r="PWW40" s="389"/>
      <c r="PWX40" s="387"/>
      <c r="PWY40" s="389"/>
      <c r="PWZ40" s="387"/>
      <c r="PXA40" s="389"/>
      <c r="PXB40" s="387"/>
      <c r="PXC40" s="389"/>
      <c r="PXD40" s="387"/>
      <c r="PXE40" s="389"/>
      <c r="PXF40" s="387"/>
      <c r="PXG40" s="389"/>
      <c r="PXH40" s="387"/>
      <c r="PXI40" s="389"/>
      <c r="PXJ40" s="387"/>
      <c r="PXK40" s="389"/>
      <c r="PXL40" s="387"/>
      <c r="PXM40" s="389"/>
      <c r="PXN40" s="387"/>
      <c r="PXO40" s="389"/>
      <c r="PXP40" s="387"/>
      <c r="PXQ40" s="389"/>
      <c r="PXR40" s="387"/>
      <c r="PXS40" s="389"/>
      <c r="PXT40" s="387"/>
      <c r="PXU40" s="389"/>
      <c r="PXV40" s="387"/>
      <c r="PXW40" s="389"/>
      <c r="PXX40" s="387"/>
      <c r="PXY40" s="389"/>
      <c r="PXZ40" s="387"/>
      <c r="PYA40" s="389"/>
      <c r="PYB40" s="387"/>
      <c r="PYC40" s="389"/>
      <c r="PYD40" s="387"/>
      <c r="PYE40" s="389"/>
      <c r="PYF40" s="387"/>
      <c r="PYG40" s="389"/>
      <c r="PYH40" s="387"/>
      <c r="PYI40" s="389"/>
      <c r="PYJ40" s="387"/>
      <c r="PYK40" s="389"/>
      <c r="PYL40" s="387"/>
      <c r="PYM40" s="389"/>
      <c r="PYN40" s="387"/>
      <c r="PYO40" s="389"/>
      <c r="PYP40" s="387"/>
      <c r="PYQ40" s="389"/>
      <c r="PYR40" s="387"/>
      <c r="PYS40" s="389"/>
      <c r="PYT40" s="387"/>
      <c r="PYU40" s="389"/>
      <c r="PYV40" s="387"/>
      <c r="PYW40" s="389"/>
      <c r="PYX40" s="387"/>
      <c r="PYY40" s="389"/>
      <c r="PYZ40" s="387"/>
      <c r="PZA40" s="389"/>
      <c r="PZB40" s="387"/>
      <c r="PZC40" s="389"/>
      <c r="PZD40" s="387"/>
      <c r="PZE40" s="389"/>
      <c r="PZF40" s="387"/>
      <c r="PZG40" s="389"/>
      <c r="PZH40" s="387"/>
      <c r="PZI40" s="389"/>
      <c r="PZJ40" s="387"/>
      <c r="PZK40" s="389"/>
      <c r="PZL40" s="387"/>
      <c r="PZM40" s="389"/>
      <c r="PZN40" s="387"/>
      <c r="PZO40" s="389"/>
      <c r="PZP40" s="387"/>
      <c r="PZQ40" s="389"/>
      <c r="PZR40" s="387"/>
      <c r="PZS40" s="389"/>
      <c r="PZT40" s="387"/>
      <c r="PZU40" s="389"/>
      <c r="PZV40" s="387"/>
      <c r="PZW40" s="389"/>
      <c r="PZX40" s="387"/>
      <c r="PZY40" s="389"/>
      <c r="PZZ40" s="387"/>
      <c r="QAA40" s="389"/>
      <c r="QAB40" s="387"/>
      <c r="QAC40" s="389"/>
      <c r="QAD40" s="387"/>
      <c r="QAE40" s="389"/>
      <c r="QAF40" s="387"/>
      <c r="QAG40" s="389"/>
      <c r="QAH40" s="387"/>
      <c r="QAI40" s="389"/>
      <c r="QAJ40" s="387"/>
      <c r="QAK40" s="389"/>
      <c r="QAL40" s="387"/>
      <c r="QAM40" s="389"/>
      <c r="QAN40" s="387"/>
      <c r="QAO40" s="389"/>
      <c r="QAP40" s="387"/>
      <c r="QAQ40" s="389"/>
      <c r="QAR40" s="387"/>
      <c r="QAS40" s="389"/>
      <c r="QAT40" s="387"/>
      <c r="QAU40" s="389"/>
      <c r="QAV40" s="387"/>
      <c r="QAW40" s="389"/>
      <c r="QAX40" s="387"/>
      <c r="QAY40" s="389"/>
      <c r="QAZ40" s="387"/>
      <c r="QBA40" s="389"/>
      <c r="QBB40" s="387"/>
      <c r="QBC40" s="389"/>
      <c r="QBD40" s="387"/>
      <c r="QBE40" s="389"/>
      <c r="QBF40" s="387"/>
      <c r="QBG40" s="389"/>
      <c r="QBH40" s="387"/>
      <c r="QBI40" s="389"/>
      <c r="QBJ40" s="387"/>
      <c r="QBK40" s="389"/>
      <c r="QBL40" s="387"/>
      <c r="QBM40" s="389"/>
      <c r="QBN40" s="387"/>
      <c r="QBO40" s="389"/>
      <c r="QBP40" s="387"/>
      <c r="QBQ40" s="389"/>
      <c r="QBR40" s="387"/>
      <c r="QBS40" s="389"/>
      <c r="QBT40" s="387"/>
      <c r="QBU40" s="389"/>
      <c r="QBV40" s="387"/>
      <c r="QBW40" s="389"/>
      <c r="QBX40" s="387"/>
      <c r="QBY40" s="389"/>
      <c r="QBZ40" s="387"/>
      <c r="QCA40" s="389"/>
      <c r="QCB40" s="387"/>
      <c r="QCC40" s="389"/>
      <c r="QCD40" s="387"/>
      <c r="QCE40" s="389"/>
      <c r="QCF40" s="387"/>
      <c r="QCG40" s="389"/>
      <c r="QCH40" s="387"/>
      <c r="QCI40" s="389"/>
      <c r="QCJ40" s="387"/>
      <c r="QCK40" s="389"/>
      <c r="QCL40" s="387"/>
      <c r="QCM40" s="389"/>
      <c r="QCN40" s="387"/>
      <c r="QCO40" s="389"/>
      <c r="QCP40" s="387"/>
      <c r="QCQ40" s="389"/>
      <c r="QCR40" s="387"/>
      <c r="QCS40" s="389"/>
      <c r="QCT40" s="387"/>
      <c r="QCU40" s="389"/>
      <c r="QCV40" s="387"/>
      <c r="QCW40" s="389"/>
      <c r="QCX40" s="387"/>
      <c r="QCY40" s="389"/>
      <c r="QCZ40" s="387"/>
      <c r="QDA40" s="389"/>
      <c r="QDB40" s="387"/>
      <c r="QDC40" s="389"/>
      <c r="QDD40" s="387"/>
      <c r="QDE40" s="389"/>
      <c r="QDF40" s="387"/>
      <c r="QDG40" s="389"/>
      <c r="QDH40" s="387"/>
      <c r="QDI40" s="389"/>
      <c r="QDJ40" s="387"/>
      <c r="QDK40" s="389"/>
      <c r="QDL40" s="387"/>
      <c r="QDM40" s="389"/>
      <c r="QDN40" s="387"/>
      <c r="QDO40" s="389"/>
      <c r="QDP40" s="387"/>
      <c r="QDQ40" s="389"/>
      <c r="QDR40" s="387"/>
      <c r="QDS40" s="389"/>
      <c r="QDT40" s="387"/>
      <c r="QDU40" s="389"/>
      <c r="QDV40" s="387"/>
      <c r="QDW40" s="389"/>
      <c r="QDX40" s="387"/>
      <c r="QDY40" s="389"/>
      <c r="QDZ40" s="387"/>
      <c r="QEA40" s="389"/>
      <c r="QEB40" s="387"/>
      <c r="QEC40" s="389"/>
      <c r="QED40" s="387"/>
      <c r="QEE40" s="389"/>
      <c r="QEF40" s="387"/>
      <c r="QEG40" s="389"/>
      <c r="QEH40" s="387"/>
      <c r="QEI40" s="389"/>
      <c r="QEJ40" s="387"/>
      <c r="QEK40" s="389"/>
      <c r="QEL40" s="387"/>
      <c r="QEM40" s="389"/>
      <c r="QEN40" s="387"/>
      <c r="QEO40" s="389"/>
      <c r="QEP40" s="387"/>
      <c r="QEQ40" s="389"/>
      <c r="QER40" s="387"/>
      <c r="QES40" s="389"/>
      <c r="QET40" s="387"/>
      <c r="QEU40" s="389"/>
      <c r="QEV40" s="387"/>
      <c r="QEW40" s="389"/>
      <c r="QEX40" s="387"/>
      <c r="QEY40" s="389"/>
      <c r="QEZ40" s="387"/>
      <c r="QFA40" s="389"/>
      <c r="QFB40" s="387"/>
      <c r="QFC40" s="389"/>
      <c r="QFD40" s="387"/>
      <c r="QFE40" s="389"/>
      <c r="QFF40" s="387"/>
      <c r="QFG40" s="389"/>
      <c r="QFH40" s="387"/>
      <c r="QFI40" s="389"/>
      <c r="QFJ40" s="387"/>
      <c r="QFK40" s="389"/>
      <c r="QFL40" s="387"/>
      <c r="QFM40" s="389"/>
      <c r="QFN40" s="387"/>
      <c r="QFO40" s="389"/>
      <c r="QFP40" s="387"/>
      <c r="QFQ40" s="389"/>
      <c r="QFR40" s="387"/>
      <c r="QFS40" s="389"/>
      <c r="QFT40" s="387"/>
      <c r="QFU40" s="389"/>
      <c r="QFV40" s="387"/>
      <c r="QFW40" s="389"/>
      <c r="QFX40" s="387"/>
      <c r="QFY40" s="389"/>
      <c r="QFZ40" s="387"/>
      <c r="QGA40" s="389"/>
      <c r="QGB40" s="387"/>
      <c r="QGC40" s="389"/>
      <c r="QGD40" s="387"/>
      <c r="QGE40" s="389"/>
      <c r="QGF40" s="387"/>
      <c r="QGG40" s="389"/>
      <c r="QGH40" s="387"/>
      <c r="QGI40" s="389"/>
      <c r="QGJ40" s="387"/>
      <c r="QGK40" s="389"/>
      <c r="QGL40" s="387"/>
      <c r="QGM40" s="389"/>
      <c r="QGN40" s="387"/>
      <c r="QGO40" s="389"/>
      <c r="QGP40" s="387"/>
      <c r="QGQ40" s="389"/>
      <c r="QGR40" s="387"/>
      <c r="QGS40" s="389"/>
      <c r="QGT40" s="387"/>
      <c r="QGU40" s="389"/>
      <c r="QGV40" s="387"/>
      <c r="QGW40" s="389"/>
      <c r="QGX40" s="387"/>
      <c r="QGY40" s="389"/>
      <c r="QGZ40" s="387"/>
      <c r="QHA40" s="389"/>
      <c r="QHB40" s="387"/>
      <c r="QHC40" s="389"/>
      <c r="QHD40" s="387"/>
      <c r="QHE40" s="389"/>
      <c r="QHF40" s="387"/>
      <c r="QHG40" s="389"/>
      <c r="QHH40" s="387"/>
      <c r="QHI40" s="389"/>
      <c r="QHJ40" s="387"/>
      <c r="QHK40" s="389"/>
      <c r="QHL40" s="387"/>
      <c r="QHM40" s="389"/>
      <c r="QHN40" s="387"/>
      <c r="QHO40" s="389"/>
      <c r="QHP40" s="387"/>
      <c r="QHQ40" s="389"/>
      <c r="QHR40" s="387"/>
      <c r="QHS40" s="389"/>
      <c r="QHT40" s="387"/>
      <c r="QHU40" s="389"/>
      <c r="QHV40" s="387"/>
      <c r="QHW40" s="389"/>
      <c r="QHX40" s="387"/>
      <c r="QHY40" s="389"/>
      <c r="QHZ40" s="387"/>
      <c r="QIA40" s="389"/>
      <c r="QIB40" s="387"/>
      <c r="QIC40" s="389"/>
      <c r="QID40" s="387"/>
      <c r="QIE40" s="389"/>
      <c r="QIF40" s="387"/>
      <c r="QIG40" s="389"/>
      <c r="QIH40" s="387"/>
      <c r="QII40" s="389"/>
      <c r="QIJ40" s="387"/>
      <c r="QIK40" s="389"/>
      <c r="QIL40" s="387"/>
      <c r="QIM40" s="389"/>
      <c r="QIN40" s="387"/>
      <c r="QIO40" s="389"/>
      <c r="QIP40" s="387"/>
      <c r="QIQ40" s="389"/>
      <c r="QIR40" s="387"/>
      <c r="QIS40" s="389"/>
      <c r="QIT40" s="387"/>
      <c r="QIU40" s="389"/>
      <c r="QIV40" s="387"/>
      <c r="QIW40" s="389"/>
      <c r="QIX40" s="387"/>
      <c r="QIY40" s="389"/>
      <c r="QIZ40" s="387"/>
      <c r="QJA40" s="389"/>
      <c r="QJB40" s="387"/>
      <c r="QJC40" s="389"/>
      <c r="QJD40" s="387"/>
      <c r="QJE40" s="389"/>
      <c r="QJF40" s="387"/>
      <c r="QJG40" s="389"/>
      <c r="QJH40" s="387"/>
      <c r="QJI40" s="389"/>
      <c r="QJJ40" s="387"/>
      <c r="QJK40" s="389"/>
      <c r="QJL40" s="387"/>
      <c r="QJM40" s="389"/>
      <c r="QJN40" s="387"/>
      <c r="QJO40" s="389"/>
      <c r="QJP40" s="387"/>
      <c r="QJQ40" s="389"/>
      <c r="QJR40" s="387"/>
      <c r="QJS40" s="389"/>
      <c r="QJT40" s="387"/>
      <c r="QJU40" s="389"/>
      <c r="QJV40" s="387"/>
      <c r="QJW40" s="389"/>
      <c r="QJX40" s="387"/>
      <c r="QJY40" s="389"/>
      <c r="QJZ40" s="387"/>
      <c r="QKA40" s="389"/>
      <c r="QKB40" s="387"/>
      <c r="QKC40" s="389"/>
      <c r="QKD40" s="387"/>
      <c r="QKE40" s="389"/>
      <c r="QKF40" s="387"/>
      <c r="QKG40" s="389"/>
      <c r="QKH40" s="387"/>
      <c r="QKI40" s="389"/>
      <c r="QKJ40" s="387"/>
      <c r="QKK40" s="389"/>
      <c r="QKL40" s="387"/>
      <c r="QKM40" s="389"/>
      <c r="QKN40" s="387"/>
      <c r="QKO40" s="389"/>
      <c r="QKP40" s="387"/>
      <c r="QKQ40" s="389"/>
      <c r="QKR40" s="387"/>
      <c r="QKS40" s="389"/>
      <c r="QKT40" s="387"/>
      <c r="QKU40" s="389"/>
      <c r="QKV40" s="387"/>
      <c r="QKW40" s="389"/>
      <c r="QKX40" s="387"/>
      <c r="QKY40" s="389"/>
      <c r="QKZ40" s="387"/>
      <c r="QLA40" s="389"/>
      <c r="QLB40" s="387"/>
      <c r="QLC40" s="389"/>
      <c r="QLD40" s="387"/>
      <c r="QLE40" s="389"/>
      <c r="QLF40" s="387"/>
      <c r="QLG40" s="389"/>
      <c r="QLH40" s="387"/>
      <c r="QLI40" s="389"/>
      <c r="QLJ40" s="387"/>
      <c r="QLK40" s="389"/>
      <c r="QLL40" s="387"/>
      <c r="QLM40" s="389"/>
      <c r="QLN40" s="387"/>
      <c r="QLO40" s="389"/>
      <c r="QLP40" s="387"/>
      <c r="QLQ40" s="389"/>
      <c r="QLR40" s="387"/>
      <c r="QLS40" s="389"/>
      <c r="QLT40" s="387"/>
      <c r="QLU40" s="389"/>
      <c r="QLV40" s="387"/>
      <c r="QLW40" s="389"/>
      <c r="QLX40" s="387"/>
      <c r="QLY40" s="389"/>
      <c r="QLZ40" s="387"/>
      <c r="QMA40" s="389"/>
      <c r="QMB40" s="387"/>
      <c r="QMC40" s="389"/>
      <c r="QMD40" s="387"/>
      <c r="QME40" s="389"/>
      <c r="QMF40" s="387"/>
      <c r="QMG40" s="389"/>
      <c r="QMH40" s="387"/>
      <c r="QMI40" s="389"/>
      <c r="QMJ40" s="387"/>
      <c r="QMK40" s="389"/>
      <c r="QML40" s="387"/>
      <c r="QMM40" s="389"/>
      <c r="QMN40" s="387"/>
      <c r="QMO40" s="389"/>
      <c r="QMP40" s="387"/>
      <c r="QMQ40" s="389"/>
      <c r="QMR40" s="387"/>
      <c r="QMS40" s="389"/>
      <c r="QMT40" s="387"/>
      <c r="QMU40" s="389"/>
      <c r="QMV40" s="387"/>
      <c r="QMW40" s="389"/>
      <c r="QMX40" s="387"/>
      <c r="QMY40" s="389"/>
      <c r="QMZ40" s="387"/>
      <c r="QNA40" s="389"/>
      <c r="QNB40" s="387"/>
      <c r="QNC40" s="389"/>
      <c r="QND40" s="387"/>
      <c r="QNE40" s="389"/>
      <c r="QNF40" s="387"/>
      <c r="QNG40" s="389"/>
      <c r="QNH40" s="387"/>
      <c r="QNI40" s="389"/>
      <c r="QNJ40" s="387"/>
      <c r="QNK40" s="389"/>
      <c r="QNL40" s="387"/>
      <c r="QNM40" s="389"/>
      <c r="QNN40" s="387"/>
      <c r="QNO40" s="389"/>
      <c r="QNP40" s="387"/>
      <c r="QNQ40" s="389"/>
      <c r="QNR40" s="387"/>
      <c r="QNS40" s="389"/>
      <c r="QNT40" s="387"/>
      <c r="QNU40" s="389"/>
      <c r="QNV40" s="387"/>
      <c r="QNW40" s="389"/>
      <c r="QNX40" s="387"/>
      <c r="QNY40" s="389"/>
      <c r="QNZ40" s="387"/>
      <c r="QOA40" s="389"/>
      <c r="QOB40" s="387"/>
      <c r="QOC40" s="389"/>
      <c r="QOD40" s="387"/>
      <c r="QOE40" s="389"/>
      <c r="QOF40" s="387"/>
      <c r="QOG40" s="389"/>
      <c r="QOH40" s="387"/>
      <c r="QOI40" s="389"/>
      <c r="QOJ40" s="387"/>
      <c r="QOK40" s="389"/>
      <c r="QOL40" s="387"/>
      <c r="QOM40" s="389"/>
      <c r="QON40" s="387"/>
      <c r="QOO40" s="389"/>
      <c r="QOP40" s="387"/>
      <c r="QOQ40" s="389"/>
      <c r="QOR40" s="387"/>
      <c r="QOS40" s="389"/>
      <c r="QOT40" s="387"/>
      <c r="QOU40" s="389"/>
      <c r="QOV40" s="387"/>
      <c r="QOW40" s="389"/>
      <c r="QOX40" s="387"/>
      <c r="QOY40" s="389"/>
      <c r="QOZ40" s="387"/>
      <c r="QPA40" s="389"/>
      <c r="QPB40" s="387"/>
      <c r="QPC40" s="389"/>
      <c r="QPD40" s="387"/>
      <c r="QPE40" s="389"/>
      <c r="QPF40" s="387"/>
      <c r="QPG40" s="389"/>
      <c r="QPH40" s="387"/>
      <c r="QPI40" s="389"/>
      <c r="QPJ40" s="387"/>
      <c r="QPK40" s="389"/>
      <c r="QPL40" s="387"/>
      <c r="QPM40" s="389"/>
      <c r="QPN40" s="387"/>
      <c r="QPO40" s="389"/>
      <c r="QPP40" s="387"/>
      <c r="QPQ40" s="389"/>
      <c r="QPR40" s="387"/>
      <c r="QPS40" s="389"/>
      <c r="QPT40" s="387"/>
      <c r="QPU40" s="389"/>
      <c r="QPV40" s="387"/>
      <c r="QPW40" s="389"/>
      <c r="QPX40" s="387"/>
      <c r="QPY40" s="389"/>
      <c r="QPZ40" s="387"/>
      <c r="QQA40" s="389"/>
      <c r="QQB40" s="387"/>
      <c r="QQC40" s="389"/>
      <c r="QQD40" s="387"/>
      <c r="QQE40" s="389"/>
      <c r="QQF40" s="387"/>
      <c r="QQG40" s="389"/>
      <c r="QQH40" s="387"/>
      <c r="QQI40" s="389"/>
      <c r="QQJ40" s="387"/>
      <c r="QQK40" s="389"/>
      <c r="QQL40" s="387"/>
      <c r="QQM40" s="389"/>
      <c r="QQN40" s="387"/>
      <c r="QQO40" s="389"/>
      <c r="QQP40" s="387"/>
      <c r="QQQ40" s="389"/>
      <c r="QQR40" s="387"/>
      <c r="QQS40" s="389"/>
      <c r="QQT40" s="387"/>
      <c r="QQU40" s="389"/>
      <c r="QQV40" s="387"/>
      <c r="QQW40" s="389"/>
      <c r="QQX40" s="387"/>
      <c r="QQY40" s="389"/>
      <c r="QQZ40" s="387"/>
      <c r="QRA40" s="389"/>
      <c r="QRB40" s="387"/>
      <c r="QRC40" s="389"/>
      <c r="QRD40" s="387"/>
      <c r="QRE40" s="389"/>
      <c r="QRF40" s="387"/>
      <c r="QRG40" s="389"/>
      <c r="QRH40" s="387"/>
      <c r="QRI40" s="389"/>
      <c r="QRJ40" s="387"/>
      <c r="QRK40" s="389"/>
      <c r="QRL40" s="387"/>
      <c r="QRM40" s="389"/>
      <c r="QRN40" s="387"/>
      <c r="QRO40" s="389"/>
      <c r="QRP40" s="387"/>
      <c r="QRQ40" s="389"/>
      <c r="QRR40" s="387"/>
      <c r="QRS40" s="389"/>
      <c r="QRT40" s="387"/>
      <c r="QRU40" s="389"/>
      <c r="QRV40" s="387"/>
      <c r="QRW40" s="389"/>
      <c r="QRX40" s="387"/>
      <c r="QRY40" s="389"/>
      <c r="QRZ40" s="387"/>
      <c r="QSA40" s="389"/>
      <c r="QSB40" s="387"/>
      <c r="QSC40" s="389"/>
      <c r="QSD40" s="387"/>
      <c r="QSE40" s="389"/>
      <c r="QSF40" s="387"/>
      <c r="QSG40" s="389"/>
      <c r="QSH40" s="387"/>
      <c r="QSI40" s="389"/>
      <c r="QSJ40" s="387"/>
      <c r="QSK40" s="389"/>
      <c r="QSL40" s="387"/>
      <c r="QSM40" s="389"/>
      <c r="QSN40" s="387"/>
      <c r="QSO40" s="389"/>
      <c r="QSP40" s="387"/>
      <c r="QSQ40" s="389"/>
      <c r="QSR40" s="387"/>
      <c r="QSS40" s="389"/>
      <c r="QST40" s="387"/>
      <c r="QSU40" s="389"/>
      <c r="QSV40" s="387"/>
      <c r="QSW40" s="389"/>
      <c r="QSX40" s="387"/>
      <c r="QSY40" s="389"/>
      <c r="QSZ40" s="387"/>
      <c r="QTA40" s="389"/>
      <c r="QTB40" s="387"/>
      <c r="QTC40" s="389"/>
      <c r="QTD40" s="387"/>
      <c r="QTE40" s="389"/>
      <c r="QTF40" s="387"/>
      <c r="QTG40" s="389"/>
      <c r="QTH40" s="387"/>
      <c r="QTI40" s="389"/>
      <c r="QTJ40" s="387"/>
      <c r="QTK40" s="389"/>
      <c r="QTL40" s="387"/>
      <c r="QTM40" s="389"/>
      <c r="QTN40" s="387"/>
      <c r="QTO40" s="389"/>
      <c r="QTP40" s="387"/>
      <c r="QTQ40" s="389"/>
      <c r="QTR40" s="387"/>
      <c r="QTS40" s="389"/>
      <c r="QTT40" s="387"/>
      <c r="QTU40" s="389"/>
      <c r="QTV40" s="387"/>
      <c r="QTW40" s="389"/>
      <c r="QTX40" s="387"/>
      <c r="QTY40" s="389"/>
      <c r="QTZ40" s="387"/>
      <c r="QUA40" s="389"/>
      <c r="QUB40" s="387"/>
      <c r="QUC40" s="389"/>
      <c r="QUD40" s="387"/>
      <c r="QUE40" s="389"/>
      <c r="QUF40" s="387"/>
      <c r="QUG40" s="389"/>
      <c r="QUH40" s="387"/>
      <c r="QUI40" s="389"/>
      <c r="QUJ40" s="387"/>
      <c r="QUK40" s="389"/>
      <c r="QUL40" s="387"/>
      <c r="QUM40" s="389"/>
      <c r="QUN40" s="387"/>
      <c r="QUO40" s="389"/>
      <c r="QUP40" s="387"/>
      <c r="QUQ40" s="389"/>
      <c r="QUR40" s="387"/>
      <c r="QUS40" s="389"/>
      <c r="QUT40" s="387"/>
      <c r="QUU40" s="389"/>
      <c r="QUV40" s="387"/>
      <c r="QUW40" s="389"/>
      <c r="QUX40" s="387"/>
      <c r="QUY40" s="389"/>
      <c r="QUZ40" s="387"/>
      <c r="QVA40" s="389"/>
      <c r="QVB40" s="387"/>
      <c r="QVC40" s="389"/>
      <c r="QVD40" s="387"/>
      <c r="QVE40" s="389"/>
      <c r="QVF40" s="387"/>
      <c r="QVG40" s="389"/>
      <c r="QVH40" s="387"/>
      <c r="QVI40" s="389"/>
      <c r="QVJ40" s="387"/>
      <c r="QVK40" s="389"/>
      <c r="QVL40" s="387"/>
      <c r="QVM40" s="389"/>
      <c r="QVN40" s="387"/>
      <c r="QVO40" s="389"/>
      <c r="QVP40" s="387"/>
      <c r="QVQ40" s="389"/>
      <c r="QVR40" s="387"/>
      <c r="QVS40" s="389"/>
      <c r="QVT40" s="387"/>
      <c r="QVU40" s="389"/>
      <c r="QVV40" s="387"/>
      <c r="QVW40" s="389"/>
      <c r="QVX40" s="387"/>
      <c r="QVY40" s="389"/>
      <c r="QVZ40" s="387"/>
      <c r="QWA40" s="389"/>
      <c r="QWB40" s="387"/>
      <c r="QWC40" s="389"/>
      <c r="QWD40" s="387"/>
      <c r="QWE40" s="389"/>
      <c r="QWF40" s="387"/>
      <c r="QWG40" s="389"/>
      <c r="QWH40" s="387"/>
      <c r="QWI40" s="389"/>
      <c r="QWJ40" s="387"/>
      <c r="QWK40" s="389"/>
      <c r="QWL40" s="387"/>
      <c r="QWM40" s="389"/>
      <c r="QWN40" s="387"/>
      <c r="QWO40" s="389"/>
      <c r="QWP40" s="387"/>
      <c r="QWQ40" s="389"/>
      <c r="QWR40" s="387"/>
      <c r="QWS40" s="389"/>
      <c r="QWT40" s="387"/>
      <c r="QWU40" s="389"/>
      <c r="QWV40" s="387"/>
      <c r="QWW40" s="389"/>
      <c r="QWX40" s="387"/>
      <c r="QWY40" s="389"/>
      <c r="QWZ40" s="387"/>
      <c r="QXA40" s="389"/>
      <c r="QXB40" s="387"/>
      <c r="QXC40" s="389"/>
      <c r="QXD40" s="387"/>
      <c r="QXE40" s="389"/>
      <c r="QXF40" s="387"/>
      <c r="QXG40" s="389"/>
      <c r="QXH40" s="387"/>
      <c r="QXI40" s="389"/>
      <c r="QXJ40" s="387"/>
      <c r="QXK40" s="389"/>
      <c r="QXL40" s="387"/>
      <c r="QXM40" s="389"/>
      <c r="QXN40" s="387"/>
      <c r="QXO40" s="389"/>
      <c r="QXP40" s="387"/>
      <c r="QXQ40" s="389"/>
      <c r="QXR40" s="387"/>
      <c r="QXS40" s="389"/>
      <c r="QXT40" s="387"/>
      <c r="QXU40" s="389"/>
      <c r="QXV40" s="387"/>
      <c r="QXW40" s="389"/>
      <c r="QXX40" s="387"/>
      <c r="QXY40" s="389"/>
      <c r="QXZ40" s="387"/>
      <c r="QYA40" s="389"/>
      <c r="QYB40" s="387"/>
      <c r="QYC40" s="389"/>
      <c r="QYD40" s="387"/>
      <c r="QYE40" s="389"/>
      <c r="QYF40" s="387"/>
      <c r="QYG40" s="389"/>
      <c r="QYH40" s="387"/>
      <c r="QYI40" s="389"/>
      <c r="QYJ40" s="387"/>
      <c r="QYK40" s="389"/>
      <c r="QYL40" s="387"/>
      <c r="QYM40" s="389"/>
      <c r="QYN40" s="387"/>
      <c r="QYO40" s="389"/>
      <c r="QYP40" s="387"/>
      <c r="QYQ40" s="389"/>
      <c r="QYR40" s="387"/>
      <c r="QYS40" s="389"/>
      <c r="QYT40" s="387"/>
      <c r="QYU40" s="389"/>
      <c r="QYV40" s="387"/>
      <c r="QYW40" s="389"/>
      <c r="QYX40" s="387"/>
      <c r="QYY40" s="389"/>
      <c r="QYZ40" s="387"/>
      <c r="QZA40" s="389"/>
      <c r="QZB40" s="387"/>
      <c r="QZC40" s="389"/>
      <c r="QZD40" s="387"/>
      <c r="QZE40" s="389"/>
      <c r="QZF40" s="387"/>
      <c r="QZG40" s="389"/>
      <c r="QZH40" s="387"/>
      <c r="QZI40" s="389"/>
      <c r="QZJ40" s="387"/>
      <c r="QZK40" s="389"/>
      <c r="QZL40" s="387"/>
      <c r="QZM40" s="389"/>
      <c r="QZN40" s="387"/>
      <c r="QZO40" s="389"/>
      <c r="QZP40" s="387"/>
      <c r="QZQ40" s="389"/>
      <c r="QZR40" s="387"/>
      <c r="QZS40" s="389"/>
      <c r="QZT40" s="387"/>
      <c r="QZU40" s="389"/>
      <c r="QZV40" s="387"/>
      <c r="QZW40" s="389"/>
      <c r="QZX40" s="387"/>
      <c r="QZY40" s="389"/>
      <c r="QZZ40" s="387"/>
      <c r="RAA40" s="389"/>
      <c r="RAB40" s="387"/>
      <c r="RAC40" s="389"/>
      <c r="RAD40" s="387"/>
      <c r="RAE40" s="389"/>
      <c r="RAF40" s="387"/>
      <c r="RAG40" s="389"/>
      <c r="RAH40" s="387"/>
      <c r="RAI40" s="389"/>
      <c r="RAJ40" s="387"/>
      <c r="RAK40" s="389"/>
      <c r="RAL40" s="387"/>
      <c r="RAM40" s="389"/>
      <c r="RAN40" s="387"/>
      <c r="RAO40" s="389"/>
      <c r="RAP40" s="387"/>
      <c r="RAQ40" s="389"/>
      <c r="RAR40" s="387"/>
      <c r="RAS40" s="389"/>
      <c r="RAT40" s="387"/>
      <c r="RAU40" s="389"/>
      <c r="RAV40" s="387"/>
      <c r="RAW40" s="389"/>
      <c r="RAX40" s="387"/>
      <c r="RAY40" s="389"/>
      <c r="RAZ40" s="387"/>
      <c r="RBA40" s="389"/>
      <c r="RBB40" s="387"/>
      <c r="RBC40" s="389"/>
      <c r="RBD40" s="387"/>
      <c r="RBE40" s="389"/>
      <c r="RBF40" s="387"/>
      <c r="RBG40" s="389"/>
      <c r="RBH40" s="387"/>
      <c r="RBI40" s="389"/>
      <c r="RBJ40" s="387"/>
      <c r="RBK40" s="389"/>
      <c r="RBL40" s="387"/>
      <c r="RBM40" s="389"/>
      <c r="RBN40" s="387"/>
      <c r="RBO40" s="389"/>
      <c r="RBP40" s="387"/>
      <c r="RBQ40" s="389"/>
      <c r="RBR40" s="387"/>
      <c r="RBS40" s="389"/>
      <c r="RBT40" s="387"/>
      <c r="RBU40" s="389"/>
      <c r="RBV40" s="387"/>
      <c r="RBW40" s="389"/>
      <c r="RBX40" s="387"/>
      <c r="RBY40" s="389"/>
      <c r="RBZ40" s="387"/>
      <c r="RCA40" s="389"/>
      <c r="RCB40" s="387"/>
      <c r="RCC40" s="389"/>
      <c r="RCD40" s="387"/>
      <c r="RCE40" s="389"/>
      <c r="RCF40" s="387"/>
      <c r="RCG40" s="389"/>
      <c r="RCH40" s="387"/>
      <c r="RCI40" s="389"/>
      <c r="RCJ40" s="387"/>
      <c r="RCK40" s="389"/>
      <c r="RCL40" s="387"/>
      <c r="RCM40" s="389"/>
      <c r="RCN40" s="387"/>
      <c r="RCO40" s="389"/>
      <c r="RCP40" s="387"/>
      <c r="RCQ40" s="389"/>
      <c r="RCR40" s="387"/>
      <c r="RCS40" s="389"/>
      <c r="RCT40" s="387"/>
      <c r="RCU40" s="389"/>
      <c r="RCV40" s="387"/>
      <c r="RCW40" s="389"/>
      <c r="RCX40" s="387"/>
      <c r="RCY40" s="389"/>
      <c r="RCZ40" s="387"/>
      <c r="RDA40" s="389"/>
      <c r="RDB40" s="387"/>
      <c r="RDC40" s="389"/>
      <c r="RDD40" s="387"/>
      <c r="RDE40" s="389"/>
      <c r="RDF40" s="387"/>
      <c r="RDG40" s="389"/>
      <c r="RDH40" s="387"/>
      <c r="RDI40" s="389"/>
      <c r="RDJ40" s="387"/>
      <c r="RDK40" s="389"/>
      <c r="RDL40" s="387"/>
      <c r="RDM40" s="389"/>
      <c r="RDN40" s="387"/>
      <c r="RDO40" s="389"/>
      <c r="RDP40" s="387"/>
      <c r="RDQ40" s="389"/>
      <c r="RDR40" s="387"/>
      <c r="RDS40" s="389"/>
      <c r="RDT40" s="387"/>
      <c r="RDU40" s="389"/>
      <c r="RDV40" s="387"/>
      <c r="RDW40" s="389"/>
      <c r="RDX40" s="387"/>
      <c r="RDY40" s="389"/>
      <c r="RDZ40" s="387"/>
      <c r="REA40" s="389"/>
      <c r="REB40" s="387"/>
      <c r="REC40" s="389"/>
      <c r="RED40" s="387"/>
      <c r="REE40" s="389"/>
      <c r="REF40" s="387"/>
      <c r="REG40" s="389"/>
      <c r="REH40" s="387"/>
      <c r="REI40" s="389"/>
      <c r="REJ40" s="387"/>
      <c r="REK40" s="389"/>
      <c r="REL40" s="387"/>
      <c r="REM40" s="389"/>
      <c r="REN40" s="387"/>
      <c r="REO40" s="389"/>
      <c r="REP40" s="387"/>
      <c r="REQ40" s="389"/>
      <c r="RER40" s="387"/>
      <c r="RES40" s="389"/>
      <c r="RET40" s="387"/>
      <c r="REU40" s="389"/>
      <c r="REV40" s="387"/>
      <c r="REW40" s="389"/>
      <c r="REX40" s="387"/>
      <c r="REY40" s="389"/>
      <c r="REZ40" s="387"/>
      <c r="RFA40" s="389"/>
      <c r="RFB40" s="387"/>
      <c r="RFC40" s="389"/>
      <c r="RFD40" s="387"/>
      <c r="RFE40" s="389"/>
      <c r="RFF40" s="387"/>
      <c r="RFG40" s="389"/>
      <c r="RFH40" s="387"/>
      <c r="RFI40" s="389"/>
      <c r="RFJ40" s="387"/>
      <c r="RFK40" s="389"/>
      <c r="RFL40" s="387"/>
      <c r="RFM40" s="389"/>
      <c r="RFN40" s="387"/>
      <c r="RFO40" s="389"/>
      <c r="RFP40" s="387"/>
      <c r="RFQ40" s="389"/>
      <c r="RFR40" s="387"/>
      <c r="RFS40" s="389"/>
      <c r="RFT40" s="387"/>
      <c r="RFU40" s="389"/>
      <c r="RFV40" s="387"/>
      <c r="RFW40" s="389"/>
      <c r="RFX40" s="387"/>
      <c r="RFY40" s="389"/>
      <c r="RFZ40" s="387"/>
      <c r="RGA40" s="389"/>
      <c r="RGB40" s="387"/>
      <c r="RGC40" s="389"/>
      <c r="RGD40" s="387"/>
      <c r="RGE40" s="389"/>
      <c r="RGF40" s="387"/>
      <c r="RGG40" s="389"/>
      <c r="RGH40" s="387"/>
      <c r="RGI40" s="389"/>
      <c r="RGJ40" s="387"/>
      <c r="RGK40" s="389"/>
      <c r="RGL40" s="387"/>
      <c r="RGM40" s="389"/>
      <c r="RGN40" s="387"/>
      <c r="RGO40" s="389"/>
      <c r="RGP40" s="387"/>
      <c r="RGQ40" s="389"/>
      <c r="RGR40" s="387"/>
      <c r="RGS40" s="389"/>
      <c r="RGT40" s="387"/>
      <c r="RGU40" s="389"/>
      <c r="RGV40" s="387"/>
      <c r="RGW40" s="389"/>
      <c r="RGX40" s="387"/>
      <c r="RGY40" s="389"/>
      <c r="RGZ40" s="387"/>
      <c r="RHA40" s="389"/>
      <c r="RHB40" s="387"/>
      <c r="RHC40" s="389"/>
      <c r="RHD40" s="387"/>
      <c r="RHE40" s="389"/>
      <c r="RHF40" s="387"/>
      <c r="RHG40" s="389"/>
      <c r="RHH40" s="387"/>
      <c r="RHI40" s="389"/>
      <c r="RHJ40" s="387"/>
      <c r="RHK40" s="389"/>
      <c r="RHL40" s="387"/>
      <c r="RHM40" s="389"/>
      <c r="RHN40" s="387"/>
      <c r="RHO40" s="389"/>
      <c r="RHP40" s="387"/>
      <c r="RHQ40" s="389"/>
      <c r="RHR40" s="387"/>
      <c r="RHS40" s="389"/>
      <c r="RHT40" s="387"/>
      <c r="RHU40" s="389"/>
      <c r="RHV40" s="387"/>
      <c r="RHW40" s="389"/>
      <c r="RHX40" s="387"/>
      <c r="RHY40" s="389"/>
      <c r="RHZ40" s="387"/>
      <c r="RIA40" s="389"/>
      <c r="RIB40" s="387"/>
      <c r="RIC40" s="389"/>
      <c r="RID40" s="387"/>
      <c r="RIE40" s="389"/>
      <c r="RIF40" s="387"/>
      <c r="RIG40" s="389"/>
      <c r="RIH40" s="387"/>
      <c r="RII40" s="389"/>
      <c r="RIJ40" s="387"/>
      <c r="RIK40" s="389"/>
      <c r="RIL40" s="387"/>
      <c r="RIM40" s="389"/>
      <c r="RIN40" s="387"/>
      <c r="RIO40" s="389"/>
      <c r="RIP40" s="387"/>
      <c r="RIQ40" s="389"/>
      <c r="RIR40" s="387"/>
      <c r="RIS40" s="389"/>
      <c r="RIT40" s="387"/>
      <c r="RIU40" s="389"/>
      <c r="RIV40" s="387"/>
      <c r="RIW40" s="389"/>
      <c r="RIX40" s="387"/>
      <c r="RIY40" s="389"/>
      <c r="RIZ40" s="387"/>
      <c r="RJA40" s="389"/>
      <c r="RJB40" s="387"/>
      <c r="RJC40" s="389"/>
      <c r="RJD40" s="387"/>
      <c r="RJE40" s="389"/>
      <c r="RJF40" s="387"/>
      <c r="RJG40" s="389"/>
      <c r="RJH40" s="387"/>
      <c r="RJI40" s="389"/>
      <c r="RJJ40" s="387"/>
      <c r="RJK40" s="389"/>
      <c r="RJL40" s="387"/>
      <c r="RJM40" s="389"/>
      <c r="RJN40" s="387"/>
      <c r="RJO40" s="389"/>
      <c r="RJP40" s="387"/>
      <c r="RJQ40" s="389"/>
      <c r="RJR40" s="387"/>
      <c r="RJS40" s="389"/>
      <c r="RJT40" s="387"/>
      <c r="RJU40" s="389"/>
      <c r="RJV40" s="387"/>
      <c r="RJW40" s="389"/>
      <c r="RJX40" s="387"/>
      <c r="RJY40" s="389"/>
      <c r="RJZ40" s="387"/>
      <c r="RKA40" s="389"/>
      <c r="RKB40" s="387"/>
      <c r="RKC40" s="389"/>
      <c r="RKD40" s="387"/>
      <c r="RKE40" s="389"/>
      <c r="RKF40" s="387"/>
      <c r="RKG40" s="389"/>
      <c r="RKH40" s="387"/>
      <c r="RKI40" s="389"/>
      <c r="RKJ40" s="387"/>
      <c r="RKK40" s="389"/>
      <c r="RKL40" s="387"/>
      <c r="RKM40" s="389"/>
      <c r="RKN40" s="387"/>
      <c r="RKO40" s="389"/>
      <c r="RKP40" s="387"/>
      <c r="RKQ40" s="389"/>
      <c r="RKR40" s="387"/>
      <c r="RKS40" s="389"/>
      <c r="RKT40" s="387"/>
      <c r="RKU40" s="389"/>
      <c r="RKV40" s="387"/>
      <c r="RKW40" s="389"/>
      <c r="RKX40" s="387"/>
      <c r="RKY40" s="389"/>
      <c r="RKZ40" s="387"/>
      <c r="RLA40" s="389"/>
      <c r="RLB40" s="387"/>
      <c r="RLC40" s="389"/>
      <c r="RLD40" s="387"/>
      <c r="RLE40" s="389"/>
      <c r="RLF40" s="387"/>
      <c r="RLG40" s="389"/>
      <c r="RLH40" s="387"/>
      <c r="RLI40" s="389"/>
      <c r="RLJ40" s="387"/>
      <c r="RLK40" s="389"/>
      <c r="RLL40" s="387"/>
      <c r="RLM40" s="389"/>
      <c r="RLN40" s="387"/>
      <c r="RLO40" s="389"/>
      <c r="RLP40" s="387"/>
      <c r="RLQ40" s="389"/>
      <c r="RLR40" s="387"/>
      <c r="RLS40" s="389"/>
      <c r="RLT40" s="387"/>
      <c r="RLU40" s="389"/>
      <c r="RLV40" s="387"/>
      <c r="RLW40" s="389"/>
      <c r="RLX40" s="387"/>
      <c r="RLY40" s="389"/>
      <c r="RLZ40" s="387"/>
      <c r="RMA40" s="389"/>
      <c r="RMB40" s="387"/>
      <c r="RMC40" s="389"/>
      <c r="RMD40" s="387"/>
      <c r="RME40" s="389"/>
      <c r="RMF40" s="387"/>
      <c r="RMG40" s="389"/>
      <c r="RMH40" s="387"/>
      <c r="RMI40" s="389"/>
      <c r="RMJ40" s="387"/>
      <c r="RMK40" s="389"/>
      <c r="RML40" s="387"/>
      <c r="RMM40" s="389"/>
      <c r="RMN40" s="387"/>
      <c r="RMO40" s="389"/>
      <c r="RMP40" s="387"/>
      <c r="RMQ40" s="389"/>
      <c r="RMR40" s="387"/>
      <c r="RMS40" s="389"/>
      <c r="RMT40" s="387"/>
      <c r="RMU40" s="389"/>
      <c r="RMV40" s="387"/>
      <c r="RMW40" s="389"/>
      <c r="RMX40" s="387"/>
      <c r="RMY40" s="389"/>
      <c r="RMZ40" s="387"/>
      <c r="RNA40" s="389"/>
      <c r="RNB40" s="387"/>
      <c r="RNC40" s="389"/>
      <c r="RND40" s="387"/>
      <c r="RNE40" s="389"/>
      <c r="RNF40" s="387"/>
      <c r="RNG40" s="389"/>
      <c r="RNH40" s="387"/>
      <c r="RNI40" s="389"/>
      <c r="RNJ40" s="387"/>
      <c r="RNK40" s="389"/>
      <c r="RNL40" s="387"/>
      <c r="RNM40" s="389"/>
      <c r="RNN40" s="387"/>
      <c r="RNO40" s="389"/>
      <c r="RNP40" s="387"/>
      <c r="RNQ40" s="389"/>
      <c r="RNR40" s="387"/>
      <c r="RNS40" s="389"/>
      <c r="RNT40" s="387"/>
      <c r="RNU40" s="389"/>
      <c r="RNV40" s="387"/>
      <c r="RNW40" s="389"/>
      <c r="RNX40" s="387"/>
      <c r="RNY40" s="389"/>
      <c r="RNZ40" s="387"/>
      <c r="ROA40" s="389"/>
      <c r="ROB40" s="387"/>
      <c r="ROC40" s="389"/>
      <c r="ROD40" s="387"/>
      <c r="ROE40" s="389"/>
      <c r="ROF40" s="387"/>
      <c r="ROG40" s="389"/>
      <c r="ROH40" s="387"/>
      <c r="ROI40" s="389"/>
      <c r="ROJ40" s="387"/>
      <c r="ROK40" s="389"/>
      <c r="ROL40" s="387"/>
      <c r="ROM40" s="389"/>
      <c r="RON40" s="387"/>
      <c r="ROO40" s="389"/>
      <c r="ROP40" s="387"/>
      <c r="ROQ40" s="389"/>
      <c r="ROR40" s="387"/>
      <c r="ROS40" s="389"/>
      <c r="ROT40" s="387"/>
      <c r="ROU40" s="389"/>
      <c r="ROV40" s="387"/>
      <c r="ROW40" s="389"/>
      <c r="ROX40" s="387"/>
      <c r="ROY40" s="389"/>
      <c r="ROZ40" s="387"/>
      <c r="RPA40" s="389"/>
      <c r="RPB40" s="387"/>
      <c r="RPC40" s="389"/>
      <c r="RPD40" s="387"/>
      <c r="RPE40" s="389"/>
      <c r="RPF40" s="387"/>
      <c r="RPG40" s="389"/>
      <c r="RPH40" s="387"/>
      <c r="RPI40" s="389"/>
      <c r="RPJ40" s="387"/>
      <c r="RPK40" s="389"/>
      <c r="RPL40" s="387"/>
      <c r="RPM40" s="389"/>
      <c r="RPN40" s="387"/>
      <c r="RPO40" s="389"/>
      <c r="RPP40" s="387"/>
      <c r="RPQ40" s="389"/>
      <c r="RPR40" s="387"/>
      <c r="RPS40" s="389"/>
      <c r="RPT40" s="387"/>
      <c r="RPU40" s="389"/>
      <c r="RPV40" s="387"/>
      <c r="RPW40" s="389"/>
      <c r="RPX40" s="387"/>
      <c r="RPY40" s="389"/>
      <c r="RPZ40" s="387"/>
      <c r="RQA40" s="389"/>
      <c r="RQB40" s="387"/>
      <c r="RQC40" s="389"/>
      <c r="RQD40" s="387"/>
      <c r="RQE40" s="389"/>
      <c r="RQF40" s="387"/>
      <c r="RQG40" s="389"/>
      <c r="RQH40" s="387"/>
      <c r="RQI40" s="389"/>
      <c r="RQJ40" s="387"/>
      <c r="RQK40" s="389"/>
      <c r="RQL40" s="387"/>
      <c r="RQM40" s="389"/>
      <c r="RQN40" s="387"/>
      <c r="RQO40" s="389"/>
      <c r="RQP40" s="387"/>
      <c r="RQQ40" s="389"/>
      <c r="RQR40" s="387"/>
      <c r="RQS40" s="389"/>
      <c r="RQT40" s="387"/>
      <c r="RQU40" s="389"/>
      <c r="RQV40" s="387"/>
      <c r="RQW40" s="389"/>
      <c r="RQX40" s="387"/>
      <c r="RQY40" s="389"/>
      <c r="RQZ40" s="387"/>
      <c r="RRA40" s="389"/>
      <c r="RRB40" s="387"/>
      <c r="RRC40" s="389"/>
      <c r="RRD40" s="387"/>
      <c r="RRE40" s="389"/>
      <c r="RRF40" s="387"/>
      <c r="RRG40" s="389"/>
      <c r="RRH40" s="387"/>
      <c r="RRI40" s="389"/>
      <c r="RRJ40" s="387"/>
      <c r="RRK40" s="389"/>
      <c r="RRL40" s="387"/>
      <c r="RRM40" s="389"/>
      <c r="RRN40" s="387"/>
      <c r="RRO40" s="389"/>
      <c r="RRP40" s="387"/>
      <c r="RRQ40" s="389"/>
      <c r="RRR40" s="387"/>
      <c r="RRS40" s="389"/>
      <c r="RRT40" s="387"/>
      <c r="RRU40" s="389"/>
      <c r="RRV40" s="387"/>
      <c r="RRW40" s="389"/>
      <c r="RRX40" s="387"/>
      <c r="RRY40" s="389"/>
      <c r="RRZ40" s="387"/>
      <c r="RSA40" s="389"/>
      <c r="RSB40" s="387"/>
      <c r="RSC40" s="389"/>
      <c r="RSD40" s="387"/>
      <c r="RSE40" s="389"/>
      <c r="RSF40" s="387"/>
      <c r="RSG40" s="389"/>
      <c r="RSH40" s="387"/>
      <c r="RSI40" s="389"/>
      <c r="RSJ40" s="387"/>
      <c r="RSK40" s="389"/>
      <c r="RSL40" s="387"/>
      <c r="RSM40" s="389"/>
      <c r="RSN40" s="387"/>
      <c r="RSO40" s="389"/>
      <c r="RSP40" s="387"/>
      <c r="RSQ40" s="389"/>
      <c r="RSR40" s="387"/>
      <c r="RSS40" s="389"/>
      <c r="RST40" s="387"/>
      <c r="RSU40" s="389"/>
      <c r="RSV40" s="387"/>
      <c r="RSW40" s="389"/>
      <c r="RSX40" s="387"/>
      <c r="RSY40" s="389"/>
      <c r="RSZ40" s="387"/>
      <c r="RTA40" s="389"/>
      <c r="RTB40" s="387"/>
      <c r="RTC40" s="389"/>
      <c r="RTD40" s="387"/>
      <c r="RTE40" s="389"/>
      <c r="RTF40" s="387"/>
      <c r="RTG40" s="389"/>
      <c r="RTH40" s="387"/>
      <c r="RTI40" s="389"/>
      <c r="RTJ40" s="387"/>
      <c r="RTK40" s="389"/>
      <c r="RTL40" s="387"/>
      <c r="RTM40" s="389"/>
      <c r="RTN40" s="387"/>
      <c r="RTO40" s="389"/>
      <c r="RTP40" s="387"/>
      <c r="RTQ40" s="389"/>
      <c r="RTR40" s="387"/>
      <c r="RTS40" s="389"/>
      <c r="RTT40" s="387"/>
      <c r="RTU40" s="389"/>
      <c r="RTV40" s="387"/>
      <c r="RTW40" s="389"/>
      <c r="RTX40" s="387"/>
      <c r="RTY40" s="389"/>
      <c r="RTZ40" s="387"/>
      <c r="RUA40" s="389"/>
      <c r="RUB40" s="387"/>
      <c r="RUC40" s="389"/>
      <c r="RUD40" s="387"/>
      <c r="RUE40" s="389"/>
      <c r="RUF40" s="387"/>
      <c r="RUG40" s="389"/>
      <c r="RUH40" s="387"/>
      <c r="RUI40" s="389"/>
      <c r="RUJ40" s="387"/>
      <c r="RUK40" s="389"/>
      <c r="RUL40" s="387"/>
      <c r="RUM40" s="389"/>
      <c r="RUN40" s="387"/>
      <c r="RUO40" s="389"/>
      <c r="RUP40" s="387"/>
      <c r="RUQ40" s="389"/>
      <c r="RUR40" s="387"/>
      <c r="RUS40" s="389"/>
      <c r="RUT40" s="387"/>
      <c r="RUU40" s="389"/>
      <c r="RUV40" s="387"/>
      <c r="RUW40" s="389"/>
      <c r="RUX40" s="387"/>
      <c r="RUY40" s="389"/>
      <c r="RUZ40" s="387"/>
      <c r="RVA40" s="389"/>
      <c r="RVB40" s="387"/>
      <c r="RVC40" s="389"/>
      <c r="RVD40" s="387"/>
      <c r="RVE40" s="389"/>
      <c r="RVF40" s="387"/>
      <c r="RVG40" s="389"/>
      <c r="RVH40" s="387"/>
      <c r="RVI40" s="389"/>
      <c r="RVJ40" s="387"/>
      <c r="RVK40" s="389"/>
      <c r="RVL40" s="387"/>
      <c r="RVM40" s="389"/>
      <c r="RVN40" s="387"/>
      <c r="RVO40" s="389"/>
      <c r="RVP40" s="387"/>
      <c r="RVQ40" s="389"/>
      <c r="RVR40" s="387"/>
      <c r="RVS40" s="389"/>
      <c r="RVT40" s="387"/>
      <c r="RVU40" s="389"/>
      <c r="RVV40" s="387"/>
      <c r="RVW40" s="389"/>
      <c r="RVX40" s="387"/>
      <c r="RVY40" s="389"/>
      <c r="RVZ40" s="387"/>
      <c r="RWA40" s="389"/>
      <c r="RWB40" s="387"/>
      <c r="RWC40" s="389"/>
      <c r="RWD40" s="387"/>
      <c r="RWE40" s="389"/>
      <c r="RWF40" s="387"/>
      <c r="RWG40" s="389"/>
      <c r="RWH40" s="387"/>
      <c r="RWI40" s="389"/>
      <c r="RWJ40" s="387"/>
      <c r="RWK40" s="389"/>
      <c r="RWL40" s="387"/>
      <c r="RWM40" s="389"/>
      <c r="RWN40" s="387"/>
      <c r="RWO40" s="389"/>
      <c r="RWP40" s="387"/>
      <c r="RWQ40" s="389"/>
      <c r="RWR40" s="387"/>
      <c r="RWS40" s="389"/>
      <c r="RWT40" s="387"/>
      <c r="RWU40" s="389"/>
      <c r="RWV40" s="387"/>
      <c r="RWW40" s="389"/>
      <c r="RWX40" s="387"/>
      <c r="RWY40" s="389"/>
      <c r="RWZ40" s="387"/>
      <c r="RXA40" s="389"/>
      <c r="RXB40" s="387"/>
      <c r="RXC40" s="389"/>
      <c r="RXD40" s="387"/>
      <c r="RXE40" s="389"/>
      <c r="RXF40" s="387"/>
      <c r="RXG40" s="389"/>
      <c r="RXH40" s="387"/>
      <c r="RXI40" s="389"/>
      <c r="RXJ40" s="387"/>
      <c r="RXK40" s="389"/>
      <c r="RXL40" s="387"/>
      <c r="RXM40" s="389"/>
      <c r="RXN40" s="387"/>
      <c r="RXO40" s="389"/>
      <c r="RXP40" s="387"/>
      <c r="RXQ40" s="389"/>
      <c r="RXR40" s="387"/>
      <c r="RXS40" s="389"/>
      <c r="RXT40" s="387"/>
      <c r="RXU40" s="389"/>
      <c r="RXV40" s="387"/>
      <c r="RXW40" s="389"/>
      <c r="RXX40" s="387"/>
      <c r="RXY40" s="389"/>
      <c r="RXZ40" s="387"/>
      <c r="RYA40" s="389"/>
      <c r="RYB40" s="387"/>
      <c r="RYC40" s="389"/>
      <c r="RYD40" s="387"/>
      <c r="RYE40" s="389"/>
      <c r="RYF40" s="387"/>
      <c r="RYG40" s="389"/>
      <c r="RYH40" s="387"/>
      <c r="RYI40" s="389"/>
      <c r="RYJ40" s="387"/>
      <c r="RYK40" s="389"/>
      <c r="RYL40" s="387"/>
      <c r="RYM40" s="389"/>
      <c r="RYN40" s="387"/>
      <c r="RYO40" s="389"/>
      <c r="RYP40" s="387"/>
      <c r="RYQ40" s="389"/>
      <c r="RYR40" s="387"/>
      <c r="RYS40" s="389"/>
      <c r="RYT40" s="387"/>
      <c r="RYU40" s="389"/>
      <c r="RYV40" s="387"/>
      <c r="RYW40" s="389"/>
      <c r="RYX40" s="387"/>
      <c r="RYY40" s="389"/>
      <c r="RYZ40" s="387"/>
      <c r="RZA40" s="389"/>
      <c r="RZB40" s="387"/>
      <c r="RZC40" s="389"/>
      <c r="RZD40" s="387"/>
      <c r="RZE40" s="389"/>
      <c r="RZF40" s="387"/>
      <c r="RZG40" s="389"/>
      <c r="RZH40" s="387"/>
      <c r="RZI40" s="389"/>
      <c r="RZJ40" s="387"/>
      <c r="RZK40" s="389"/>
      <c r="RZL40" s="387"/>
      <c r="RZM40" s="389"/>
      <c r="RZN40" s="387"/>
      <c r="RZO40" s="389"/>
      <c r="RZP40" s="387"/>
      <c r="RZQ40" s="389"/>
      <c r="RZR40" s="387"/>
      <c r="RZS40" s="389"/>
      <c r="RZT40" s="387"/>
      <c r="RZU40" s="389"/>
      <c r="RZV40" s="387"/>
      <c r="RZW40" s="389"/>
      <c r="RZX40" s="387"/>
      <c r="RZY40" s="389"/>
      <c r="RZZ40" s="387"/>
      <c r="SAA40" s="389"/>
      <c r="SAB40" s="387"/>
      <c r="SAC40" s="389"/>
      <c r="SAD40" s="387"/>
      <c r="SAE40" s="389"/>
      <c r="SAF40" s="387"/>
      <c r="SAG40" s="389"/>
      <c r="SAH40" s="387"/>
      <c r="SAI40" s="389"/>
      <c r="SAJ40" s="387"/>
      <c r="SAK40" s="389"/>
      <c r="SAL40" s="387"/>
      <c r="SAM40" s="389"/>
      <c r="SAN40" s="387"/>
      <c r="SAO40" s="389"/>
      <c r="SAP40" s="387"/>
      <c r="SAQ40" s="389"/>
      <c r="SAR40" s="387"/>
      <c r="SAS40" s="389"/>
      <c r="SAT40" s="387"/>
      <c r="SAU40" s="389"/>
      <c r="SAV40" s="387"/>
      <c r="SAW40" s="389"/>
      <c r="SAX40" s="387"/>
      <c r="SAY40" s="389"/>
      <c r="SAZ40" s="387"/>
      <c r="SBA40" s="389"/>
      <c r="SBB40" s="387"/>
      <c r="SBC40" s="389"/>
      <c r="SBD40" s="387"/>
      <c r="SBE40" s="389"/>
      <c r="SBF40" s="387"/>
      <c r="SBG40" s="389"/>
      <c r="SBH40" s="387"/>
      <c r="SBI40" s="389"/>
      <c r="SBJ40" s="387"/>
      <c r="SBK40" s="389"/>
      <c r="SBL40" s="387"/>
      <c r="SBM40" s="389"/>
      <c r="SBN40" s="387"/>
      <c r="SBO40" s="389"/>
      <c r="SBP40" s="387"/>
      <c r="SBQ40" s="389"/>
      <c r="SBR40" s="387"/>
      <c r="SBS40" s="389"/>
      <c r="SBT40" s="387"/>
      <c r="SBU40" s="389"/>
      <c r="SBV40" s="387"/>
      <c r="SBW40" s="389"/>
      <c r="SBX40" s="387"/>
      <c r="SBY40" s="389"/>
      <c r="SBZ40" s="387"/>
      <c r="SCA40" s="389"/>
      <c r="SCB40" s="387"/>
      <c r="SCC40" s="389"/>
      <c r="SCD40" s="387"/>
      <c r="SCE40" s="389"/>
      <c r="SCF40" s="387"/>
      <c r="SCG40" s="389"/>
      <c r="SCH40" s="387"/>
      <c r="SCI40" s="389"/>
      <c r="SCJ40" s="387"/>
      <c r="SCK40" s="389"/>
      <c r="SCL40" s="387"/>
      <c r="SCM40" s="389"/>
      <c r="SCN40" s="387"/>
      <c r="SCO40" s="389"/>
      <c r="SCP40" s="387"/>
      <c r="SCQ40" s="389"/>
      <c r="SCR40" s="387"/>
      <c r="SCS40" s="389"/>
      <c r="SCT40" s="387"/>
      <c r="SCU40" s="389"/>
      <c r="SCV40" s="387"/>
      <c r="SCW40" s="389"/>
      <c r="SCX40" s="387"/>
      <c r="SCY40" s="389"/>
      <c r="SCZ40" s="387"/>
      <c r="SDA40" s="389"/>
      <c r="SDB40" s="387"/>
      <c r="SDC40" s="389"/>
      <c r="SDD40" s="387"/>
      <c r="SDE40" s="389"/>
      <c r="SDF40" s="387"/>
      <c r="SDG40" s="389"/>
      <c r="SDH40" s="387"/>
      <c r="SDI40" s="389"/>
      <c r="SDJ40" s="387"/>
      <c r="SDK40" s="389"/>
      <c r="SDL40" s="387"/>
      <c r="SDM40" s="389"/>
      <c r="SDN40" s="387"/>
      <c r="SDO40" s="389"/>
      <c r="SDP40" s="387"/>
      <c r="SDQ40" s="389"/>
      <c r="SDR40" s="387"/>
      <c r="SDS40" s="389"/>
      <c r="SDT40" s="387"/>
      <c r="SDU40" s="389"/>
      <c r="SDV40" s="387"/>
      <c r="SDW40" s="389"/>
      <c r="SDX40" s="387"/>
      <c r="SDY40" s="389"/>
      <c r="SDZ40" s="387"/>
      <c r="SEA40" s="389"/>
      <c r="SEB40" s="387"/>
      <c r="SEC40" s="389"/>
      <c r="SED40" s="387"/>
      <c r="SEE40" s="389"/>
      <c r="SEF40" s="387"/>
      <c r="SEG40" s="389"/>
      <c r="SEH40" s="387"/>
      <c r="SEI40" s="389"/>
      <c r="SEJ40" s="387"/>
      <c r="SEK40" s="389"/>
      <c r="SEL40" s="387"/>
      <c r="SEM40" s="389"/>
      <c r="SEN40" s="387"/>
      <c r="SEO40" s="389"/>
      <c r="SEP40" s="387"/>
      <c r="SEQ40" s="389"/>
      <c r="SER40" s="387"/>
      <c r="SES40" s="389"/>
      <c r="SET40" s="387"/>
      <c r="SEU40" s="389"/>
      <c r="SEV40" s="387"/>
      <c r="SEW40" s="389"/>
      <c r="SEX40" s="387"/>
      <c r="SEY40" s="389"/>
      <c r="SEZ40" s="387"/>
      <c r="SFA40" s="389"/>
      <c r="SFB40" s="387"/>
      <c r="SFC40" s="389"/>
      <c r="SFD40" s="387"/>
      <c r="SFE40" s="389"/>
      <c r="SFF40" s="387"/>
      <c r="SFG40" s="389"/>
      <c r="SFH40" s="387"/>
      <c r="SFI40" s="389"/>
      <c r="SFJ40" s="387"/>
      <c r="SFK40" s="389"/>
      <c r="SFL40" s="387"/>
      <c r="SFM40" s="389"/>
      <c r="SFN40" s="387"/>
      <c r="SFO40" s="389"/>
      <c r="SFP40" s="387"/>
      <c r="SFQ40" s="389"/>
      <c r="SFR40" s="387"/>
      <c r="SFS40" s="389"/>
      <c r="SFT40" s="387"/>
      <c r="SFU40" s="389"/>
      <c r="SFV40" s="387"/>
      <c r="SFW40" s="389"/>
      <c r="SFX40" s="387"/>
      <c r="SFY40" s="389"/>
      <c r="SFZ40" s="387"/>
      <c r="SGA40" s="389"/>
      <c r="SGB40" s="387"/>
      <c r="SGC40" s="389"/>
      <c r="SGD40" s="387"/>
      <c r="SGE40" s="389"/>
      <c r="SGF40" s="387"/>
      <c r="SGG40" s="389"/>
      <c r="SGH40" s="387"/>
      <c r="SGI40" s="389"/>
      <c r="SGJ40" s="387"/>
      <c r="SGK40" s="389"/>
      <c r="SGL40" s="387"/>
      <c r="SGM40" s="389"/>
      <c r="SGN40" s="387"/>
      <c r="SGO40" s="389"/>
      <c r="SGP40" s="387"/>
      <c r="SGQ40" s="389"/>
      <c r="SGR40" s="387"/>
      <c r="SGS40" s="389"/>
      <c r="SGT40" s="387"/>
      <c r="SGU40" s="389"/>
      <c r="SGV40" s="387"/>
      <c r="SGW40" s="389"/>
      <c r="SGX40" s="387"/>
      <c r="SGY40" s="389"/>
      <c r="SGZ40" s="387"/>
      <c r="SHA40" s="389"/>
      <c r="SHB40" s="387"/>
      <c r="SHC40" s="389"/>
      <c r="SHD40" s="387"/>
      <c r="SHE40" s="389"/>
      <c r="SHF40" s="387"/>
      <c r="SHG40" s="389"/>
      <c r="SHH40" s="387"/>
      <c r="SHI40" s="389"/>
      <c r="SHJ40" s="387"/>
      <c r="SHK40" s="389"/>
      <c r="SHL40" s="387"/>
      <c r="SHM40" s="389"/>
      <c r="SHN40" s="387"/>
      <c r="SHO40" s="389"/>
      <c r="SHP40" s="387"/>
      <c r="SHQ40" s="389"/>
      <c r="SHR40" s="387"/>
      <c r="SHS40" s="389"/>
      <c r="SHT40" s="387"/>
      <c r="SHU40" s="389"/>
      <c r="SHV40" s="387"/>
      <c r="SHW40" s="389"/>
      <c r="SHX40" s="387"/>
      <c r="SHY40" s="389"/>
      <c r="SHZ40" s="387"/>
      <c r="SIA40" s="389"/>
      <c r="SIB40" s="387"/>
      <c r="SIC40" s="389"/>
      <c r="SID40" s="387"/>
      <c r="SIE40" s="389"/>
      <c r="SIF40" s="387"/>
      <c r="SIG40" s="389"/>
      <c r="SIH40" s="387"/>
      <c r="SII40" s="389"/>
      <c r="SIJ40" s="387"/>
      <c r="SIK40" s="389"/>
      <c r="SIL40" s="387"/>
      <c r="SIM40" s="389"/>
      <c r="SIN40" s="387"/>
      <c r="SIO40" s="389"/>
      <c r="SIP40" s="387"/>
      <c r="SIQ40" s="389"/>
      <c r="SIR40" s="387"/>
      <c r="SIS40" s="389"/>
      <c r="SIT40" s="387"/>
      <c r="SIU40" s="389"/>
      <c r="SIV40" s="387"/>
      <c r="SIW40" s="389"/>
      <c r="SIX40" s="387"/>
      <c r="SIY40" s="389"/>
      <c r="SIZ40" s="387"/>
      <c r="SJA40" s="389"/>
      <c r="SJB40" s="387"/>
      <c r="SJC40" s="389"/>
      <c r="SJD40" s="387"/>
      <c r="SJE40" s="389"/>
      <c r="SJF40" s="387"/>
      <c r="SJG40" s="389"/>
      <c r="SJH40" s="387"/>
      <c r="SJI40" s="389"/>
      <c r="SJJ40" s="387"/>
      <c r="SJK40" s="389"/>
      <c r="SJL40" s="387"/>
      <c r="SJM40" s="389"/>
      <c r="SJN40" s="387"/>
      <c r="SJO40" s="389"/>
      <c r="SJP40" s="387"/>
      <c r="SJQ40" s="389"/>
      <c r="SJR40" s="387"/>
      <c r="SJS40" s="389"/>
      <c r="SJT40" s="387"/>
      <c r="SJU40" s="389"/>
      <c r="SJV40" s="387"/>
      <c r="SJW40" s="389"/>
      <c r="SJX40" s="387"/>
      <c r="SJY40" s="389"/>
      <c r="SJZ40" s="387"/>
      <c r="SKA40" s="389"/>
      <c r="SKB40" s="387"/>
      <c r="SKC40" s="389"/>
      <c r="SKD40" s="387"/>
      <c r="SKE40" s="389"/>
      <c r="SKF40" s="387"/>
      <c r="SKG40" s="389"/>
      <c r="SKH40" s="387"/>
      <c r="SKI40" s="389"/>
      <c r="SKJ40" s="387"/>
      <c r="SKK40" s="389"/>
      <c r="SKL40" s="387"/>
      <c r="SKM40" s="389"/>
      <c r="SKN40" s="387"/>
      <c r="SKO40" s="389"/>
      <c r="SKP40" s="387"/>
      <c r="SKQ40" s="389"/>
      <c r="SKR40" s="387"/>
      <c r="SKS40" s="389"/>
      <c r="SKT40" s="387"/>
      <c r="SKU40" s="389"/>
      <c r="SKV40" s="387"/>
      <c r="SKW40" s="389"/>
      <c r="SKX40" s="387"/>
      <c r="SKY40" s="389"/>
      <c r="SKZ40" s="387"/>
      <c r="SLA40" s="389"/>
      <c r="SLB40" s="387"/>
      <c r="SLC40" s="389"/>
      <c r="SLD40" s="387"/>
      <c r="SLE40" s="389"/>
      <c r="SLF40" s="387"/>
      <c r="SLG40" s="389"/>
      <c r="SLH40" s="387"/>
      <c r="SLI40" s="389"/>
      <c r="SLJ40" s="387"/>
      <c r="SLK40" s="389"/>
      <c r="SLL40" s="387"/>
      <c r="SLM40" s="389"/>
      <c r="SLN40" s="387"/>
      <c r="SLO40" s="389"/>
      <c r="SLP40" s="387"/>
      <c r="SLQ40" s="389"/>
      <c r="SLR40" s="387"/>
      <c r="SLS40" s="389"/>
      <c r="SLT40" s="387"/>
      <c r="SLU40" s="389"/>
      <c r="SLV40" s="387"/>
      <c r="SLW40" s="389"/>
      <c r="SLX40" s="387"/>
      <c r="SLY40" s="389"/>
      <c r="SLZ40" s="387"/>
      <c r="SMA40" s="389"/>
      <c r="SMB40" s="387"/>
      <c r="SMC40" s="389"/>
      <c r="SMD40" s="387"/>
      <c r="SME40" s="389"/>
      <c r="SMF40" s="387"/>
      <c r="SMG40" s="389"/>
      <c r="SMH40" s="387"/>
      <c r="SMI40" s="389"/>
      <c r="SMJ40" s="387"/>
      <c r="SMK40" s="389"/>
      <c r="SML40" s="387"/>
      <c r="SMM40" s="389"/>
      <c r="SMN40" s="387"/>
      <c r="SMO40" s="389"/>
      <c r="SMP40" s="387"/>
      <c r="SMQ40" s="389"/>
      <c r="SMR40" s="387"/>
      <c r="SMS40" s="389"/>
      <c r="SMT40" s="387"/>
      <c r="SMU40" s="389"/>
      <c r="SMV40" s="387"/>
      <c r="SMW40" s="389"/>
      <c r="SMX40" s="387"/>
      <c r="SMY40" s="389"/>
      <c r="SMZ40" s="387"/>
      <c r="SNA40" s="389"/>
      <c r="SNB40" s="387"/>
      <c r="SNC40" s="389"/>
      <c r="SND40" s="387"/>
      <c r="SNE40" s="389"/>
      <c r="SNF40" s="387"/>
      <c r="SNG40" s="389"/>
      <c r="SNH40" s="387"/>
      <c r="SNI40" s="389"/>
      <c r="SNJ40" s="387"/>
      <c r="SNK40" s="389"/>
      <c r="SNL40" s="387"/>
      <c r="SNM40" s="389"/>
      <c r="SNN40" s="387"/>
      <c r="SNO40" s="389"/>
      <c r="SNP40" s="387"/>
      <c r="SNQ40" s="389"/>
      <c r="SNR40" s="387"/>
      <c r="SNS40" s="389"/>
      <c r="SNT40" s="387"/>
      <c r="SNU40" s="389"/>
      <c r="SNV40" s="387"/>
      <c r="SNW40" s="389"/>
      <c r="SNX40" s="387"/>
      <c r="SNY40" s="389"/>
      <c r="SNZ40" s="387"/>
      <c r="SOA40" s="389"/>
      <c r="SOB40" s="387"/>
      <c r="SOC40" s="389"/>
      <c r="SOD40" s="387"/>
      <c r="SOE40" s="389"/>
      <c r="SOF40" s="387"/>
      <c r="SOG40" s="389"/>
      <c r="SOH40" s="387"/>
      <c r="SOI40" s="389"/>
      <c r="SOJ40" s="387"/>
      <c r="SOK40" s="389"/>
      <c r="SOL40" s="387"/>
      <c r="SOM40" s="389"/>
      <c r="SON40" s="387"/>
      <c r="SOO40" s="389"/>
      <c r="SOP40" s="387"/>
      <c r="SOQ40" s="389"/>
      <c r="SOR40" s="387"/>
      <c r="SOS40" s="389"/>
      <c r="SOT40" s="387"/>
      <c r="SOU40" s="389"/>
      <c r="SOV40" s="387"/>
      <c r="SOW40" s="389"/>
      <c r="SOX40" s="387"/>
      <c r="SOY40" s="389"/>
      <c r="SOZ40" s="387"/>
      <c r="SPA40" s="389"/>
      <c r="SPB40" s="387"/>
      <c r="SPC40" s="389"/>
      <c r="SPD40" s="387"/>
      <c r="SPE40" s="389"/>
      <c r="SPF40" s="387"/>
      <c r="SPG40" s="389"/>
      <c r="SPH40" s="387"/>
      <c r="SPI40" s="389"/>
      <c r="SPJ40" s="387"/>
      <c r="SPK40" s="389"/>
      <c r="SPL40" s="387"/>
      <c r="SPM40" s="389"/>
      <c r="SPN40" s="387"/>
      <c r="SPO40" s="389"/>
      <c r="SPP40" s="387"/>
      <c r="SPQ40" s="389"/>
      <c r="SPR40" s="387"/>
      <c r="SPS40" s="389"/>
      <c r="SPT40" s="387"/>
      <c r="SPU40" s="389"/>
      <c r="SPV40" s="387"/>
      <c r="SPW40" s="389"/>
      <c r="SPX40" s="387"/>
      <c r="SPY40" s="389"/>
      <c r="SPZ40" s="387"/>
      <c r="SQA40" s="389"/>
      <c r="SQB40" s="387"/>
      <c r="SQC40" s="389"/>
      <c r="SQD40" s="387"/>
      <c r="SQE40" s="389"/>
      <c r="SQF40" s="387"/>
      <c r="SQG40" s="389"/>
      <c r="SQH40" s="387"/>
      <c r="SQI40" s="389"/>
      <c r="SQJ40" s="387"/>
      <c r="SQK40" s="389"/>
      <c r="SQL40" s="387"/>
      <c r="SQM40" s="389"/>
      <c r="SQN40" s="387"/>
      <c r="SQO40" s="389"/>
      <c r="SQP40" s="387"/>
      <c r="SQQ40" s="389"/>
      <c r="SQR40" s="387"/>
      <c r="SQS40" s="389"/>
      <c r="SQT40" s="387"/>
      <c r="SQU40" s="389"/>
      <c r="SQV40" s="387"/>
      <c r="SQW40" s="389"/>
      <c r="SQX40" s="387"/>
      <c r="SQY40" s="389"/>
      <c r="SQZ40" s="387"/>
      <c r="SRA40" s="389"/>
      <c r="SRB40" s="387"/>
      <c r="SRC40" s="389"/>
      <c r="SRD40" s="387"/>
      <c r="SRE40" s="389"/>
      <c r="SRF40" s="387"/>
      <c r="SRG40" s="389"/>
      <c r="SRH40" s="387"/>
      <c r="SRI40" s="389"/>
      <c r="SRJ40" s="387"/>
      <c r="SRK40" s="389"/>
      <c r="SRL40" s="387"/>
      <c r="SRM40" s="389"/>
      <c r="SRN40" s="387"/>
      <c r="SRO40" s="389"/>
      <c r="SRP40" s="387"/>
      <c r="SRQ40" s="389"/>
      <c r="SRR40" s="387"/>
      <c r="SRS40" s="389"/>
      <c r="SRT40" s="387"/>
      <c r="SRU40" s="389"/>
      <c r="SRV40" s="387"/>
      <c r="SRW40" s="389"/>
      <c r="SRX40" s="387"/>
      <c r="SRY40" s="389"/>
      <c r="SRZ40" s="387"/>
      <c r="SSA40" s="389"/>
      <c r="SSB40" s="387"/>
      <c r="SSC40" s="389"/>
      <c r="SSD40" s="387"/>
      <c r="SSE40" s="389"/>
      <c r="SSF40" s="387"/>
      <c r="SSG40" s="389"/>
      <c r="SSH40" s="387"/>
      <c r="SSI40" s="389"/>
      <c r="SSJ40" s="387"/>
      <c r="SSK40" s="389"/>
      <c r="SSL40" s="387"/>
      <c r="SSM40" s="389"/>
      <c r="SSN40" s="387"/>
      <c r="SSO40" s="389"/>
      <c r="SSP40" s="387"/>
      <c r="SSQ40" s="389"/>
      <c r="SSR40" s="387"/>
      <c r="SSS40" s="389"/>
      <c r="SST40" s="387"/>
      <c r="SSU40" s="389"/>
      <c r="SSV40" s="387"/>
      <c r="SSW40" s="389"/>
      <c r="SSX40" s="387"/>
      <c r="SSY40" s="389"/>
      <c r="SSZ40" s="387"/>
      <c r="STA40" s="389"/>
      <c r="STB40" s="387"/>
      <c r="STC40" s="389"/>
      <c r="STD40" s="387"/>
      <c r="STE40" s="389"/>
      <c r="STF40" s="387"/>
      <c r="STG40" s="389"/>
      <c r="STH40" s="387"/>
      <c r="STI40" s="389"/>
      <c r="STJ40" s="387"/>
      <c r="STK40" s="389"/>
      <c r="STL40" s="387"/>
      <c r="STM40" s="389"/>
      <c r="STN40" s="387"/>
      <c r="STO40" s="389"/>
      <c r="STP40" s="387"/>
      <c r="STQ40" s="389"/>
      <c r="STR40" s="387"/>
      <c r="STS40" s="389"/>
      <c r="STT40" s="387"/>
      <c r="STU40" s="389"/>
      <c r="STV40" s="387"/>
      <c r="STW40" s="389"/>
      <c r="STX40" s="387"/>
      <c r="STY40" s="389"/>
      <c r="STZ40" s="387"/>
      <c r="SUA40" s="389"/>
      <c r="SUB40" s="387"/>
      <c r="SUC40" s="389"/>
      <c r="SUD40" s="387"/>
      <c r="SUE40" s="389"/>
      <c r="SUF40" s="387"/>
      <c r="SUG40" s="389"/>
      <c r="SUH40" s="387"/>
      <c r="SUI40" s="389"/>
      <c r="SUJ40" s="387"/>
      <c r="SUK40" s="389"/>
      <c r="SUL40" s="387"/>
      <c r="SUM40" s="389"/>
      <c r="SUN40" s="387"/>
      <c r="SUO40" s="389"/>
      <c r="SUP40" s="387"/>
      <c r="SUQ40" s="389"/>
      <c r="SUR40" s="387"/>
      <c r="SUS40" s="389"/>
      <c r="SUT40" s="387"/>
      <c r="SUU40" s="389"/>
      <c r="SUV40" s="387"/>
      <c r="SUW40" s="389"/>
      <c r="SUX40" s="387"/>
      <c r="SUY40" s="389"/>
      <c r="SUZ40" s="387"/>
      <c r="SVA40" s="389"/>
      <c r="SVB40" s="387"/>
      <c r="SVC40" s="389"/>
      <c r="SVD40" s="387"/>
      <c r="SVE40" s="389"/>
      <c r="SVF40" s="387"/>
      <c r="SVG40" s="389"/>
      <c r="SVH40" s="387"/>
      <c r="SVI40" s="389"/>
      <c r="SVJ40" s="387"/>
      <c r="SVK40" s="389"/>
      <c r="SVL40" s="387"/>
      <c r="SVM40" s="389"/>
      <c r="SVN40" s="387"/>
      <c r="SVO40" s="389"/>
      <c r="SVP40" s="387"/>
      <c r="SVQ40" s="389"/>
      <c r="SVR40" s="387"/>
      <c r="SVS40" s="389"/>
      <c r="SVT40" s="387"/>
      <c r="SVU40" s="389"/>
      <c r="SVV40" s="387"/>
      <c r="SVW40" s="389"/>
      <c r="SVX40" s="387"/>
      <c r="SVY40" s="389"/>
      <c r="SVZ40" s="387"/>
      <c r="SWA40" s="389"/>
      <c r="SWB40" s="387"/>
      <c r="SWC40" s="389"/>
      <c r="SWD40" s="387"/>
      <c r="SWE40" s="389"/>
      <c r="SWF40" s="387"/>
      <c r="SWG40" s="389"/>
      <c r="SWH40" s="387"/>
      <c r="SWI40" s="389"/>
      <c r="SWJ40" s="387"/>
      <c r="SWK40" s="389"/>
      <c r="SWL40" s="387"/>
      <c r="SWM40" s="389"/>
      <c r="SWN40" s="387"/>
      <c r="SWO40" s="389"/>
      <c r="SWP40" s="387"/>
      <c r="SWQ40" s="389"/>
      <c r="SWR40" s="387"/>
      <c r="SWS40" s="389"/>
      <c r="SWT40" s="387"/>
      <c r="SWU40" s="389"/>
      <c r="SWV40" s="387"/>
      <c r="SWW40" s="389"/>
      <c r="SWX40" s="387"/>
      <c r="SWY40" s="389"/>
      <c r="SWZ40" s="387"/>
      <c r="SXA40" s="389"/>
      <c r="SXB40" s="387"/>
      <c r="SXC40" s="389"/>
      <c r="SXD40" s="387"/>
      <c r="SXE40" s="389"/>
      <c r="SXF40" s="387"/>
      <c r="SXG40" s="389"/>
      <c r="SXH40" s="387"/>
      <c r="SXI40" s="389"/>
      <c r="SXJ40" s="387"/>
      <c r="SXK40" s="389"/>
      <c r="SXL40" s="387"/>
      <c r="SXM40" s="389"/>
      <c r="SXN40" s="387"/>
      <c r="SXO40" s="389"/>
      <c r="SXP40" s="387"/>
      <c r="SXQ40" s="389"/>
      <c r="SXR40" s="387"/>
      <c r="SXS40" s="389"/>
      <c r="SXT40" s="387"/>
      <c r="SXU40" s="389"/>
      <c r="SXV40" s="387"/>
      <c r="SXW40" s="389"/>
      <c r="SXX40" s="387"/>
      <c r="SXY40" s="389"/>
      <c r="SXZ40" s="387"/>
      <c r="SYA40" s="389"/>
      <c r="SYB40" s="387"/>
      <c r="SYC40" s="389"/>
      <c r="SYD40" s="387"/>
      <c r="SYE40" s="389"/>
      <c r="SYF40" s="387"/>
      <c r="SYG40" s="389"/>
      <c r="SYH40" s="387"/>
      <c r="SYI40" s="389"/>
      <c r="SYJ40" s="387"/>
      <c r="SYK40" s="389"/>
      <c r="SYL40" s="387"/>
      <c r="SYM40" s="389"/>
      <c r="SYN40" s="387"/>
      <c r="SYO40" s="389"/>
      <c r="SYP40" s="387"/>
      <c r="SYQ40" s="389"/>
      <c r="SYR40" s="387"/>
      <c r="SYS40" s="389"/>
      <c r="SYT40" s="387"/>
      <c r="SYU40" s="389"/>
      <c r="SYV40" s="387"/>
      <c r="SYW40" s="389"/>
      <c r="SYX40" s="387"/>
      <c r="SYY40" s="389"/>
      <c r="SYZ40" s="387"/>
      <c r="SZA40" s="389"/>
      <c r="SZB40" s="387"/>
      <c r="SZC40" s="389"/>
      <c r="SZD40" s="387"/>
      <c r="SZE40" s="389"/>
      <c r="SZF40" s="387"/>
      <c r="SZG40" s="389"/>
      <c r="SZH40" s="387"/>
      <c r="SZI40" s="389"/>
      <c r="SZJ40" s="387"/>
      <c r="SZK40" s="389"/>
      <c r="SZL40" s="387"/>
      <c r="SZM40" s="389"/>
      <c r="SZN40" s="387"/>
      <c r="SZO40" s="389"/>
      <c r="SZP40" s="387"/>
      <c r="SZQ40" s="389"/>
      <c r="SZR40" s="387"/>
      <c r="SZS40" s="389"/>
      <c r="SZT40" s="387"/>
      <c r="SZU40" s="389"/>
      <c r="SZV40" s="387"/>
      <c r="SZW40" s="389"/>
      <c r="SZX40" s="387"/>
      <c r="SZY40" s="389"/>
      <c r="SZZ40" s="387"/>
      <c r="TAA40" s="389"/>
      <c r="TAB40" s="387"/>
      <c r="TAC40" s="389"/>
      <c r="TAD40" s="387"/>
      <c r="TAE40" s="389"/>
      <c r="TAF40" s="387"/>
      <c r="TAG40" s="389"/>
      <c r="TAH40" s="387"/>
      <c r="TAI40" s="389"/>
      <c r="TAJ40" s="387"/>
      <c r="TAK40" s="389"/>
      <c r="TAL40" s="387"/>
      <c r="TAM40" s="389"/>
      <c r="TAN40" s="387"/>
      <c r="TAO40" s="389"/>
      <c r="TAP40" s="387"/>
      <c r="TAQ40" s="389"/>
      <c r="TAR40" s="387"/>
      <c r="TAS40" s="389"/>
      <c r="TAT40" s="387"/>
      <c r="TAU40" s="389"/>
      <c r="TAV40" s="387"/>
      <c r="TAW40" s="389"/>
      <c r="TAX40" s="387"/>
      <c r="TAY40" s="389"/>
      <c r="TAZ40" s="387"/>
      <c r="TBA40" s="389"/>
      <c r="TBB40" s="387"/>
      <c r="TBC40" s="389"/>
      <c r="TBD40" s="387"/>
      <c r="TBE40" s="389"/>
      <c r="TBF40" s="387"/>
      <c r="TBG40" s="389"/>
      <c r="TBH40" s="387"/>
      <c r="TBI40" s="389"/>
      <c r="TBJ40" s="387"/>
      <c r="TBK40" s="389"/>
      <c r="TBL40" s="387"/>
      <c r="TBM40" s="389"/>
      <c r="TBN40" s="387"/>
      <c r="TBO40" s="389"/>
      <c r="TBP40" s="387"/>
      <c r="TBQ40" s="389"/>
      <c r="TBR40" s="387"/>
      <c r="TBS40" s="389"/>
      <c r="TBT40" s="387"/>
      <c r="TBU40" s="389"/>
      <c r="TBV40" s="387"/>
      <c r="TBW40" s="389"/>
      <c r="TBX40" s="387"/>
      <c r="TBY40" s="389"/>
      <c r="TBZ40" s="387"/>
      <c r="TCA40" s="389"/>
      <c r="TCB40" s="387"/>
      <c r="TCC40" s="389"/>
      <c r="TCD40" s="387"/>
      <c r="TCE40" s="389"/>
      <c r="TCF40" s="387"/>
      <c r="TCG40" s="389"/>
      <c r="TCH40" s="387"/>
      <c r="TCI40" s="389"/>
      <c r="TCJ40" s="387"/>
      <c r="TCK40" s="389"/>
      <c r="TCL40" s="387"/>
      <c r="TCM40" s="389"/>
      <c r="TCN40" s="387"/>
      <c r="TCO40" s="389"/>
      <c r="TCP40" s="387"/>
      <c r="TCQ40" s="389"/>
      <c r="TCR40" s="387"/>
      <c r="TCS40" s="389"/>
      <c r="TCT40" s="387"/>
      <c r="TCU40" s="389"/>
      <c r="TCV40" s="387"/>
      <c r="TCW40" s="389"/>
      <c r="TCX40" s="387"/>
      <c r="TCY40" s="389"/>
      <c r="TCZ40" s="387"/>
      <c r="TDA40" s="389"/>
      <c r="TDB40" s="387"/>
      <c r="TDC40" s="389"/>
      <c r="TDD40" s="387"/>
      <c r="TDE40" s="389"/>
      <c r="TDF40" s="387"/>
      <c r="TDG40" s="389"/>
      <c r="TDH40" s="387"/>
      <c r="TDI40" s="389"/>
      <c r="TDJ40" s="387"/>
      <c r="TDK40" s="389"/>
      <c r="TDL40" s="387"/>
      <c r="TDM40" s="389"/>
      <c r="TDN40" s="387"/>
      <c r="TDO40" s="389"/>
      <c r="TDP40" s="387"/>
      <c r="TDQ40" s="389"/>
      <c r="TDR40" s="387"/>
      <c r="TDS40" s="389"/>
      <c r="TDT40" s="387"/>
      <c r="TDU40" s="389"/>
      <c r="TDV40" s="387"/>
      <c r="TDW40" s="389"/>
      <c r="TDX40" s="387"/>
      <c r="TDY40" s="389"/>
      <c r="TDZ40" s="387"/>
      <c r="TEA40" s="389"/>
      <c r="TEB40" s="387"/>
      <c r="TEC40" s="389"/>
      <c r="TED40" s="387"/>
      <c r="TEE40" s="389"/>
      <c r="TEF40" s="387"/>
      <c r="TEG40" s="389"/>
      <c r="TEH40" s="387"/>
      <c r="TEI40" s="389"/>
      <c r="TEJ40" s="387"/>
      <c r="TEK40" s="389"/>
      <c r="TEL40" s="387"/>
      <c r="TEM40" s="389"/>
      <c r="TEN40" s="387"/>
      <c r="TEO40" s="389"/>
      <c r="TEP40" s="387"/>
      <c r="TEQ40" s="389"/>
      <c r="TER40" s="387"/>
      <c r="TES40" s="389"/>
      <c r="TET40" s="387"/>
      <c r="TEU40" s="389"/>
      <c r="TEV40" s="387"/>
      <c r="TEW40" s="389"/>
      <c r="TEX40" s="387"/>
      <c r="TEY40" s="389"/>
      <c r="TEZ40" s="387"/>
      <c r="TFA40" s="389"/>
      <c r="TFB40" s="387"/>
      <c r="TFC40" s="389"/>
      <c r="TFD40" s="387"/>
      <c r="TFE40" s="389"/>
      <c r="TFF40" s="387"/>
      <c r="TFG40" s="389"/>
      <c r="TFH40" s="387"/>
      <c r="TFI40" s="389"/>
      <c r="TFJ40" s="387"/>
      <c r="TFK40" s="389"/>
      <c r="TFL40" s="387"/>
      <c r="TFM40" s="389"/>
      <c r="TFN40" s="387"/>
      <c r="TFO40" s="389"/>
      <c r="TFP40" s="387"/>
      <c r="TFQ40" s="389"/>
      <c r="TFR40" s="387"/>
      <c r="TFS40" s="389"/>
      <c r="TFT40" s="387"/>
      <c r="TFU40" s="389"/>
      <c r="TFV40" s="387"/>
      <c r="TFW40" s="389"/>
      <c r="TFX40" s="387"/>
      <c r="TFY40" s="389"/>
      <c r="TFZ40" s="387"/>
      <c r="TGA40" s="389"/>
      <c r="TGB40" s="387"/>
      <c r="TGC40" s="389"/>
      <c r="TGD40" s="387"/>
      <c r="TGE40" s="389"/>
      <c r="TGF40" s="387"/>
      <c r="TGG40" s="389"/>
      <c r="TGH40" s="387"/>
      <c r="TGI40" s="389"/>
      <c r="TGJ40" s="387"/>
      <c r="TGK40" s="389"/>
      <c r="TGL40" s="387"/>
      <c r="TGM40" s="389"/>
      <c r="TGN40" s="387"/>
      <c r="TGO40" s="389"/>
      <c r="TGP40" s="387"/>
      <c r="TGQ40" s="389"/>
      <c r="TGR40" s="387"/>
      <c r="TGS40" s="389"/>
      <c r="TGT40" s="387"/>
      <c r="TGU40" s="389"/>
      <c r="TGV40" s="387"/>
      <c r="TGW40" s="389"/>
      <c r="TGX40" s="387"/>
      <c r="TGY40" s="389"/>
      <c r="TGZ40" s="387"/>
      <c r="THA40" s="389"/>
      <c r="THB40" s="387"/>
      <c r="THC40" s="389"/>
      <c r="THD40" s="387"/>
      <c r="THE40" s="389"/>
      <c r="THF40" s="387"/>
      <c r="THG40" s="389"/>
      <c r="THH40" s="387"/>
      <c r="THI40" s="389"/>
      <c r="THJ40" s="387"/>
      <c r="THK40" s="389"/>
      <c r="THL40" s="387"/>
      <c r="THM40" s="389"/>
      <c r="THN40" s="387"/>
      <c r="THO40" s="389"/>
      <c r="THP40" s="387"/>
      <c r="THQ40" s="389"/>
      <c r="THR40" s="387"/>
      <c r="THS40" s="389"/>
      <c r="THT40" s="387"/>
      <c r="THU40" s="389"/>
      <c r="THV40" s="387"/>
      <c r="THW40" s="389"/>
      <c r="THX40" s="387"/>
      <c r="THY40" s="389"/>
      <c r="THZ40" s="387"/>
      <c r="TIA40" s="389"/>
      <c r="TIB40" s="387"/>
      <c r="TIC40" s="389"/>
      <c r="TID40" s="387"/>
      <c r="TIE40" s="389"/>
      <c r="TIF40" s="387"/>
      <c r="TIG40" s="389"/>
      <c r="TIH40" s="387"/>
      <c r="TII40" s="389"/>
      <c r="TIJ40" s="387"/>
      <c r="TIK40" s="389"/>
      <c r="TIL40" s="387"/>
      <c r="TIM40" s="389"/>
      <c r="TIN40" s="387"/>
      <c r="TIO40" s="389"/>
      <c r="TIP40" s="387"/>
      <c r="TIQ40" s="389"/>
      <c r="TIR40" s="387"/>
      <c r="TIS40" s="389"/>
      <c r="TIT40" s="387"/>
      <c r="TIU40" s="389"/>
      <c r="TIV40" s="387"/>
      <c r="TIW40" s="389"/>
      <c r="TIX40" s="387"/>
      <c r="TIY40" s="389"/>
      <c r="TIZ40" s="387"/>
      <c r="TJA40" s="389"/>
      <c r="TJB40" s="387"/>
      <c r="TJC40" s="389"/>
      <c r="TJD40" s="387"/>
      <c r="TJE40" s="389"/>
      <c r="TJF40" s="387"/>
      <c r="TJG40" s="389"/>
      <c r="TJH40" s="387"/>
      <c r="TJI40" s="389"/>
      <c r="TJJ40" s="387"/>
      <c r="TJK40" s="389"/>
      <c r="TJL40" s="387"/>
      <c r="TJM40" s="389"/>
      <c r="TJN40" s="387"/>
      <c r="TJO40" s="389"/>
      <c r="TJP40" s="387"/>
      <c r="TJQ40" s="389"/>
      <c r="TJR40" s="387"/>
      <c r="TJS40" s="389"/>
      <c r="TJT40" s="387"/>
      <c r="TJU40" s="389"/>
      <c r="TJV40" s="387"/>
      <c r="TJW40" s="389"/>
      <c r="TJX40" s="387"/>
      <c r="TJY40" s="389"/>
      <c r="TJZ40" s="387"/>
      <c r="TKA40" s="389"/>
      <c r="TKB40" s="387"/>
      <c r="TKC40" s="389"/>
      <c r="TKD40" s="387"/>
      <c r="TKE40" s="389"/>
      <c r="TKF40" s="387"/>
      <c r="TKG40" s="389"/>
      <c r="TKH40" s="387"/>
      <c r="TKI40" s="389"/>
      <c r="TKJ40" s="387"/>
      <c r="TKK40" s="389"/>
      <c r="TKL40" s="387"/>
      <c r="TKM40" s="389"/>
      <c r="TKN40" s="387"/>
      <c r="TKO40" s="389"/>
      <c r="TKP40" s="387"/>
      <c r="TKQ40" s="389"/>
      <c r="TKR40" s="387"/>
      <c r="TKS40" s="389"/>
      <c r="TKT40" s="387"/>
      <c r="TKU40" s="389"/>
      <c r="TKV40" s="387"/>
      <c r="TKW40" s="389"/>
      <c r="TKX40" s="387"/>
      <c r="TKY40" s="389"/>
      <c r="TKZ40" s="387"/>
      <c r="TLA40" s="389"/>
      <c r="TLB40" s="387"/>
      <c r="TLC40" s="389"/>
      <c r="TLD40" s="387"/>
      <c r="TLE40" s="389"/>
      <c r="TLF40" s="387"/>
      <c r="TLG40" s="389"/>
      <c r="TLH40" s="387"/>
      <c r="TLI40" s="389"/>
      <c r="TLJ40" s="387"/>
      <c r="TLK40" s="389"/>
      <c r="TLL40" s="387"/>
      <c r="TLM40" s="389"/>
      <c r="TLN40" s="387"/>
      <c r="TLO40" s="389"/>
      <c r="TLP40" s="387"/>
      <c r="TLQ40" s="389"/>
      <c r="TLR40" s="387"/>
      <c r="TLS40" s="389"/>
      <c r="TLT40" s="387"/>
      <c r="TLU40" s="389"/>
      <c r="TLV40" s="387"/>
      <c r="TLW40" s="389"/>
      <c r="TLX40" s="387"/>
      <c r="TLY40" s="389"/>
      <c r="TLZ40" s="387"/>
      <c r="TMA40" s="389"/>
      <c r="TMB40" s="387"/>
      <c r="TMC40" s="389"/>
      <c r="TMD40" s="387"/>
      <c r="TME40" s="389"/>
      <c r="TMF40" s="387"/>
      <c r="TMG40" s="389"/>
      <c r="TMH40" s="387"/>
      <c r="TMI40" s="389"/>
      <c r="TMJ40" s="387"/>
      <c r="TMK40" s="389"/>
      <c r="TML40" s="387"/>
      <c r="TMM40" s="389"/>
      <c r="TMN40" s="387"/>
      <c r="TMO40" s="389"/>
      <c r="TMP40" s="387"/>
      <c r="TMQ40" s="389"/>
      <c r="TMR40" s="387"/>
      <c r="TMS40" s="389"/>
      <c r="TMT40" s="387"/>
      <c r="TMU40" s="389"/>
      <c r="TMV40" s="387"/>
      <c r="TMW40" s="389"/>
      <c r="TMX40" s="387"/>
      <c r="TMY40" s="389"/>
      <c r="TMZ40" s="387"/>
      <c r="TNA40" s="389"/>
      <c r="TNB40" s="387"/>
      <c r="TNC40" s="389"/>
      <c r="TND40" s="387"/>
      <c r="TNE40" s="389"/>
      <c r="TNF40" s="387"/>
      <c r="TNG40" s="389"/>
      <c r="TNH40" s="387"/>
      <c r="TNI40" s="389"/>
      <c r="TNJ40" s="387"/>
      <c r="TNK40" s="389"/>
      <c r="TNL40" s="387"/>
      <c r="TNM40" s="389"/>
      <c r="TNN40" s="387"/>
      <c r="TNO40" s="389"/>
      <c r="TNP40" s="387"/>
      <c r="TNQ40" s="389"/>
      <c r="TNR40" s="387"/>
      <c r="TNS40" s="389"/>
      <c r="TNT40" s="387"/>
      <c r="TNU40" s="389"/>
      <c r="TNV40" s="387"/>
      <c r="TNW40" s="389"/>
      <c r="TNX40" s="387"/>
      <c r="TNY40" s="389"/>
      <c r="TNZ40" s="387"/>
      <c r="TOA40" s="389"/>
      <c r="TOB40" s="387"/>
      <c r="TOC40" s="389"/>
      <c r="TOD40" s="387"/>
      <c r="TOE40" s="389"/>
      <c r="TOF40" s="387"/>
      <c r="TOG40" s="389"/>
      <c r="TOH40" s="387"/>
      <c r="TOI40" s="389"/>
      <c r="TOJ40" s="387"/>
      <c r="TOK40" s="389"/>
      <c r="TOL40" s="387"/>
      <c r="TOM40" s="389"/>
      <c r="TON40" s="387"/>
      <c r="TOO40" s="389"/>
      <c r="TOP40" s="387"/>
      <c r="TOQ40" s="389"/>
      <c r="TOR40" s="387"/>
      <c r="TOS40" s="389"/>
      <c r="TOT40" s="387"/>
      <c r="TOU40" s="389"/>
      <c r="TOV40" s="387"/>
      <c r="TOW40" s="389"/>
      <c r="TOX40" s="387"/>
      <c r="TOY40" s="389"/>
      <c r="TOZ40" s="387"/>
      <c r="TPA40" s="389"/>
      <c r="TPB40" s="387"/>
      <c r="TPC40" s="389"/>
      <c r="TPD40" s="387"/>
      <c r="TPE40" s="389"/>
      <c r="TPF40" s="387"/>
      <c r="TPG40" s="389"/>
      <c r="TPH40" s="387"/>
      <c r="TPI40" s="389"/>
      <c r="TPJ40" s="387"/>
      <c r="TPK40" s="389"/>
      <c r="TPL40" s="387"/>
      <c r="TPM40" s="389"/>
      <c r="TPN40" s="387"/>
      <c r="TPO40" s="389"/>
      <c r="TPP40" s="387"/>
      <c r="TPQ40" s="389"/>
      <c r="TPR40" s="387"/>
      <c r="TPS40" s="389"/>
      <c r="TPT40" s="387"/>
      <c r="TPU40" s="389"/>
      <c r="TPV40" s="387"/>
      <c r="TPW40" s="389"/>
      <c r="TPX40" s="387"/>
      <c r="TPY40" s="389"/>
      <c r="TPZ40" s="387"/>
      <c r="TQA40" s="389"/>
      <c r="TQB40" s="387"/>
      <c r="TQC40" s="389"/>
      <c r="TQD40" s="387"/>
      <c r="TQE40" s="389"/>
      <c r="TQF40" s="387"/>
      <c r="TQG40" s="389"/>
      <c r="TQH40" s="387"/>
      <c r="TQI40" s="389"/>
      <c r="TQJ40" s="387"/>
      <c r="TQK40" s="389"/>
      <c r="TQL40" s="387"/>
      <c r="TQM40" s="389"/>
      <c r="TQN40" s="387"/>
      <c r="TQO40" s="389"/>
      <c r="TQP40" s="387"/>
      <c r="TQQ40" s="389"/>
      <c r="TQR40" s="387"/>
      <c r="TQS40" s="389"/>
      <c r="TQT40" s="387"/>
      <c r="TQU40" s="389"/>
      <c r="TQV40" s="387"/>
      <c r="TQW40" s="389"/>
      <c r="TQX40" s="387"/>
      <c r="TQY40" s="389"/>
      <c r="TQZ40" s="387"/>
      <c r="TRA40" s="389"/>
      <c r="TRB40" s="387"/>
      <c r="TRC40" s="389"/>
      <c r="TRD40" s="387"/>
      <c r="TRE40" s="389"/>
      <c r="TRF40" s="387"/>
      <c r="TRG40" s="389"/>
      <c r="TRH40" s="387"/>
      <c r="TRI40" s="389"/>
      <c r="TRJ40" s="387"/>
      <c r="TRK40" s="389"/>
      <c r="TRL40" s="387"/>
      <c r="TRM40" s="389"/>
      <c r="TRN40" s="387"/>
      <c r="TRO40" s="389"/>
      <c r="TRP40" s="387"/>
      <c r="TRQ40" s="389"/>
      <c r="TRR40" s="387"/>
      <c r="TRS40" s="389"/>
      <c r="TRT40" s="387"/>
      <c r="TRU40" s="389"/>
      <c r="TRV40" s="387"/>
      <c r="TRW40" s="389"/>
      <c r="TRX40" s="387"/>
      <c r="TRY40" s="389"/>
      <c r="TRZ40" s="387"/>
      <c r="TSA40" s="389"/>
      <c r="TSB40" s="387"/>
      <c r="TSC40" s="389"/>
      <c r="TSD40" s="387"/>
      <c r="TSE40" s="389"/>
      <c r="TSF40" s="387"/>
      <c r="TSG40" s="389"/>
      <c r="TSH40" s="387"/>
      <c r="TSI40" s="389"/>
      <c r="TSJ40" s="387"/>
      <c r="TSK40" s="389"/>
      <c r="TSL40" s="387"/>
      <c r="TSM40" s="389"/>
      <c r="TSN40" s="387"/>
      <c r="TSO40" s="389"/>
      <c r="TSP40" s="387"/>
      <c r="TSQ40" s="389"/>
      <c r="TSR40" s="387"/>
      <c r="TSS40" s="389"/>
      <c r="TST40" s="387"/>
      <c r="TSU40" s="389"/>
      <c r="TSV40" s="387"/>
      <c r="TSW40" s="389"/>
      <c r="TSX40" s="387"/>
      <c r="TSY40" s="389"/>
      <c r="TSZ40" s="387"/>
      <c r="TTA40" s="389"/>
      <c r="TTB40" s="387"/>
      <c r="TTC40" s="389"/>
      <c r="TTD40" s="387"/>
      <c r="TTE40" s="389"/>
      <c r="TTF40" s="387"/>
      <c r="TTG40" s="389"/>
      <c r="TTH40" s="387"/>
      <c r="TTI40" s="389"/>
      <c r="TTJ40" s="387"/>
      <c r="TTK40" s="389"/>
      <c r="TTL40" s="387"/>
      <c r="TTM40" s="389"/>
      <c r="TTN40" s="387"/>
      <c r="TTO40" s="389"/>
      <c r="TTP40" s="387"/>
      <c r="TTQ40" s="389"/>
      <c r="TTR40" s="387"/>
      <c r="TTS40" s="389"/>
      <c r="TTT40" s="387"/>
      <c r="TTU40" s="389"/>
      <c r="TTV40" s="387"/>
      <c r="TTW40" s="389"/>
      <c r="TTX40" s="387"/>
      <c r="TTY40" s="389"/>
      <c r="TTZ40" s="387"/>
      <c r="TUA40" s="389"/>
      <c r="TUB40" s="387"/>
      <c r="TUC40" s="389"/>
      <c r="TUD40" s="387"/>
      <c r="TUE40" s="389"/>
      <c r="TUF40" s="387"/>
      <c r="TUG40" s="389"/>
      <c r="TUH40" s="387"/>
      <c r="TUI40" s="389"/>
      <c r="TUJ40" s="387"/>
      <c r="TUK40" s="389"/>
      <c r="TUL40" s="387"/>
      <c r="TUM40" s="389"/>
      <c r="TUN40" s="387"/>
      <c r="TUO40" s="389"/>
      <c r="TUP40" s="387"/>
      <c r="TUQ40" s="389"/>
      <c r="TUR40" s="387"/>
      <c r="TUS40" s="389"/>
      <c r="TUT40" s="387"/>
      <c r="TUU40" s="389"/>
      <c r="TUV40" s="387"/>
      <c r="TUW40" s="389"/>
      <c r="TUX40" s="387"/>
      <c r="TUY40" s="389"/>
      <c r="TUZ40" s="387"/>
      <c r="TVA40" s="389"/>
      <c r="TVB40" s="387"/>
      <c r="TVC40" s="389"/>
      <c r="TVD40" s="387"/>
      <c r="TVE40" s="389"/>
      <c r="TVF40" s="387"/>
      <c r="TVG40" s="389"/>
      <c r="TVH40" s="387"/>
      <c r="TVI40" s="389"/>
      <c r="TVJ40" s="387"/>
      <c r="TVK40" s="389"/>
      <c r="TVL40" s="387"/>
      <c r="TVM40" s="389"/>
      <c r="TVN40" s="387"/>
      <c r="TVO40" s="389"/>
      <c r="TVP40" s="387"/>
      <c r="TVQ40" s="389"/>
      <c r="TVR40" s="387"/>
      <c r="TVS40" s="389"/>
      <c r="TVT40" s="387"/>
      <c r="TVU40" s="389"/>
      <c r="TVV40" s="387"/>
      <c r="TVW40" s="389"/>
      <c r="TVX40" s="387"/>
      <c r="TVY40" s="389"/>
      <c r="TVZ40" s="387"/>
      <c r="TWA40" s="389"/>
      <c r="TWB40" s="387"/>
      <c r="TWC40" s="389"/>
      <c r="TWD40" s="387"/>
      <c r="TWE40" s="389"/>
      <c r="TWF40" s="387"/>
      <c r="TWG40" s="389"/>
      <c r="TWH40" s="387"/>
      <c r="TWI40" s="389"/>
      <c r="TWJ40" s="387"/>
      <c r="TWK40" s="389"/>
      <c r="TWL40" s="387"/>
      <c r="TWM40" s="389"/>
      <c r="TWN40" s="387"/>
      <c r="TWO40" s="389"/>
      <c r="TWP40" s="387"/>
      <c r="TWQ40" s="389"/>
      <c r="TWR40" s="387"/>
      <c r="TWS40" s="389"/>
      <c r="TWT40" s="387"/>
      <c r="TWU40" s="389"/>
      <c r="TWV40" s="387"/>
      <c r="TWW40" s="389"/>
      <c r="TWX40" s="387"/>
      <c r="TWY40" s="389"/>
      <c r="TWZ40" s="387"/>
      <c r="TXA40" s="389"/>
      <c r="TXB40" s="387"/>
      <c r="TXC40" s="389"/>
      <c r="TXD40" s="387"/>
      <c r="TXE40" s="389"/>
      <c r="TXF40" s="387"/>
      <c r="TXG40" s="389"/>
      <c r="TXH40" s="387"/>
      <c r="TXI40" s="389"/>
      <c r="TXJ40" s="387"/>
      <c r="TXK40" s="389"/>
      <c r="TXL40" s="387"/>
      <c r="TXM40" s="389"/>
      <c r="TXN40" s="387"/>
      <c r="TXO40" s="389"/>
      <c r="TXP40" s="387"/>
      <c r="TXQ40" s="389"/>
      <c r="TXR40" s="387"/>
      <c r="TXS40" s="389"/>
      <c r="TXT40" s="387"/>
      <c r="TXU40" s="389"/>
      <c r="TXV40" s="387"/>
      <c r="TXW40" s="389"/>
      <c r="TXX40" s="387"/>
      <c r="TXY40" s="389"/>
      <c r="TXZ40" s="387"/>
      <c r="TYA40" s="389"/>
      <c r="TYB40" s="387"/>
      <c r="TYC40" s="389"/>
      <c r="TYD40" s="387"/>
      <c r="TYE40" s="389"/>
      <c r="TYF40" s="387"/>
      <c r="TYG40" s="389"/>
      <c r="TYH40" s="387"/>
      <c r="TYI40" s="389"/>
      <c r="TYJ40" s="387"/>
      <c r="TYK40" s="389"/>
      <c r="TYL40" s="387"/>
      <c r="TYM40" s="389"/>
      <c r="TYN40" s="387"/>
      <c r="TYO40" s="389"/>
      <c r="TYP40" s="387"/>
      <c r="TYQ40" s="389"/>
      <c r="TYR40" s="387"/>
      <c r="TYS40" s="389"/>
      <c r="TYT40" s="387"/>
      <c r="TYU40" s="389"/>
      <c r="TYV40" s="387"/>
      <c r="TYW40" s="389"/>
      <c r="TYX40" s="387"/>
      <c r="TYY40" s="389"/>
      <c r="TYZ40" s="387"/>
      <c r="TZA40" s="389"/>
      <c r="TZB40" s="387"/>
      <c r="TZC40" s="389"/>
      <c r="TZD40" s="387"/>
      <c r="TZE40" s="389"/>
      <c r="TZF40" s="387"/>
      <c r="TZG40" s="389"/>
      <c r="TZH40" s="387"/>
      <c r="TZI40" s="389"/>
      <c r="TZJ40" s="387"/>
      <c r="TZK40" s="389"/>
      <c r="TZL40" s="387"/>
      <c r="TZM40" s="389"/>
      <c r="TZN40" s="387"/>
      <c r="TZO40" s="389"/>
      <c r="TZP40" s="387"/>
      <c r="TZQ40" s="389"/>
      <c r="TZR40" s="387"/>
      <c r="TZS40" s="389"/>
      <c r="TZT40" s="387"/>
      <c r="TZU40" s="389"/>
      <c r="TZV40" s="387"/>
      <c r="TZW40" s="389"/>
      <c r="TZX40" s="387"/>
      <c r="TZY40" s="389"/>
      <c r="TZZ40" s="387"/>
      <c r="UAA40" s="389"/>
      <c r="UAB40" s="387"/>
      <c r="UAC40" s="389"/>
      <c r="UAD40" s="387"/>
      <c r="UAE40" s="389"/>
      <c r="UAF40" s="387"/>
      <c r="UAG40" s="389"/>
      <c r="UAH40" s="387"/>
      <c r="UAI40" s="389"/>
      <c r="UAJ40" s="387"/>
      <c r="UAK40" s="389"/>
      <c r="UAL40" s="387"/>
      <c r="UAM40" s="389"/>
      <c r="UAN40" s="387"/>
      <c r="UAO40" s="389"/>
      <c r="UAP40" s="387"/>
      <c r="UAQ40" s="389"/>
      <c r="UAR40" s="387"/>
      <c r="UAS40" s="389"/>
      <c r="UAT40" s="387"/>
      <c r="UAU40" s="389"/>
      <c r="UAV40" s="387"/>
      <c r="UAW40" s="389"/>
      <c r="UAX40" s="387"/>
      <c r="UAY40" s="389"/>
      <c r="UAZ40" s="387"/>
      <c r="UBA40" s="389"/>
      <c r="UBB40" s="387"/>
      <c r="UBC40" s="389"/>
      <c r="UBD40" s="387"/>
      <c r="UBE40" s="389"/>
      <c r="UBF40" s="387"/>
      <c r="UBG40" s="389"/>
      <c r="UBH40" s="387"/>
      <c r="UBI40" s="389"/>
      <c r="UBJ40" s="387"/>
      <c r="UBK40" s="389"/>
      <c r="UBL40" s="387"/>
      <c r="UBM40" s="389"/>
      <c r="UBN40" s="387"/>
      <c r="UBO40" s="389"/>
      <c r="UBP40" s="387"/>
      <c r="UBQ40" s="389"/>
      <c r="UBR40" s="387"/>
      <c r="UBS40" s="389"/>
      <c r="UBT40" s="387"/>
      <c r="UBU40" s="389"/>
      <c r="UBV40" s="387"/>
      <c r="UBW40" s="389"/>
      <c r="UBX40" s="387"/>
      <c r="UBY40" s="389"/>
      <c r="UBZ40" s="387"/>
      <c r="UCA40" s="389"/>
      <c r="UCB40" s="387"/>
      <c r="UCC40" s="389"/>
      <c r="UCD40" s="387"/>
      <c r="UCE40" s="389"/>
      <c r="UCF40" s="387"/>
      <c r="UCG40" s="389"/>
      <c r="UCH40" s="387"/>
      <c r="UCI40" s="389"/>
      <c r="UCJ40" s="387"/>
      <c r="UCK40" s="389"/>
      <c r="UCL40" s="387"/>
      <c r="UCM40" s="389"/>
      <c r="UCN40" s="387"/>
      <c r="UCO40" s="389"/>
      <c r="UCP40" s="387"/>
      <c r="UCQ40" s="389"/>
      <c r="UCR40" s="387"/>
      <c r="UCS40" s="389"/>
      <c r="UCT40" s="387"/>
      <c r="UCU40" s="389"/>
      <c r="UCV40" s="387"/>
      <c r="UCW40" s="389"/>
      <c r="UCX40" s="387"/>
      <c r="UCY40" s="389"/>
      <c r="UCZ40" s="387"/>
      <c r="UDA40" s="389"/>
      <c r="UDB40" s="387"/>
      <c r="UDC40" s="389"/>
      <c r="UDD40" s="387"/>
      <c r="UDE40" s="389"/>
      <c r="UDF40" s="387"/>
      <c r="UDG40" s="389"/>
      <c r="UDH40" s="387"/>
      <c r="UDI40" s="389"/>
      <c r="UDJ40" s="387"/>
      <c r="UDK40" s="389"/>
      <c r="UDL40" s="387"/>
      <c r="UDM40" s="389"/>
      <c r="UDN40" s="387"/>
      <c r="UDO40" s="389"/>
      <c r="UDP40" s="387"/>
      <c r="UDQ40" s="389"/>
      <c r="UDR40" s="387"/>
      <c r="UDS40" s="389"/>
      <c r="UDT40" s="387"/>
      <c r="UDU40" s="389"/>
      <c r="UDV40" s="387"/>
      <c r="UDW40" s="389"/>
      <c r="UDX40" s="387"/>
      <c r="UDY40" s="389"/>
      <c r="UDZ40" s="387"/>
      <c r="UEA40" s="389"/>
      <c r="UEB40" s="387"/>
      <c r="UEC40" s="389"/>
      <c r="UED40" s="387"/>
      <c r="UEE40" s="389"/>
      <c r="UEF40" s="387"/>
      <c r="UEG40" s="389"/>
      <c r="UEH40" s="387"/>
      <c r="UEI40" s="389"/>
      <c r="UEJ40" s="387"/>
      <c r="UEK40" s="389"/>
      <c r="UEL40" s="387"/>
      <c r="UEM40" s="389"/>
      <c r="UEN40" s="387"/>
      <c r="UEO40" s="389"/>
      <c r="UEP40" s="387"/>
      <c r="UEQ40" s="389"/>
      <c r="UER40" s="387"/>
      <c r="UES40" s="389"/>
      <c r="UET40" s="387"/>
      <c r="UEU40" s="389"/>
      <c r="UEV40" s="387"/>
      <c r="UEW40" s="389"/>
      <c r="UEX40" s="387"/>
      <c r="UEY40" s="389"/>
      <c r="UEZ40" s="387"/>
      <c r="UFA40" s="389"/>
      <c r="UFB40" s="387"/>
      <c r="UFC40" s="389"/>
      <c r="UFD40" s="387"/>
      <c r="UFE40" s="389"/>
      <c r="UFF40" s="387"/>
      <c r="UFG40" s="389"/>
      <c r="UFH40" s="387"/>
      <c r="UFI40" s="389"/>
      <c r="UFJ40" s="387"/>
      <c r="UFK40" s="389"/>
      <c r="UFL40" s="387"/>
      <c r="UFM40" s="389"/>
      <c r="UFN40" s="387"/>
      <c r="UFO40" s="389"/>
      <c r="UFP40" s="387"/>
      <c r="UFQ40" s="389"/>
      <c r="UFR40" s="387"/>
      <c r="UFS40" s="389"/>
      <c r="UFT40" s="387"/>
      <c r="UFU40" s="389"/>
      <c r="UFV40" s="387"/>
      <c r="UFW40" s="389"/>
      <c r="UFX40" s="387"/>
      <c r="UFY40" s="389"/>
      <c r="UFZ40" s="387"/>
      <c r="UGA40" s="389"/>
      <c r="UGB40" s="387"/>
      <c r="UGC40" s="389"/>
      <c r="UGD40" s="387"/>
      <c r="UGE40" s="389"/>
      <c r="UGF40" s="387"/>
      <c r="UGG40" s="389"/>
      <c r="UGH40" s="387"/>
      <c r="UGI40" s="389"/>
      <c r="UGJ40" s="387"/>
      <c r="UGK40" s="389"/>
      <c r="UGL40" s="387"/>
      <c r="UGM40" s="389"/>
      <c r="UGN40" s="387"/>
      <c r="UGO40" s="389"/>
      <c r="UGP40" s="387"/>
      <c r="UGQ40" s="389"/>
      <c r="UGR40" s="387"/>
      <c r="UGS40" s="389"/>
      <c r="UGT40" s="387"/>
      <c r="UGU40" s="389"/>
      <c r="UGV40" s="387"/>
      <c r="UGW40" s="389"/>
      <c r="UGX40" s="387"/>
      <c r="UGY40" s="389"/>
      <c r="UGZ40" s="387"/>
      <c r="UHA40" s="389"/>
      <c r="UHB40" s="387"/>
      <c r="UHC40" s="389"/>
      <c r="UHD40" s="387"/>
      <c r="UHE40" s="389"/>
      <c r="UHF40" s="387"/>
      <c r="UHG40" s="389"/>
      <c r="UHH40" s="387"/>
      <c r="UHI40" s="389"/>
      <c r="UHJ40" s="387"/>
      <c r="UHK40" s="389"/>
      <c r="UHL40" s="387"/>
      <c r="UHM40" s="389"/>
      <c r="UHN40" s="387"/>
      <c r="UHO40" s="389"/>
      <c r="UHP40" s="387"/>
      <c r="UHQ40" s="389"/>
      <c r="UHR40" s="387"/>
      <c r="UHS40" s="389"/>
      <c r="UHT40" s="387"/>
      <c r="UHU40" s="389"/>
      <c r="UHV40" s="387"/>
      <c r="UHW40" s="389"/>
      <c r="UHX40" s="387"/>
      <c r="UHY40" s="389"/>
      <c r="UHZ40" s="387"/>
      <c r="UIA40" s="389"/>
      <c r="UIB40" s="387"/>
      <c r="UIC40" s="389"/>
      <c r="UID40" s="387"/>
      <c r="UIE40" s="389"/>
      <c r="UIF40" s="387"/>
      <c r="UIG40" s="389"/>
      <c r="UIH40" s="387"/>
      <c r="UII40" s="389"/>
      <c r="UIJ40" s="387"/>
      <c r="UIK40" s="389"/>
      <c r="UIL40" s="387"/>
      <c r="UIM40" s="389"/>
      <c r="UIN40" s="387"/>
      <c r="UIO40" s="389"/>
      <c r="UIP40" s="387"/>
      <c r="UIQ40" s="389"/>
      <c r="UIR40" s="387"/>
      <c r="UIS40" s="389"/>
      <c r="UIT40" s="387"/>
      <c r="UIU40" s="389"/>
      <c r="UIV40" s="387"/>
      <c r="UIW40" s="389"/>
      <c r="UIX40" s="387"/>
      <c r="UIY40" s="389"/>
      <c r="UIZ40" s="387"/>
      <c r="UJA40" s="389"/>
      <c r="UJB40" s="387"/>
      <c r="UJC40" s="389"/>
      <c r="UJD40" s="387"/>
      <c r="UJE40" s="389"/>
      <c r="UJF40" s="387"/>
      <c r="UJG40" s="389"/>
      <c r="UJH40" s="387"/>
      <c r="UJI40" s="389"/>
      <c r="UJJ40" s="387"/>
      <c r="UJK40" s="389"/>
      <c r="UJL40" s="387"/>
      <c r="UJM40" s="389"/>
      <c r="UJN40" s="387"/>
      <c r="UJO40" s="389"/>
      <c r="UJP40" s="387"/>
      <c r="UJQ40" s="389"/>
      <c r="UJR40" s="387"/>
      <c r="UJS40" s="389"/>
      <c r="UJT40" s="387"/>
      <c r="UJU40" s="389"/>
      <c r="UJV40" s="387"/>
      <c r="UJW40" s="389"/>
      <c r="UJX40" s="387"/>
      <c r="UJY40" s="389"/>
      <c r="UJZ40" s="387"/>
      <c r="UKA40" s="389"/>
      <c r="UKB40" s="387"/>
      <c r="UKC40" s="389"/>
      <c r="UKD40" s="387"/>
      <c r="UKE40" s="389"/>
      <c r="UKF40" s="387"/>
      <c r="UKG40" s="389"/>
      <c r="UKH40" s="387"/>
      <c r="UKI40" s="389"/>
      <c r="UKJ40" s="387"/>
      <c r="UKK40" s="389"/>
      <c r="UKL40" s="387"/>
      <c r="UKM40" s="389"/>
      <c r="UKN40" s="387"/>
      <c r="UKO40" s="389"/>
      <c r="UKP40" s="387"/>
      <c r="UKQ40" s="389"/>
      <c r="UKR40" s="387"/>
      <c r="UKS40" s="389"/>
      <c r="UKT40" s="387"/>
      <c r="UKU40" s="389"/>
      <c r="UKV40" s="387"/>
      <c r="UKW40" s="389"/>
      <c r="UKX40" s="387"/>
      <c r="UKY40" s="389"/>
      <c r="UKZ40" s="387"/>
      <c r="ULA40" s="389"/>
      <c r="ULB40" s="387"/>
      <c r="ULC40" s="389"/>
      <c r="ULD40" s="387"/>
      <c r="ULE40" s="389"/>
      <c r="ULF40" s="387"/>
      <c r="ULG40" s="389"/>
      <c r="ULH40" s="387"/>
      <c r="ULI40" s="389"/>
      <c r="ULJ40" s="387"/>
      <c r="ULK40" s="389"/>
      <c r="ULL40" s="387"/>
      <c r="ULM40" s="389"/>
      <c r="ULN40" s="387"/>
      <c r="ULO40" s="389"/>
      <c r="ULP40" s="387"/>
      <c r="ULQ40" s="389"/>
      <c r="ULR40" s="387"/>
      <c r="ULS40" s="389"/>
      <c r="ULT40" s="387"/>
      <c r="ULU40" s="389"/>
      <c r="ULV40" s="387"/>
      <c r="ULW40" s="389"/>
      <c r="ULX40" s="387"/>
      <c r="ULY40" s="389"/>
      <c r="ULZ40" s="387"/>
      <c r="UMA40" s="389"/>
      <c r="UMB40" s="387"/>
      <c r="UMC40" s="389"/>
      <c r="UMD40" s="387"/>
      <c r="UME40" s="389"/>
      <c r="UMF40" s="387"/>
      <c r="UMG40" s="389"/>
      <c r="UMH40" s="387"/>
      <c r="UMI40" s="389"/>
      <c r="UMJ40" s="387"/>
      <c r="UMK40" s="389"/>
      <c r="UML40" s="387"/>
      <c r="UMM40" s="389"/>
      <c r="UMN40" s="387"/>
      <c r="UMO40" s="389"/>
      <c r="UMP40" s="387"/>
      <c r="UMQ40" s="389"/>
      <c r="UMR40" s="387"/>
      <c r="UMS40" s="389"/>
      <c r="UMT40" s="387"/>
      <c r="UMU40" s="389"/>
      <c r="UMV40" s="387"/>
      <c r="UMW40" s="389"/>
      <c r="UMX40" s="387"/>
      <c r="UMY40" s="389"/>
      <c r="UMZ40" s="387"/>
      <c r="UNA40" s="389"/>
      <c r="UNB40" s="387"/>
      <c r="UNC40" s="389"/>
      <c r="UND40" s="387"/>
      <c r="UNE40" s="389"/>
      <c r="UNF40" s="387"/>
      <c r="UNG40" s="389"/>
      <c r="UNH40" s="387"/>
      <c r="UNI40" s="389"/>
      <c r="UNJ40" s="387"/>
      <c r="UNK40" s="389"/>
      <c r="UNL40" s="387"/>
      <c r="UNM40" s="389"/>
      <c r="UNN40" s="387"/>
      <c r="UNO40" s="389"/>
      <c r="UNP40" s="387"/>
      <c r="UNQ40" s="389"/>
      <c r="UNR40" s="387"/>
      <c r="UNS40" s="389"/>
      <c r="UNT40" s="387"/>
      <c r="UNU40" s="389"/>
      <c r="UNV40" s="387"/>
      <c r="UNW40" s="389"/>
      <c r="UNX40" s="387"/>
      <c r="UNY40" s="389"/>
      <c r="UNZ40" s="387"/>
      <c r="UOA40" s="389"/>
      <c r="UOB40" s="387"/>
      <c r="UOC40" s="389"/>
      <c r="UOD40" s="387"/>
      <c r="UOE40" s="389"/>
      <c r="UOF40" s="387"/>
      <c r="UOG40" s="389"/>
      <c r="UOH40" s="387"/>
      <c r="UOI40" s="389"/>
      <c r="UOJ40" s="387"/>
      <c r="UOK40" s="389"/>
      <c r="UOL40" s="387"/>
      <c r="UOM40" s="389"/>
      <c r="UON40" s="387"/>
      <c r="UOO40" s="389"/>
      <c r="UOP40" s="387"/>
      <c r="UOQ40" s="389"/>
      <c r="UOR40" s="387"/>
      <c r="UOS40" s="389"/>
      <c r="UOT40" s="387"/>
      <c r="UOU40" s="389"/>
      <c r="UOV40" s="387"/>
      <c r="UOW40" s="389"/>
      <c r="UOX40" s="387"/>
      <c r="UOY40" s="389"/>
      <c r="UOZ40" s="387"/>
      <c r="UPA40" s="389"/>
      <c r="UPB40" s="387"/>
      <c r="UPC40" s="389"/>
      <c r="UPD40" s="387"/>
      <c r="UPE40" s="389"/>
      <c r="UPF40" s="387"/>
      <c r="UPG40" s="389"/>
      <c r="UPH40" s="387"/>
      <c r="UPI40" s="389"/>
      <c r="UPJ40" s="387"/>
      <c r="UPK40" s="389"/>
      <c r="UPL40" s="387"/>
      <c r="UPM40" s="389"/>
      <c r="UPN40" s="387"/>
      <c r="UPO40" s="389"/>
      <c r="UPP40" s="387"/>
      <c r="UPQ40" s="389"/>
      <c r="UPR40" s="387"/>
      <c r="UPS40" s="389"/>
      <c r="UPT40" s="387"/>
      <c r="UPU40" s="389"/>
      <c r="UPV40" s="387"/>
      <c r="UPW40" s="389"/>
      <c r="UPX40" s="387"/>
      <c r="UPY40" s="389"/>
      <c r="UPZ40" s="387"/>
      <c r="UQA40" s="389"/>
      <c r="UQB40" s="387"/>
      <c r="UQC40" s="389"/>
      <c r="UQD40" s="387"/>
      <c r="UQE40" s="389"/>
      <c r="UQF40" s="387"/>
      <c r="UQG40" s="389"/>
      <c r="UQH40" s="387"/>
      <c r="UQI40" s="389"/>
      <c r="UQJ40" s="387"/>
      <c r="UQK40" s="389"/>
      <c r="UQL40" s="387"/>
      <c r="UQM40" s="389"/>
      <c r="UQN40" s="387"/>
      <c r="UQO40" s="389"/>
      <c r="UQP40" s="387"/>
      <c r="UQQ40" s="389"/>
      <c r="UQR40" s="387"/>
      <c r="UQS40" s="389"/>
      <c r="UQT40" s="387"/>
      <c r="UQU40" s="389"/>
      <c r="UQV40" s="387"/>
      <c r="UQW40" s="389"/>
      <c r="UQX40" s="387"/>
      <c r="UQY40" s="389"/>
      <c r="UQZ40" s="387"/>
      <c r="URA40" s="389"/>
      <c r="URB40" s="387"/>
      <c r="URC40" s="389"/>
      <c r="URD40" s="387"/>
      <c r="URE40" s="389"/>
      <c r="URF40" s="387"/>
      <c r="URG40" s="389"/>
      <c r="URH40" s="387"/>
      <c r="URI40" s="389"/>
      <c r="URJ40" s="387"/>
      <c r="URK40" s="389"/>
      <c r="URL40" s="387"/>
      <c r="URM40" s="389"/>
      <c r="URN40" s="387"/>
      <c r="URO40" s="389"/>
      <c r="URP40" s="387"/>
      <c r="URQ40" s="389"/>
      <c r="URR40" s="387"/>
      <c r="URS40" s="389"/>
      <c r="URT40" s="387"/>
      <c r="URU40" s="389"/>
      <c r="URV40" s="387"/>
      <c r="URW40" s="389"/>
      <c r="URX40" s="387"/>
      <c r="URY40" s="389"/>
      <c r="URZ40" s="387"/>
      <c r="USA40" s="389"/>
      <c r="USB40" s="387"/>
      <c r="USC40" s="389"/>
      <c r="USD40" s="387"/>
      <c r="USE40" s="389"/>
      <c r="USF40" s="387"/>
      <c r="USG40" s="389"/>
      <c r="USH40" s="387"/>
      <c r="USI40" s="389"/>
      <c r="USJ40" s="387"/>
      <c r="USK40" s="389"/>
      <c r="USL40" s="387"/>
      <c r="USM40" s="389"/>
      <c r="USN40" s="387"/>
      <c r="USO40" s="389"/>
      <c r="USP40" s="387"/>
      <c r="USQ40" s="389"/>
      <c r="USR40" s="387"/>
      <c r="USS40" s="389"/>
      <c r="UST40" s="387"/>
      <c r="USU40" s="389"/>
      <c r="USV40" s="387"/>
      <c r="USW40" s="389"/>
      <c r="USX40" s="387"/>
      <c r="USY40" s="389"/>
      <c r="USZ40" s="387"/>
      <c r="UTA40" s="389"/>
      <c r="UTB40" s="387"/>
      <c r="UTC40" s="389"/>
      <c r="UTD40" s="387"/>
      <c r="UTE40" s="389"/>
      <c r="UTF40" s="387"/>
      <c r="UTG40" s="389"/>
      <c r="UTH40" s="387"/>
      <c r="UTI40" s="389"/>
      <c r="UTJ40" s="387"/>
      <c r="UTK40" s="389"/>
      <c r="UTL40" s="387"/>
      <c r="UTM40" s="389"/>
      <c r="UTN40" s="387"/>
      <c r="UTO40" s="389"/>
      <c r="UTP40" s="387"/>
      <c r="UTQ40" s="389"/>
      <c r="UTR40" s="387"/>
      <c r="UTS40" s="389"/>
      <c r="UTT40" s="387"/>
      <c r="UTU40" s="389"/>
      <c r="UTV40" s="387"/>
      <c r="UTW40" s="389"/>
      <c r="UTX40" s="387"/>
      <c r="UTY40" s="389"/>
      <c r="UTZ40" s="387"/>
      <c r="UUA40" s="389"/>
      <c r="UUB40" s="387"/>
      <c r="UUC40" s="389"/>
      <c r="UUD40" s="387"/>
      <c r="UUE40" s="389"/>
      <c r="UUF40" s="387"/>
      <c r="UUG40" s="389"/>
      <c r="UUH40" s="387"/>
      <c r="UUI40" s="389"/>
      <c r="UUJ40" s="387"/>
      <c r="UUK40" s="389"/>
      <c r="UUL40" s="387"/>
      <c r="UUM40" s="389"/>
      <c r="UUN40" s="387"/>
      <c r="UUO40" s="389"/>
      <c r="UUP40" s="387"/>
      <c r="UUQ40" s="389"/>
      <c r="UUR40" s="387"/>
      <c r="UUS40" s="389"/>
      <c r="UUT40" s="387"/>
      <c r="UUU40" s="389"/>
      <c r="UUV40" s="387"/>
      <c r="UUW40" s="389"/>
      <c r="UUX40" s="387"/>
      <c r="UUY40" s="389"/>
      <c r="UUZ40" s="387"/>
      <c r="UVA40" s="389"/>
      <c r="UVB40" s="387"/>
      <c r="UVC40" s="389"/>
      <c r="UVD40" s="387"/>
      <c r="UVE40" s="389"/>
      <c r="UVF40" s="387"/>
      <c r="UVG40" s="389"/>
      <c r="UVH40" s="387"/>
      <c r="UVI40" s="389"/>
      <c r="UVJ40" s="387"/>
      <c r="UVK40" s="389"/>
      <c r="UVL40" s="387"/>
      <c r="UVM40" s="389"/>
      <c r="UVN40" s="387"/>
      <c r="UVO40" s="389"/>
      <c r="UVP40" s="387"/>
      <c r="UVQ40" s="389"/>
      <c r="UVR40" s="387"/>
      <c r="UVS40" s="389"/>
      <c r="UVT40" s="387"/>
      <c r="UVU40" s="389"/>
      <c r="UVV40" s="387"/>
      <c r="UVW40" s="389"/>
      <c r="UVX40" s="387"/>
      <c r="UVY40" s="389"/>
      <c r="UVZ40" s="387"/>
      <c r="UWA40" s="389"/>
      <c r="UWB40" s="387"/>
      <c r="UWC40" s="389"/>
      <c r="UWD40" s="387"/>
      <c r="UWE40" s="389"/>
      <c r="UWF40" s="387"/>
      <c r="UWG40" s="389"/>
      <c r="UWH40" s="387"/>
      <c r="UWI40" s="389"/>
      <c r="UWJ40" s="387"/>
      <c r="UWK40" s="389"/>
      <c r="UWL40" s="387"/>
      <c r="UWM40" s="389"/>
      <c r="UWN40" s="387"/>
      <c r="UWO40" s="389"/>
      <c r="UWP40" s="387"/>
      <c r="UWQ40" s="389"/>
      <c r="UWR40" s="387"/>
      <c r="UWS40" s="389"/>
      <c r="UWT40" s="387"/>
      <c r="UWU40" s="389"/>
      <c r="UWV40" s="387"/>
      <c r="UWW40" s="389"/>
      <c r="UWX40" s="387"/>
      <c r="UWY40" s="389"/>
      <c r="UWZ40" s="387"/>
      <c r="UXA40" s="389"/>
      <c r="UXB40" s="387"/>
      <c r="UXC40" s="389"/>
      <c r="UXD40" s="387"/>
      <c r="UXE40" s="389"/>
      <c r="UXF40" s="387"/>
      <c r="UXG40" s="389"/>
      <c r="UXH40" s="387"/>
      <c r="UXI40" s="389"/>
      <c r="UXJ40" s="387"/>
      <c r="UXK40" s="389"/>
      <c r="UXL40" s="387"/>
      <c r="UXM40" s="389"/>
      <c r="UXN40" s="387"/>
      <c r="UXO40" s="389"/>
      <c r="UXP40" s="387"/>
      <c r="UXQ40" s="389"/>
      <c r="UXR40" s="387"/>
      <c r="UXS40" s="389"/>
      <c r="UXT40" s="387"/>
      <c r="UXU40" s="389"/>
      <c r="UXV40" s="387"/>
      <c r="UXW40" s="389"/>
      <c r="UXX40" s="387"/>
      <c r="UXY40" s="389"/>
      <c r="UXZ40" s="387"/>
      <c r="UYA40" s="389"/>
      <c r="UYB40" s="387"/>
      <c r="UYC40" s="389"/>
      <c r="UYD40" s="387"/>
      <c r="UYE40" s="389"/>
      <c r="UYF40" s="387"/>
      <c r="UYG40" s="389"/>
      <c r="UYH40" s="387"/>
      <c r="UYI40" s="389"/>
      <c r="UYJ40" s="387"/>
      <c r="UYK40" s="389"/>
      <c r="UYL40" s="387"/>
      <c r="UYM40" s="389"/>
      <c r="UYN40" s="387"/>
      <c r="UYO40" s="389"/>
      <c r="UYP40" s="387"/>
      <c r="UYQ40" s="389"/>
      <c r="UYR40" s="387"/>
      <c r="UYS40" s="389"/>
      <c r="UYT40" s="387"/>
      <c r="UYU40" s="389"/>
      <c r="UYV40" s="387"/>
      <c r="UYW40" s="389"/>
      <c r="UYX40" s="387"/>
      <c r="UYY40" s="389"/>
      <c r="UYZ40" s="387"/>
      <c r="UZA40" s="389"/>
      <c r="UZB40" s="387"/>
      <c r="UZC40" s="389"/>
      <c r="UZD40" s="387"/>
      <c r="UZE40" s="389"/>
      <c r="UZF40" s="387"/>
      <c r="UZG40" s="389"/>
      <c r="UZH40" s="387"/>
      <c r="UZI40" s="389"/>
      <c r="UZJ40" s="387"/>
      <c r="UZK40" s="389"/>
      <c r="UZL40" s="387"/>
      <c r="UZM40" s="389"/>
      <c r="UZN40" s="387"/>
      <c r="UZO40" s="389"/>
      <c r="UZP40" s="387"/>
      <c r="UZQ40" s="389"/>
      <c r="UZR40" s="387"/>
      <c r="UZS40" s="389"/>
      <c r="UZT40" s="387"/>
      <c r="UZU40" s="389"/>
      <c r="UZV40" s="387"/>
      <c r="UZW40" s="389"/>
      <c r="UZX40" s="387"/>
      <c r="UZY40" s="389"/>
      <c r="UZZ40" s="387"/>
      <c r="VAA40" s="389"/>
      <c r="VAB40" s="387"/>
      <c r="VAC40" s="389"/>
      <c r="VAD40" s="387"/>
      <c r="VAE40" s="389"/>
      <c r="VAF40" s="387"/>
      <c r="VAG40" s="389"/>
      <c r="VAH40" s="387"/>
      <c r="VAI40" s="389"/>
      <c r="VAJ40" s="387"/>
      <c r="VAK40" s="389"/>
      <c r="VAL40" s="387"/>
      <c r="VAM40" s="389"/>
      <c r="VAN40" s="387"/>
      <c r="VAO40" s="389"/>
      <c r="VAP40" s="387"/>
      <c r="VAQ40" s="389"/>
      <c r="VAR40" s="387"/>
      <c r="VAS40" s="389"/>
      <c r="VAT40" s="387"/>
      <c r="VAU40" s="389"/>
      <c r="VAV40" s="387"/>
      <c r="VAW40" s="389"/>
      <c r="VAX40" s="387"/>
      <c r="VAY40" s="389"/>
      <c r="VAZ40" s="387"/>
      <c r="VBA40" s="389"/>
      <c r="VBB40" s="387"/>
      <c r="VBC40" s="389"/>
      <c r="VBD40" s="387"/>
      <c r="VBE40" s="389"/>
      <c r="VBF40" s="387"/>
      <c r="VBG40" s="389"/>
      <c r="VBH40" s="387"/>
      <c r="VBI40" s="389"/>
      <c r="VBJ40" s="387"/>
      <c r="VBK40" s="389"/>
      <c r="VBL40" s="387"/>
      <c r="VBM40" s="389"/>
      <c r="VBN40" s="387"/>
      <c r="VBO40" s="389"/>
      <c r="VBP40" s="387"/>
      <c r="VBQ40" s="389"/>
      <c r="VBR40" s="387"/>
      <c r="VBS40" s="389"/>
      <c r="VBT40" s="387"/>
      <c r="VBU40" s="389"/>
      <c r="VBV40" s="387"/>
      <c r="VBW40" s="389"/>
      <c r="VBX40" s="387"/>
      <c r="VBY40" s="389"/>
      <c r="VBZ40" s="387"/>
      <c r="VCA40" s="389"/>
      <c r="VCB40" s="387"/>
      <c r="VCC40" s="389"/>
      <c r="VCD40" s="387"/>
      <c r="VCE40" s="389"/>
      <c r="VCF40" s="387"/>
      <c r="VCG40" s="389"/>
      <c r="VCH40" s="387"/>
      <c r="VCI40" s="389"/>
      <c r="VCJ40" s="387"/>
      <c r="VCK40" s="389"/>
      <c r="VCL40" s="387"/>
      <c r="VCM40" s="389"/>
      <c r="VCN40" s="387"/>
      <c r="VCO40" s="389"/>
      <c r="VCP40" s="387"/>
      <c r="VCQ40" s="389"/>
      <c r="VCR40" s="387"/>
      <c r="VCS40" s="389"/>
      <c r="VCT40" s="387"/>
      <c r="VCU40" s="389"/>
      <c r="VCV40" s="387"/>
      <c r="VCW40" s="389"/>
      <c r="VCX40" s="387"/>
      <c r="VCY40" s="389"/>
      <c r="VCZ40" s="387"/>
      <c r="VDA40" s="389"/>
      <c r="VDB40" s="387"/>
      <c r="VDC40" s="389"/>
      <c r="VDD40" s="387"/>
      <c r="VDE40" s="389"/>
      <c r="VDF40" s="387"/>
      <c r="VDG40" s="389"/>
      <c r="VDH40" s="387"/>
      <c r="VDI40" s="389"/>
      <c r="VDJ40" s="387"/>
      <c r="VDK40" s="389"/>
      <c r="VDL40" s="387"/>
      <c r="VDM40" s="389"/>
      <c r="VDN40" s="387"/>
      <c r="VDO40" s="389"/>
      <c r="VDP40" s="387"/>
      <c r="VDQ40" s="389"/>
      <c r="VDR40" s="387"/>
      <c r="VDS40" s="389"/>
      <c r="VDT40" s="387"/>
      <c r="VDU40" s="389"/>
      <c r="VDV40" s="387"/>
      <c r="VDW40" s="389"/>
      <c r="VDX40" s="387"/>
      <c r="VDY40" s="389"/>
      <c r="VDZ40" s="387"/>
      <c r="VEA40" s="389"/>
      <c r="VEB40" s="387"/>
      <c r="VEC40" s="389"/>
      <c r="VED40" s="387"/>
      <c r="VEE40" s="389"/>
      <c r="VEF40" s="387"/>
      <c r="VEG40" s="389"/>
      <c r="VEH40" s="387"/>
      <c r="VEI40" s="389"/>
      <c r="VEJ40" s="387"/>
      <c r="VEK40" s="389"/>
      <c r="VEL40" s="387"/>
      <c r="VEM40" s="389"/>
      <c r="VEN40" s="387"/>
      <c r="VEO40" s="389"/>
      <c r="VEP40" s="387"/>
      <c r="VEQ40" s="389"/>
      <c r="VER40" s="387"/>
      <c r="VES40" s="389"/>
      <c r="VET40" s="387"/>
      <c r="VEU40" s="389"/>
      <c r="VEV40" s="387"/>
      <c r="VEW40" s="389"/>
      <c r="VEX40" s="387"/>
      <c r="VEY40" s="389"/>
      <c r="VEZ40" s="387"/>
      <c r="VFA40" s="389"/>
      <c r="VFB40" s="387"/>
      <c r="VFC40" s="389"/>
      <c r="VFD40" s="387"/>
      <c r="VFE40" s="389"/>
      <c r="VFF40" s="387"/>
      <c r="VFG40" s="389"/>
      <c r="VFH40" s="387"/>
      <c r="VFI40" s="389"/>
      <c r="VFJ40" s="387"/>
      <c r="VFK40" s="389"/>
      <c r="VFL40" s="387"/>
      <c r="VFM40" s="389"/>
      <c r="VFN40" s="387"/>
      <c r="VFO40" s="389"/>
      <c r="VFP40" s="387"/>
      <c r="VFQ40" s="389"/>
      <c r="VFR40" s="387"/>
      <c r="VFS40" s="389"/>
      <c r="VFT40" s="387"/>
      <c r="VFU40" s="389"/>
      <c r="VFV40" s="387"/>
      <c r="VFW40" s="389"/>
      <c r="VFX40" s="387"/>
      <c r="VFY40" s="389"/>
      <c r="VFZ40" s="387"/>
      <c r="VGA40" s="389"/>
      <c r="VGB40" s="387"/>
      <c r="VGC40" s="389"/>
      <c r="VGD40" s="387"/>
      <c r="VGE40" s="389"/>
      <c r="VGF40" s="387"/>
      <c r="VGG40" s="389"/>
      <c r="VGH40" s="387"/>
      <c r="VGI40" s="389"/>
      <c r="VGJ40" s="387"/>
      <c r="VGK40" s="389"/>
      <c r="VGL40" s="387"/>
      <c r="VGM40" s="389"/>
      <c r="VGN40" s="387"/>
      <c r="VGO40" s="389"/>
      <c r="VGP40" s="387"/>
      <c r="VGQ40" s="389"/>
      <c r="VGR40" s="387"/>
      <c r="VGS40" s="389"/>
      <c r="VGT40" s="387"/>
      <c r="VGU40" s="389"/>
      <c r="VGV40" s="387"/>
      <c r="VGW40" s="389"/>
      <c r="VGX40" s="387"/>
      <c r="VGY40" s="389"/>
      <c r="VGZ40" s="387"/>
      <c r="VHA40" s="389"/>
      <c r="VHB40" s="387"/>
      <c r="VHC40" s="389"/>
      <c r="VHD40" s="387"/>
      <c r="VHE40" s="389"/>
      <c r="VHF40" s="387"/>
      <c r="VHG40" s="389"/>
      <c r="VHH40" s="387"/>
      <c r="VHI40" s="389"/>
      <c r="VHJ40" s="387"/>
      <c r="VHK40" s="389"/>
      <c r="VHL40" s="387"/>
      <c r="VHM40" s="389"/>
      <c r="VHN40" s="387"/>
      <c r="VHO40" s="389"/>
      <c r="VHP40" s="387"/>
      <c r="VHQ40" s="389"/>
      <c r="VHR40" s="387"/>
      <c r="VHS40" s="389"/>
      <c r="VHT40" s="387"/>
      <c r="VHU40" s="389"/>
      <c r="VHV40" s="387"/>
      <c r="VHW40" s="389"/>
      <c r="VHX40" s="387"/>
      <c r="VHY40" s="389"/>
      <c r="VHZ40" s="387"/>
      <c r="VIA40" s="389"/>
      <c r="VIB40" s="387"/>
      <c r="VIC40" s="389"/>
      <c r="VID40" s="387"/>
      <c r="VIE40" s="389"/>
      <c r="VIF40" s="387"/>
      <c r="VIG40" s="389"/>
      <c r="VIH40" s="387"/>
      <c r="VII40" s="389"/>
      <c r="VIJ40" s="387"/>
      <c r="VIK40" s="389"/>
      <c r="VIL40" s="387"/>
      <c r="VIM40" s="389"/>
      <c r="VIN40" s="387"/>
      <c r="VIO40" s="389"/>
      <c r="VIP40" s="387"/>
      <c r="VIQ40" s="389"/>
      <c r="VIR40" s="387"/>
      <c r="VIS40" s="389"/>
      <c r="VIT40" s="387"/>
      <c r="VIU40" s="389"/>
      <c r="VIV40" s="387"/>
      <c r="VIW40" s="389"/>
      <c r="VIX40" s="387"/>
      <c r="VIY40" s="389"/>
      <c r="VIZ40" s="387"/>
      <c r="VJA40" s="389"/>
      <c r="VJB40" s="387"/>
      <c r="VJC40" s="389"/>
      <c r="VJD40" s="387"/>
      <c r="VJE40" s="389"/>
      <c r="VJF40" s="387"/>
      <c r="VJG40" s="389"/>
      <c r="VJH40" s="387"/>
      <c r="VJI40" s="389"/>
      <c r="VJJ40" s="387"/>
      <c r="VJK40" s="389"/>
      <c r="VJL40" s="387"/>
      <c r="VJM40" s="389"/>
      <c r="VJN40" s="387"/>
      <c r="VJO40" s="389"/>
      <c r="VJP40" s="387"/>
      <c r="VJQ40" s="389"/>
      <c r="VJR40" s="387"/>
      <c r="VJS40" s="389"/>
      <c r="VJT40" s="387"/>
      <c r="VJU40" s="389"/>
      <c r="VJV40" s="387"/>
      <c r="VJW40" s="389"/>
      <c r="VJX40" s="387"/>
      <c r="VJY40" s="389"/>
      <c r="VJZ40" s="387"/>
      <c r="VKA40" s="389"/>
      <c r="VKB40" s="387"/>
      <c r="VKC40" s="389"/>
      <c r="VKD40" s="387"/>
      <c r="VKE40" s="389"/>
      <c r="VKF40" s="387"/>
      <c r="VKG40" s="389"/>
      <c r="VKH40" s="387"/>
      <c r="VKI40" s="389"/>
      <c r="VKJ40" s="387"/>
      <c r="VKK40" s="389"/>
      <c r="VKL40" s="387"/>
      <c r="VKM40" s="389"/>
      <c r="VKN40" s="387"/>
      <c r="VKO40" s="389"/>
      <c r="VKP40" s="387"/>
      <c r="VKQ40" s="389"/>
      <c r="VKR40" s="387"/>
      <c r="VKS40" s="389"/>
      <c r="VKT40" s="387"/>
      <c r="VKU40" s="389"/>
      <c r="VKV40" s="387"/>
      <c r="VKW40" s="389"/>
      <c r="VKX40" s="387"/>
      <c r="VKY40" s="389"/>
      <c r="VKZ40" s="387"/>
      <c r="VLA40" s="389"/>
      <c r="VLB40" s="387"/>
      <c r="VLC40" s="389"/>
      <c r="VLD40" s="387"/>
      <c r="VLE40" s="389"/>
      <c r="VLF40" s="387"/>
      <c r="VLG40" s="389"/>
      <c r="VLH40" s="387"/>
      <c r="VLI40" s="389"/>
      <c r="VLJ40" s="387"/>
      <c r="VLK40" s="389"/>
      <c r="VLL40" s="387"/>
      <c r="VLM40" s="389"/>
      <c r="VLN40" s="387"/>
      <c r="VLO40" s="389"/>
      <c r="VLP40" s="387"/>
      <c r="VLQ40" s="389"/>
      <c r="VLR40" s="387"/>
      <c r="VLS40" s="389"/>
      <c r="VLT40" s="387"/>
      <c r="VLU40" s="389"/>
      <c r="VLV40" s="387"/>
      <c r="VLW40" s="389"/>
      <c r="VLX40" s="387"/>
      <c r="VLY40" s="389"/>
      <c r="VLZ40" s="387"/>
      <c r="VMA40" s="389"/>
      <c r="VMB40" s="387"/>
      <c r="VMC40" s="389"/>
      <c r="VMD40" s="387"/>
      <c r="VME40" s="389"/>
      <c r="VMF40" s="387"/>
      <c r="VMG40" s="389"/>
      <c r="VMH40" s="387"/>
      <c r="VMI40" s="389"/>
      <c r="VMJ40" s="387"/>
      <c r="VMK40" s="389"/>
      <c r="VML40" s="387"/>
      <c r="VMM40" s="389"/>
      <c r="VMN40" s="387"/>
      <c r="VMO40" s="389"/>
      <c r="VMP40" s="387"/>
      <c r="VMQ40" s="389"/>
      <c r="VMR40" s="387"/>
      <c r="VMS40" s="389"/>
      <c r="VMT40" s="387"/>
      <c r="VMU40" s="389"/>
      <c r="VMV40" s="387"/>
      <c r="VMW40" s="389"/>
      <c r="VMX40" s="387"/>
      <c r="VMY40" s="389"/>
      <c r="VMZ40" s="387"/>
      <c r="VNA40" s="389"/>
      <c r="VNB40" s="387"/>
      <c r="VNC40" s="389"/>
      <c r="VND40" s="387"/>
      <c r="VNE40" s="389"/>
      <c r="VNF40" s="387"/>
      <c r="VNG40" s="389"/>
      <c r="VNH40" s="387"/>
      <c r="VNI40" s="389"/>
      <c r="VNJ40" s="387"/>
      <c r="VNK40" s="389"/>
      <c r="VNL40" s="387"/>
      <c r="VNM40" s="389"/>
      <c r="VNN40" s="387"/>
      <c r="VNO40" s="389"/>
      <c r="VNP40" s="387"/>
      <c r="VNQ40" s="389"/>
      <c r="VNR40" s="387"/>
      <c r="VNS40" s="389"/>
      <c r="VNT40" s="387"/>
      <c r="VNU40" s="389"/>
      <c r="VNV40" s="387"/>
      <c r="VNW40" s="389"/>
      <c r="VNX40" s="387"/>
      <c r="VNY40" s="389"/>
      <c r="VNZ40" s="387"/>
      <c r="VOA40" s="389"/>
      <c r="VOB40" s="387"/>
      <c r="VOC40" s="389"/>
      <c r="VOD40" s="387"/>
      <c r="VOE40" s="389"/>
      <c r="VOF40" s="387"/>
      <c r="VOG40" s="389"/>
      <c r="VOH40" s="387"/>
      <c r="VOI40" s="389"/>
      <c r="VOJ40" s="387"/>
      <c r="VOK40" s="389"/>
      <c r="VOL40" s="387"/>
      <c r="VOM40" s="389"/>
      <c r="VON40" s="387"/>
      <c r="VOO40" s="389"/>
      <c r="VOP40" s="387"/>
      <c r="VOQ40" s="389"/>
      <c r="VOR40" s="387"/>
      <c r="VOS40" s="389"/>
      <c r="VOT40" s="387"/>
      <c r="VOU40" s="389"/>
      <c r="VOV40" s="387"/>
      <c r="VOW40" s="389"/>
      <c r="VOX40" s="387"/>
      <c r="VOY40" s="389"/>
      <c r="VOZ40" s="387"/>
      <c r="VPA40" s="389"/>
      <c r="VPB40" s="387"/>
      <c r="VPC40" s="389"/>
      <c r="VPD40" s="387"/>
      <c r="VPE40" s="389"/>
      <c r="VPF40" s="387"/>
      <c r="VPG40" s="389"/>
      <c r="VPH40" s="387"/>
      <c r="VPI40" s="389"/>
      <c r="VPJ40" s="387"/>
      <c r="VPK40" s="389"/>
      <c r="VPL40" s="387"/>
      <c r="VPM40" s="389"/>
      <c r="VPN40" s="387"/>
      <c r="VPO40" s="389"/>
      <c r="VPP40" s="387"/>
      <c r="VPQ40" s="389"/>
      <c r="VPR40" s="387"/>
      <c r="VPS40" s="389"/>
      <c r="VPT40" s="387"/>
      <c r="VPU40" s="389"/>
      <c r="VPV40" s="387"/>
      <c r="VPW40" s="389"/>
      <c r="VPX40" s="387"/>
      <c r="VPY40" s="389"/>
      <c r="VPZ40" s="387"/>
      <c r="VQA40" s="389"/>
      <c r="VQB40" s="387"/>
      <c r="VQC40" s="389"/>
      <c r="VQD40" s="387"/>
      <c r="VQE40" s="389"/>
      <c r="VQF40" s="387"/>
      <c r="VQG40" s="389"/>
      <c r="VQH40" s="387"/>
      <c r="VQI40" s="389"/>
      <c r="VQJ40" s="387"/>
      <c r="VQK40" s="389"/>
      <c r="VQL40" s="387"/>
      <c r="VQM40" s="389"/>
      <c r="VQN40" s="387"/>
      <c r="VQO40" s="389"/>
      <c r="VQP40" s="387"/>
      <c r="VQQ40" s="389"/>
      <c r="VQR40" s="387"/>
      <c r="VQS40" s="389"/>
      <c r="VQT40" s="387"/>
      <c r="VQU40" s="389"/>
      <c r="VQV40" s="387"/>
      <c r="VQW40" s="389"/>
      <c r="VQX40" s="387"/>
      <c r="VQY40" s="389"/>
      <c r="VQZ40" s="387"/>
      <c r="VRA40" s="389"/>
      <c r="VRB40" s="387"/>
      <c r="VRC40" s="389"/>
      <c r="VRD40" s="387"/>
      <c r="VRE40" s="389"/>
      <c r="VRF40" s="387"/>
      <c r="VRG40" s="389"/>
      <c r="VRH40" s="387"/>
      <c r="VRI40" s="389"/>
      <c r="VRJ40" s="387"/>
      <c r="VRK40" s="389"/>
      <c r="VRL40" s="387"/>
      <c r="VRM40" s="389"/>
      <c r="VRN40" s="387"/>
      <c r="VRO40" s="389"/>
      <c r="VRP40" s="387"/>
      <c r="VRQ40" s="389"/>
      <c r="VRR40" s="387"/>
      <c r="VRS40" s="389"/>
      <c r="VRT40" s="387"/>
      <c r="VRU40" s="389"/>
      <c r="VRV40" s="387"/>
      <c r="VRW40" s="389"/>
      <c r="VRX40" s="387"/>
      <c r="VRY40" s="389"/>
      <c r="VRZ40" s="387"/>
      <c r="VSA40" s="389"/>
      <c r="VSB40" s="387"/>
      <c r="VSC40" s="389"/>
      <c r="VSD40" s="387"/>
      <c r="VSE40" s="389"/>
      <c r="VSF40" s="387"/>
      <c r="VSG40" s="389"/>
      <c r="VSH40" s="387"/>
      <c r="VSI40" s="389"/>
      <c r="VSJ40" s="387"/>
      <c r="VSK40" s="389"/>
      <c r="VSL40" s="387"/>
      <c r="VSM40" s="389"/>
      <c r="VSN40" s="387"/>
      <c r="VSO40" s="389"/>
      <c r="VSP40" s="387"/>
      <c r="VSQ40" s="389"/>
      <c r="VSR40" s="387"/>
      <c r="VSS40" s="389"/>
      <c r="VST40" s="387"/>
      <c r="VSU40" s="389"/>
      <c r="VSV40" s="387"/>
      <c r="VSW40" s="389"/>
      <c r="VSX40" s="387"/>
      <c r="VSY40" s="389"/>
      <c r="VSZ40" s="387"/>
      <c r="VTA40" s="389"/>
      <c r="VTB40" s="387"/>
      <c r="VTC40" s="389"/>
      <c r="VTD40" s="387"/>
      <c r="VTE40" s="389"/>
      <c r="VTF40" s="387"/>
      <c r="VTG40" s="389"/>
      <c r="VTH40" s="387"/>
      <c r="VTI40" s="389"/>
      <c r="VTJ40" s="387"/>
      <c r="VTK40" s="389"/>
      <c r="VTL40" s="387"/>
      <c r="VTM40" s="389"/>
      <c r="VTN40" s="387"/>
      <c r="VTO40" s="389"/>
      <c r="VTP40" s="387"/>
      <c r="VTQ40" s="389"/>
      <c r="VTR40" s="387"/>
      <c r="VTS40" s="389"/>
      <c r="VTT40" s="387"/>
      <c r="VTU40" s="389"/>
      <c r="VTV40" s="387"/>
      <c r="VTW40" s="389"/>
      <c r="VTX40" s="387"/>
      <c r="VTY40" s="389"/>
      <c r="VTZ40" s="387"/>
      <c r="VUA40" s="389"/>
      <c r="VUB40" s="387"/>
      <c r="VUC40" s="389"/>
      <c r="VUD40" s="387"/>
      <c r="VUE40" s="389"/>
      <c r="VUF40" s="387"/>
      <c r="VUG40" s="389"/>
      <c r="VUH40" s="387"/>
      <c r="VUI40" s="389"/>
      <c r="VUJ40" s="387"/>
      <c r="VUK40" s="389"/>
      <c r="VUL40" s="387"/>
      <c r="VUM40" s="389"/>
      <c r="VUN40" s="387"/>
      <c r="VUO40" s="389"/>
      <c r="VUP40" s="387"/>
      <c r="VUQ40" s="389"/>
      <c r="VUR40" s="387"/>
      <c r="VUS40" s="389"/>
      <c r="VUT40" s="387"/>
      <c r="VUU40" s="389"/>
      <c r="VUV40" s="387"/>
      <c r="VUW40" s="389"/>
      <c r="VUX40" s="387"/>
      <c r="VUY40" s="389"/>
      <c r="VUZ40" s="387"/>
      <c r="VVA40" s="389"/>
      <c r="VVB40" s="387"/>
      <c r="VVC40" s="389"/>
      <c r="VVD40" s="387"/>
      <c r="VVE40" s="389"/>
      <c r="VVF40" s="387"/>
      <c r="VVG40" s="389"/>
      <c r="VVH40" s="387"/>
      <c r="VVI40" s="389"/>
      <c r="VVJ40" s="387"/>
      <c r="VVK40" s="389"/>
      <c r="VVL40" s="387"/>
      <c r="VVM40" s="389"/>
      <c r="VVN40" s="387"/>
      <c r="VVO40" s="389"/>
      <c r="VVP40" s="387"/>
      <c r="VVQ40" s="389"/>
      <c r="VVR40" s="387"/>
      <c r="VVS40" s="389"/>
      <c r="VVT40" s="387"/>
      <c r="VVU40" s="389"/>
      <c r="VVV40" s="387"/>
      <c r="VVW40" s="389"/>
      <c r="VVX40" s="387"/>
      <c r="VVY40" s="389"/>
      <c r="VVZ40" s="387"/>
      <c r="VWA40" s="389"/>
      <c r="VWB40" s="387"/>
      <c r="VWC40" s="389"/>
      <c r="VWD40" s="387"/>
      <c r="VWE40" s="389"/>
      <c r="VWF40" s="387"/>
      <c r="VWG40" s="389"/>
      <c r="VWH40" s="387"/>
      <c r="VWI40" s="389"/>
      <c r="VWJ40" s="387"/>
      <c r="VWK40" s="389"/>
      <c r="VWL40" s="387"/>
      <c r="VWM40" s="389"/>
      <c r="VWN40" s="387"/>
      <c r="VWO40" s="389"/>
      <c r="VWP40" s="387"/>
      <c r="VWQ40" s="389"/>
      <c r="VWR40" s="387"/>
      <c r="VWS40" s="389"/>
      <c r="VWT40" s="387"/>
      <c r="VWU40" s="389"/>
      <c r="VWV40" s="387"/>
      <c r="VWW40" s="389"/>
      <c r="VWX40" s="387"/>
      <c r="VWY40" s="389"/>
      <c r="VWZ40" s="387"/>
      <c r="VXA40" s="389"/>
      <c r="VXB40" s="387"/>
      <c r="VXC40" s="389"/>
      <c r="VXD40" s="387"/>
      <c r="VXE40" s="389"/>
      <c r="VXF40" s="387"/>
      <c r="VXG40" s="389"/>
      <c r="VXH40" s="387"/>
      <c r="VXI40" s="389"/>
      <c r="VXJ40" s="387"/>
      <c r="VXK40" s="389"/>
      <c r="VXL40" s="387"/>
      <c r="VXM40" s="389"/>
      <c r="VXN40" s="387"/>
      <c r="VXO40" s="389"/>
      <c r="VXP40" s="387"/>
      <c r="VXQ40" s="389"/>
      <c r="VXR40" s="387"/>
      <c r="VXS40" s="389"/>
      <c r="VXT40" s="387"/>
      <c r="VXU40" s="389"/>
      <c r="VXV40" s="387"/>
      <c r="VXW40" s="389"/>
      <c r="VXX40" s="387"/>
      <c r="VXY40" s="389"/>
      <c r="VXZ40" s="387"/>
      <c r="VYA40" s="389"/>
      <c r="VYB40" s="387"/>
      <c r="VYC40" s="389"/>
      <c r="VYD40" s="387"/>
      <c r="VYE40" s="389"/>
      <c r="VYF40" s="387"/>
      <c r="VYG40" s="389"/>
      <c r="VYH40" s="387"/>
      <c r="VYI40" s="389"/>
      <c r="VYJ40" s="387"/>
      <c r="VYK40" s="389"/>
      <c r="VYL40" s="387"/>
      <c r="VYM40" s="389"/>
      <c r="VYN40" s="387"/>
      <c r="VYO40" s="389"/>
      <c r="VYP40" s="387"/>
      <c r="VYQ40" s="389"/>
      <c r="VYR40" s="387"/>
      <c r="VYS40" s="389"/>
      <c r="VYT40" s="387"/>
      <c r="VYU40" s="389"/>
      <c r="VYV40" s="387"/>
      <c r="VYW40" s="389"/>
      <c r="VYX40" s="387"/>
      <c r="VYY40" s="389"/>
      <c r="VYZ40" s="387"/>
      <c r="VZA40" s="389"/>
      <c r="VZB40" s="387"/>
      <c r="VZC40" s="389"/>
      <c r="VZD40" s="387"/>
      <c r="VZE40" s="389"/>
      <c r="VZF40" s="387"/>
      <c r="VZG40" s="389"/>
      <c r="VZH40" s="387"/>
      <c r="VZI40" s="389"/>
      <c r="VZJ40" s="387"/>
      <c r="VZK40" s="389"/>
      <c r="VZL40" s="387"/>
      <c r="VZM40" s="389"/>
      <c r="VZN40" s="387"/>
      <c r="VZO40" s="389"/>
      <c r="VZP40" s="387"/>
      <c r="VZQ40" s="389"/>
      <c r="VZR40" s="387"/>
      <c r="VZS40" s="389"/>
      <c r="VZT40" s="387"/>
      <c r="VZU40" s="389"/>
      <c r="VZV40" s="387"/>
      <c r="VZW40" s="389"/>
      <c r="VZX40" s="387"/>
      <c r="VZY40" s="389"/>
      <c r="VZZ40" s="387"/>
      <c r="WAA40" s="389"/>
      <c r="WAB40" s="387"/>
      <c r="WAC40" s="389"/>
      <c r="WAD40" s="387"/>
      <c r="WAE40" s="389"/>
      <c r="WAF40" s="387"/>
      <c r="WAG40" s="389"/>
      <c r="WAH40" s="387"/>
      <c r="WAI40" s="389"/>
      <c r="WAJ40" s="387"/>
      <c r="WAK40" s="389"/>
      <c r="WAL40" s="387"/>
      <c r="WAM40" s="389"/>
      <c r="WAN40" s="387"/>
      <c r="WAO40" s="389"/>
      <c r="WAP40" s="387"/>
      <c r="WAQ40" s="389"/>
      <c r="WAR40" s="387"/>
      <c r="WAS40" s="389"/>
      <c r="WAT40" s="387"/>
      <c r="WAU40" s="389"/>
      <c r="WAV40" s="387"/>
      <c r="WAW40" s="389"/>
      <c r="WAX40" s="387"/>
      <c r="WAY40" s="389"/>
      <c r="WAZ40" s="387"/>
      <c r="WBA40" s="389"/>
      <c r="WBB40" s="387"/>
      <c r="WBC40" s="389"/>
      <c r="WBD40" s="387"/>
      <c r="WBE40" s="389"/>
      <c r="WBF40" s="387"/>
      <c r="WBG40" s="389"/>
      <c r="WBH40" s="387"/>
      <c r="WBI40" s="389"/>
      <c r="WBJ40" s="387"/>
      <c r="WBK40" s="389"/>
      <c r="WBL40" s="387"/>
      <c r="WBM40" s="389"/>
      <c r="WBN40" s="387"/>
      <c r="WBO40" s="389"/>
      <c r="WBP40" s="387"/>
      <c r="WBQ40" s="389"/>
      <c r="WBR40" s="387"/>
      <c r="WBS40" s="389"/>
      <c r="WBT40" s="387"/>
      <c r="WBU40" s="389"/>
      <c r="WBV40" s="387"/>
      <c r="WBW40" s="389"/>
      <c r="WBX40" s="387"/>
      <c r="WBY40" s="389"/>
      <c r="WBZ40" s="387"/>
      <c r="WCA40" s="389"/>
      <c r="WCB40" s="387"/>
      <c r="WCC40" s="389"/>
      <c r="WCD40" s="387"/>
      <c r="WCE40" s="389"/>
      <c r="WCF40" s="387"/>
      <c r="WCG40" s="389"/>
      <c r="WCH40" s="387"/>
      <c r="WCI40" s="389"/>
      <c r="WCJ40" s="387"/>
      <c r="WCK40" s="389"/>
      <c r="WCL40" s="387"/>
      <c r="WCM40" s="389"/>
      <c r="WCN40" s="387"/>
      <c r="WCO40" s="389"/>
      <c r="WCP40" s="387"/>
      <c r="WCQ40" s="389"/>
      <c r="WCR40" s="387"/>
      <c r="WCS40" s="389"/>
      <c r="WCT40" s="387"/>
      <c r="WCU40" s="389"/>
      <c r="WCV40" s="387"/>
      <c r="WCW40" s="389"/>
      <c r="WCX40" s="387"/>
      <c r="WCY40" s="389"/>
      <c r="WCZ40" s="387"/>
      <c r="WDA40" s="389"/>
      <c r="WDB40" s="387"/>
      <c r="WDC40" s="389"/>
      <c r="WDD40" s="387"/>
      <c r="WDE40" s="389"/>
      <c r="WDF40" s="387"/>
      <c r="WDG40" s="389"/>
      <c r="WDH40" s="387"/>
      <c r="WDI40" s="389"/>
      <c r="WDJ40" s="387"/>
      <c r="WDK40" s="389"/>
      <c r="WDL40" s="387"/>
      <c r="WDM40" s="389"/>
      <c r="WDN40" s="387"/>
      <c r="WDO40" s="389"/>
      <c r="WDP40" s="387"/>
      <c r="WDQ40" s="389"/>
      <c r="WDR40" s="387"/>
      <c r="WDS40" s="389"/>
      <c r="WDT40" s="387"/>
      <c r="WDU40" s="389"/>
      <c r="WDV40" s="387"/>
      <c r="WDW40" s="389"/>
      <c r="WDX40" s="387"/>
      <c r="WDY40" s="389"/>
      <c r="WDZ40" s="387"/>
      <c r="WEA40" s="389"/>
      <c r="WEB40" s="387"/>
      <c r="WEC40" s="389"/>
      <c r="WED40" s="387"/>
      <c r="WEE40" s="389"/>
      <c r="WEF40" s="387"/>
      <c r="WEG40" s="389"/>
      <c r="WEH40" s="387"/>
      <c r="WEI40" s="389"/>
      <c r="WEJ40" s="387"/>
      <c r="WEK40" s="389"/>
      <c r="WEL40" s="387"/>
      <c r="WEM40" s="389"/>
      <c r="WEN40" s="387"/>
      <c r="WEO40" s="389"/>
      <c r="WEP40" s="387"/>
      <c r="WEQ40" s="389"/>
      <c r="WER40" s="387"/>
      <c r="WES40" s="389"/>
      <c r="WET40" s="387"/>
      <c r="WEU40" s="389"/>
      <c r="WEV40" s="387"/>
      <c r="WEW40" s="389"/>
      <c r="WEX40" s="387"/>
      <c r="WEY40" s="389"/>
      <c r="WEZ40" s="387"/>
      <c r="WFA40" s="389"/>
      <c r="WFB40" s="387"/>
      <c r="WFC40" s="389"/>
      <c r="WFD40" s="387"/>
      <c r="WFE40" s="389"/>
      <c r="WFF40" s="387"/>
      <c r="WFG40" s="389"/>
      <c r="WFH40" s="387"/>
      <c r="WFI40" s="389"/>
      <c r="WFJ40" s="387"/>
      <c r="WFK40" s="389"/>
      <c r="WFL40" s="387"/>
      <c r="WFM40" s="389"/>
      <c r="WFN40" s="387"/>
      <c r="WFO40" s="389"/>
      <c r="WFP40" s="387"/>
      <c r="WFQ40" s="389"/>
      <c r="WFR40" s="387"/>
      <c r="WFS40" s="389"/>
      <c r="WFT40" s="387"/>
      <c r="WFU40" s="389"/>
      <c r="WFV40" s="387"/>
      <c r="WFW40" s="389"/>
      <c r="WFX40" s="387"/>
      <c r="WFY40" s="389"/>
      <c r="WFZ40" s="387"/>
      <c r="WGA40" s="389"/>
      <c r="WGB40" s="387"/>
      <c r="WGC40" s="389"/>
      <c r="WGD40" s="387"/>
      <c r="WGE40" s="389"/>
      <c r="WGF40" s="387"/>
      <c r="WGG40" s="389"/>
      <c r="WGH40" s="387"/>
      <c r="WGI40" s="389"/>
      <c r="WGJ40" s="387"/>
      <c r="WGK40" s="389"/>
      <c r="WGL40" s="387"/>
      <c r="WGM40" s="389"/>
      <c r="WGN40" s="387"/>
      <c r="WGO40" s="389"/>
      <c r="WGP40" s="387"/>
      <c r="WGQ40" s="389"/>
      <c r="WGR40" s="387"/>
      <c r="WGS40" s="389"/>
      <c r="WGT40" s="387"/>
      <c r="WGU40" s="389"/>
      <c r="WGV40" s="387"/>
      <c r="WGW40" s="389"/>
      <c r="WGX40" s="387"/>
      <c r="WGY40" s="389"/>
      <c r="WGZ40" s="387"/>
      <c r="WHA40" s="389"/>
      <c r="WHB40" s="387"/>
      <c r="WHC40" s="389"/>
      <c r="WHD40" s="387"/>
      <c r="WHE40" s="389"/>
      <c r="WHF40" s="387"/>
      <c r="WHG40" s="389"/>
      <c r="WHH40" s="387"/>
      <c r="WHI40" s="389"/>
      <c r="WHJ40" s="387"/>
      <c r="WHK40" s="389"/>
      <c r="WHL40" s="387"/>
      <c r="WHM40" s="389"/>
      <c r="WHN40" s="387"/>
      <c r="WHO40" s="389"/>
      <c r="WHP40" s="387"/>
      <c r="WHQ40" s="389"/>
      <c r="WHR40" s="387"/>
      <c r="WHS40" s="389"/>
      <c r="WHT40" s="387"/>
      <c r="WHU40" s="389"/>
      <c r="WHV40" s="387"/>
      <c r="WHW40" s="389"/>
      <c r="WHX40" s="387"/>
      <c r="WHY40" s="389"/>
      <c r="WHZ40" s="387"/>
      <c r="WIA40" s="389"/>
      <c r="WIB40" s="387"/>
      <c r="WIC40" s="389"/>
      <c r="WID40" s="387"/>
      <c r="WIE40" s="389"/>
      <c r="WIF40" s="387"/>
      <c r="WIG40" s="389"/>
      <c r="WIH40" s="387"/>
      <c r="WII40" s="389"/>
      <c r="WIJ40" s="387"/>
      <c r="WIK40" s="389"/>
      <c r="WIL40" s="387"/>
      <c r="WIM40" s="389"/>
      <c r="WIN40" s="387"/>
      <c r="WIO40" s="389"/>
      <c r="WIP40" s="387"/>
      <c r="WIQ40" s="389"/>
      <c r="WIR40" s="387"/>
      <c r="WIS40" s="389"/>
      <c r="WIT40" s="387"/>
      <c r="WIU40" s="389"/>
      <c r="WIV40" s="387"/>
      <c r="WIW40" s="389"/>
      <c r="WIX40" s="387"/>
      <c r="WIY40" s="389"/>
      <c r="WIZ40" s="387"/>
      <c r="WJA40" s="389"/>
      <c r="WJB40" s="387"/>
      <c r="WJC40" s="389"/>
      <c r="WJD40" s="387"/>
      <c r="WJE40" s="389"/>
      <c r="WJF40" s="387"/>
      <c r="WJG40" s="389"/>
      <c r="WJH40" s="387"/>
      <c r="WJI40" s="389"/>
      <c r="WJJ40" s="387"/>
      <c r="WJK40" s="389"/>
      <c r="WJL40" s="387"/>
      <c r="WJM40" s="389"/>
      <c r="WJN40" s="387"/>
      <c r="WJO40" s="389"/>
      <c r="WJP40" s="387"/>
      <c r="WJQ40" s="389"/>
      <c r="WJR40" s="387"/>
      <c r="WJS40" s="389"/>
      <c r="WJT40" s="387"/>
      <c r="WJU40" s="389"/>
      <c r="WJV40" s="387"/>
      <c r="WJW40" s="389"/>
      <c r="WJX40" s="387"/>
      <c r="WJY40" s="389"/>
      <c r="WJZ40" s="387"/>
      <c r="WKA40" s="389"/>
      <c r="WKB40" s="387"/>
      <c r="WKC40" s="389"/>
      <c r="WKD40" s="387"/>
      <c r="WKE40" s="389"/>
      <c r="WKF40" s="387"/>
      <c r="WKG40" s="389"/>
      <c r="WKH40" s="387"/>
      <c r="WKI40" s="389"/>
      <c r="WKJ40" s="387"/>
      <c r="WKK40" s="389"/>
      <c r="WKL40" s="387"/>
      <c r="WKM40" s="389"/>
      <c r="WKN40" s="387"/>
      <c r="WKO40" s="389"/>
      <c r="WKP40" s="387"/>
      <c r="WKQ40" s="389"/>
      <c r="WKR40" s="387"/>
      <c r="WKS40" s="389"/>
      <c r="WKT40" s="387"/>
      <c r="WKU40" s="389"/>
      <c r="WKV40" s="387"/>
      <c r="WKW40" s="389"/>
      <c r="WKX40" s="387"/>
      <c r="WKY40" s="389"/>
      <c r="WKZ40" s="387"/>
      <c r="WLA40" s="389"/>
      <c r="WLB40" s="387"/>
      <c r="WLC40" s="389"/>
      <c r="WLD40" s="387"/>
      <c r="WLE40" s="389"/>
      <c r="WLF40" s="387"/>
      <c r="WLG40" s="389"/>
      <c r="WLH40" s="387"/>
      <c r="WLI40" s="389"/>
      <c r="WLJ40" s="387"/>
      <c r="WLK40" s="389"/>
      <c r="WLL40" s="387"/>
      <c r="WLM40" s="389"/>
      <c r="WLN40" s="387"/>
      <c r="WLO40" s="389"/>
      <c r="WLP40" s="387"/>
      <c r="WLQ40" s="389"/>
      <c r="WLR40" s="387"/>
      <c r="WLS40" s="389"/>
      <c r="WLT40" s="387"/>
      <c r="WLU40" s="389"/>
      <c r="WLV40" s="387"/>
      <c r="WLW40" s="389"/>
      <c r="WLX40" s="387"/>
      <c r="WLY40" s="389"/>
      <c r="WLZ40" s="387"/>
      <c r="WMA40" s="389"/>
      <c r="WMB40" s="387"/>
      <c r="WMC40" s="389"/>
      <c r="WMD40" s="387"/>
      <c r="WME40" s="389"/>
      <c r="WMF40" s="387"/>
      <c r="WMG40" s="389"/>
      <c r="WMH40" s="387"/>
      <c r="WMI40" s="389"/>
      <c r="WMJ40" s="387"/>
      <c r="WMK40" s="389"/>
      <c r="WML40" s="387"/>
      <c r="WMM40" s="389"/>
      <c r="WMN40" s="387"/>
      <c r="WMO40" s="389"/>
      <c r="WMP40" s="387"/>
      <c r="WMQ40" s="389"/>
      <c r="WMR40" s="387"/>
      <c r="WMS40" s="389"/>
      <c r="WMT40" s="387"/>
      <c r="WMU40" s="389"/>
      <c r="WMV40" s="387"/>
      <c r="WMW40" s="389"/>
      <c r="WMX40" s="387"/>
      <c r="WMY40" s="389"/>
      <c r="WMZ40" s="387"/>
      <c r="WNA40" s="389"/>
      <c r="WNB40" s="387"/>
      <c r="WNC40" s="389"/>
      <c r="WND40" s="387"/>
      <c r="WNE40" s="389"/>
      <c r="WNF40" s="387"/>
      <c r="WNG40" s="389"/>
      <c r="WNH40" s="387"/>
      <c r="WNI40" s="389"/>
      <c r="WNJ40" s="387"/>
      <c r="WNK40" s="389"/>
      <c r="WNL40" s="387"/>
      <c r="WNM40" s="389"/>
      <c r="WNN40" s="387"/>
      <c r="WNO40" s="389"/>
      <c r="WNP40" s="387"/>
      <c r="WNQ40" s="389"/>
      <c r="WNR40" s="387"/>
      <c r="WNS40" s="389"/>
      <c r="WNT40" s="387"/>
      <c r="WNU40" s="389"/>
      <c r="WNV40" s="387"/>
      <c r="WNW40" s="389"/>
      <c r="WNX40" s="387"/>
      <c r="WNY40" s="389"/>
      <c r="WNZ40" s="387"/>
      <c r="WOA40" s="389"/>
      <c r="WOB40" s="387"/>
      <c r="WOC40" s="389"/>
      <c r="WOD40" s="387"/>
      <c r="WOE40" s="389"/>
      <c r="WOF40" s="387"/>
      <c r="WOG40" s="389"/>
      <c r="WOH40" s="387"/>
      <c r="WOI40" s="389"/>
      <c r="WOJ40" s="387"/>
      <c r="WOK40" s="389"/>
      <c r="WOL40" s="387"/>
      <c r="WOM40" s="389"/>
      <c r="WON40" s="387"/>
      <c r="WOO40" s="389"/>
      <c r="WOP40" s="387"/>
      <c r="WOQ40" s="389"/>
      <c r="WOR40" s="387"/>
      <c r="WOS40" s="389"/>
      <c r="WOT40" s="387"/>
      <c r="WOU40" s="389"/>
      <c r="WOV40" s="387"/>
      <c r="WOW40" s="389"/>
      <c r="WOX40" s="387"/>
      <c r="WOY40" s="389"/>
      <c r="WOZ40" s="387"/>
      <c r="WPA40" s="389"/>
      <c r="WPB40" s="387"/>
      <c r="WPC40" s="389"/>
      <c r="WPD40" s="387"/>
      <c r="WPE40" s="389"/>
      <c r="WPF40" s="387"/>
      <c r="WPG40" s="389"/>
      <c r="WPH40" s="387"/>
      <c r="WPI40" s="389"/>
      <c r="WPJ40" s="387"/>
      <c r="WPK40" s="389"/>
      <c r="WPL40" s="387"/>
      <c r="WPM40" s="389"/>
      <c r="WPN40" s="387"/>
      <c r="WPO40" s="389"/>
      <c r="WPP40" s="387"/>
      <c r="WPQ40" s="389"/>
      <c r="WPR40" s="387"/>
      <c r="WPS40" s="389"/>
      <c r="WPT40" s="387"/>
      <c r="WPU40" s="389"/>
      <c r="WPV40" s="387"/>
      <c r="WPW40" s="389"/>
      <c r="WPX40" s="387"/>
      <c r="WPY40" s="389"/>
      <c r="WPZ40" s="387"/>
      <c r="WQA40" s="389"/>
      <c r="WQB40" s="387"/>
      <c r="WQC40" s="389"/>
      <c r="WQD40" s="387"/>
      <c r="WQE40" s="389"/>
      <c r="WQF40" s="387"/>
      <c r="WQG40" s="389"/>
      <c r="WQH40" s="387"/>
      <c r="WQI40" s="389"/>
      <c r="WQJ40" s="387"/>
      <c r="WQK40" s="389"/>
      <c r="WQL40" s="387"/>
      <c r="WQM40" s="389"/>
      <c r="WQN40" s="387"/>
      <c r="WQO40" s="389"/>
      <c r="WQP40" s="387"/>
      <c r="WQQ40" s="389"/>
      <c r="WQR40" s="387"/>
      <c r="WQS40" s="389"/>
      <c r="WQT40" s="387"/>
      <c r="WQU40" s="389"/>
      <c r="WQV40" s="387"/>
      <c r="WQW40" s="389"/>
      <c r="WQX40" s="387"/>
      <c r="WQY40" s="389"/>
      <c r="WQZ40" s="387"/>
      <c r="WRA40" s="389"/>
      <c r="WRB40" s="387"/>
      <c r="WRC40" s="389"/>
      <c r="WRD40" s="387"/>
      <c r="WRE40" s="389"/>
      <c r="WRF40" s="387"/>
      <c r="WRG40" s="389"/>
      <c r="WRH40" s="387"/>
      <c r="WRI40" s="389"/>
      <c r="WRJ40" s="387"/>
      <c r="WRK40" s="389"/>
      <c r="WRL40" s="387"/>
      <c r="WRM40" s="389"/>
      <c r="WRN40" s="387"/>
      <c r="WRO40" s="389"/>
      <c r="WRP40" s="387"/>
      <c r="WRQ40" s="389"/>
      <c r="WRR40" s="387"/>
      <c r="WRS40" s="389"/>
      <c r="WRT40" s="387"/>
      <c r="WRU40" s="389"/>
      <c r="WRV40" s="387"/>
      <c r="WRW40" s="389"/>
      <c r="WRX40" s="387"/>
      <c r="WRY40" s="389"/>
      <c r="WRZ40" s="387"/>
      <c r="WSA40" s="389"/>
      <c r="WSB40" s="387"/>
      <c r="WSC40" s="389"/>
      <c r="WSD40" s="387"/>
      <c r="WSE40" s="389"/>
      <c r="WSF40" s="387"/>
      <c r="WSG40" s="389"/>
      <c r="WSH40" s="387"/>
      <c r="WSI40" s="389"/>
      <c r="WSJ40" s="387"/>
      <c r="WSK40" s="389"/>
      <c r="WSL40" s="387"/>
      <c r="WSM40" s="389"/>
      <c r="WSN40" s="387"/>
      <c r="WSO40" s="389"/>
      <c r="WSP40" s="387"/>
      <c r="WSQ40" s="389"/>
      <c r="WSR40" s="387"/>
      <c r="WSS40" s="389"/>
      <c r="WST40" s="387"/>
      <c r="WSU40" s="389"/>
      <c r="WSV40" s="387"/>
      <c r="WSW40" s="389"/>
      <c r="WSX40" s="387"/>
      <c r="WSY40" s="389"/>
      <c r="WSZ40" s="387"/>
      <c r="WTA40" s="389"/>
      <c r="WTB40" s="387"/>
      <c r="WTC40" s="389"/>
      <c r="WTD40" s="387"/>
      <c r="WTE40" s="389"/>
      <c r="WTF40" s="387"/>
      <c r="WTG40" s="389"/>
      <c r="WTH40" s="387"/>
      <c r="WTI40" s="389"/>
      <c r="WTJ40" s="387"/>
      <c r="WTK40" s="389"/>
      <c r="WTL40" s="387"/>
      <c r="WTM40" s="389"/>
      <c r="WTN40" s="387"/>
      <c r="WTO40" s="389"/>
      <c r="WTP40" s="387"/>
      <c r="WTQ40" s="389"/>
      <c r="WTR40" s="387"/>
      <c r="WTS40" s="389"/>
      <c r="WTT40" s="387"/>
      <c r="WTU40" s="389"/>
      <c r="WTV40" s="387"/>
      <c r="WTW40" s="389"/>
      <c r="WTX40" s="387"/>
      <c r="WTY40" s="389"/>
      <c r="WTZ40" s="387"/>
      <c r="WUA40" s="389"/>
      <c r="WUB40" s="387"/>
      <c r="WUC40" s="389"/>
      <c r="WUD40" s="387"/>
      <c r="WUE40" s="389"/>
      <c r="WUF40" s="387"/>
      <c r="WUG40" s="389"/>
      <c r="WUH40" s="387"/>
      <c r="WUI40" s="389"/>
      <c r="WUJ40" s="387"/>
      <c r="WUK40" s="389"/>
      <c r="WUL40" s="387"/>
      <c r="WUM40" s="389"/>
      <c r="WUN40" s="387"/>
      <c r="WUO40" s="389"/>
      <c r="WUP40" s="387"/>
      <c r="WUQ40" s="389"/>
      <c r="WUR40" s="387"/>
      <c r="WUS40" s="389"/>
      <c r="WUT40" s="387"/>
      <c r="WUU40" s="389"/>
      <c r="WUV40" s="387"/>
      <c r="WUW40" s="389"/>
      <c r="WUX40" s="387"/>
      <c r="WUY40" s="389"/>
      <c r="WUZ40" s="387"/>
      <c r="WVA40" s="389"/>
      <c r="WVB40" s="387"/>
      <c r="WVC40" s="389"/>
      <c r="WVD40" s="387"/>
      <c r="WVE40" s="389"/>
      <c r="WVF40" s="387"/>
      <c r="WVG40" s="389"/>
      <c r="WVH40" s="387"/>
      <c r="WVI40" s="389"/>
      <c r="WVJ40" s="387"/>
      <c r="WVK40" s="389"/>
      <c r="WVL40" s="387"/>
      <c r="WVM40" s="389"/>
      <c r="WVN40" s="387"/>
      <c r="WVO40" s="389"/>
      <c r="WVP40" s="387"/>
      <c r="WVQ40" s="389"/>
      <c r="WVR40" s="387"/>
      <c r="WVS40" s="389"/>
      <c r="WVT40" s="387"/>
      <c r="WVU40" s="389"/>
      <c r="WVV40" s="387"/>
      <c r="WVW40" s="389"/>
      <c r="WVX40" s="387"/>
      <c r="WVY40" s="389"/>
      <c r="WVZ40" s="387"/>
      <c r="WWA40" s="389"/>
      <c r="WWB40" s="387"/>
      <c r="WWC40" s="389"/>
      <c r="WWD40" s="387"/>
      <c r="WWE40" s="389"/>
      <c r="WWF40" s="387"/>
      <c r="WWG40" s="389"/>
      <c r="WWH40" s="387"/>
      <c r="WWI40" s="389"/>
      <c r="WWJ40" s="387"/>
      <c r="WWK40" s="389"/>
      <c r="WWL40" s="387"/>
      <c r="WWM40" s="389"/>
      <c r="WWN40" s="387"/>
      <c r="WWO40" s="389"/>
      <c r="WWP40" s="387"/>
      <c r="WWQ40" s="389"/>
      <c r="WWR40" s="387"/>
      <c r="WWS40" s="389"/>
      <c r="WWT40" s="387"/>
      <c r="WWU40" s="389"/>
      <c r="WWV40" s="387"/>
      <c r="WWW40" s="389"/>
      <c r="WWX40" s="387"/>
      <c r="WWY40" s="389"/>
      <c r="WWZ40" s="387"/>
      <c r="WXA40" s="389"/>
      <c r="WXB40" s="387"/>
      <c r="WXC40" s="389"/>
      <c r="WXD40" s="387"/>
      <c r="WXE40" s="389"/>
      <c r="WXF40" s="387"/>
      <c r="WXG40" s="389"/>
      <c r="WXH40" s="387"/>
      <c r="WXI40" s="389"/>
      <c r="WXJ40" s="387"/>
      <c r="WXK40" s="389"/>
      <c r="WXL40" s="387"/>
      <c r="WXM40" s="389"/>
      <c r="WXN40" s="387"/>
      <c r="WXO40" s="389"/>
      <c r="WXP40" s="387"/>
      <c r="WXQ40" s="389"/>
      <c r="WXR40" s="387"/>
      <c r="WXS40" s="389"/>
      <c r="WXT40" s="387"/>
      <c r="WXU40" s="389"/>
      <c r="WXV40" s="387"/>
      <c r="WXW40" s="389"/>
      <c r="WXX40" s="387"/>
      <c r="WXY40" s="389"/>
      <c r="WXZ40" s="387"/>
      <c r="WYA40" s="389"/>
      <c r="WYB40" s="387"/>
      <c r="WYC40" s="389"/>
      <c r="WYD40" s="387"/>
      <c r="WYE40" s="389"/>
      <c r="WYF40" s="387"/>
      <c r="WYG40" s="389"/>
      <c r="WYH40" s="387"/>
      <c r="WYI40" s="389"/>
      <c r="WYJ40" s="387"/>
      <c r="WYK40" s="389"/>
      <c r="WYL40" s="387"/>
      <c r="WYM40" s="389"/>
      <c r="WYN40" s="387"/>
      <c r="WYO40" s="389"/>
      <c r="WYP40" s="387"/>
      <c r="WYQ40" s="389"/>
      <c r="WYR40" s="387"/>
      <c r="WYS40" s="389"/>
      <c r="WYT40" s="387"/>
      <c r="WYU40" s="389"/>
      <c r="WYV40" s="387"/>
      <c r="WYW40" s="389"/>
      <c r="WYX40" s="387"/>
      <c r="WYY40" s="389"/>
      <c r="WYZ40" s="387"/>
      <c r="WZA40" s="389"/>
      <c r="WZB40" s="387"/>
      <c r="WZC40" s="389"/>
      <c r="WZD40" s="387"/>
      <c r="WZE40" s="389"/>
      <c r="WZF40" s="387"/>
      <c r="WZG40" s="389"/>
      <c r="WZH40" s="387"/>
      <c r="WZI40" s="389"/>
      <c r="WZJ40" s="387"/>
      <c r="WZK40" s="389"/>
      <c r="WZL40" s="387"/>
      <c r="WZM40" s="389"/>
      <c r="WZN40" s="387"/>
      <c r="WZO40" s="389"/>
      <c r="WZP40" s="387"/>
      <c r="WZQ40" s="389"/>
      <c r="WZR40" s="387"/>
      <c r="WZS40" s="389"/>
      <c r="WZT40" s="387"/>
      <c r="WZU40" s="389"/>
      <c r="WZV40" s="387"/>
      <c r="WZW40" s="389"/>
      <c r="WZX40" s="387"/>
      <c r="WZY40" s="389"/>
      <c r="WZZ40" s="387"/>
      <c r="XAA40" s="389"/>
      <c r="XAB40" s="387"/>
      <c r="XAC40" s="389"/>
      <c r="XAD40" s="387"/>
      <c r="XAE40" s="389"/>
      <c r="XAF40" s="387"/>
      <c r="XAG40" s="389"/>
      <c r="XAH40" s="387"/>
      <c r="XAI40" s="389"/>
      <c r="XAJ40" s="387"/>
      <c r="XAK40" s="389"/>
      <c r="XAL40" s="387"/>
      <c r="XAM40" s="389"/>
      <c r="XAN40" s="387"/>
      <c r="XAO40" s="389"/>
      <c r="XAP40" s="387"/>
      <c r="XAQ40" s="389"/>
      <c r="XAR40" s="387"/>
      <c r="XAS40" s="389"/>
      <c r="XAT40" s="387"/>
      <c r="XAU40" s="389"/>
      <c r="XAV40" s="387"/>
      <c r="XAW40" s="389"/>
      <c r="XAX40" s="387"/>
      <c r="XAY40" s="389"/>
      <c r="XAZ40" s="387"/>
      <c r="XBA40" s="389"/>
      <c r="XBB40" s="387"/>
      <c r="XBC40" s="389"/>
      <c r="XBD40" s="387"/>
      <c r="XBE40" s="389"/>
      <c r="XBF40" s="387"/>
      <c r="XBG40" s="389"/>
      <c r="XBH40" s="387"/>
      <c r="XBI40" s="389"/>
      <c r="XBJ40" s="387"/>
      <c r="XBK40" s="389"/>
      <c r="XBL40" s="387"/>
      <c r="XBM40" s="389"/>
      <c r="XBN40" s="387"/>
      <c r="XBO40" s="389"/>
      <c r="XBP40" s="387"/>
      <c r="XBQ40" s="389"/>
      <c r="XBR40" s="387"/>
      <c r="XBS40" s="389"/>
      <c r="XBT40" s="387"/>
      <c r="XBU40" s="389"/>
      <c r="XBV40" s="387"/>
      <c r="XBW40" s="389"/>
      <c r="XBX40" s="387"/>
      <c r="XBY40" s="389"/>
      <c r="XBZ40" s="387"/>
      <c r="XCA40" s="389"/>
      <c r="XCB40" s="387"/>
      <c r="XCC40" s="389"/>
      <c r="XCD40" s="387"/>
      <c r="XCE40" s="389"/>
      <c r="XCF40" s="387"/>
      <c r="XCG40" s="389"/>
      <c r="XCH40" s="387"/>
      <c r="XCI40" s="389"/>
      <c r="XCJ40" s="387"/>
      <c r="XCK40" s="389"/>
      <c r="XCL40" s="387"/>
      <c r="XCM40" s="389"/>
      <c r="XCN40" s="387"/>
      <c r="XCO40" s="389"/>
      <c r="XCP40" s="387"/>
      <c r="XCQ40" s="389"/>
      <c r="XCR40" s="387"/>
      <c r="XCS40" s="389"/>
      <c r="XCT40" s="387"/>
      <c r="XCU40" s="389"/>
      <c r="XCV40" s="387"/>
      <c r="XCW40" s="389"/>
      <c r="XCX40" s="387"/>
      <c r="XCY40" s="389"/>
      <c r="XCZ40" s="387"/>
      <c r="XDA40" s="389"/>
      <c r="XDB40" s="387"/>
      <c r="XDC40" s="389"/>
      <c r="XDD40" s="387"/>
      <c r="XDE40" s="389"/>
      <c r="XDF40" s="387"/>
      <c r="XDG40" s="389"/>
      <c r="XDH40" s="387"/>
      <c r="XDI40" s="389"/>
      <c r="XDJ40" s="387"/>
      <c r="XDK40" s="389"/>
      <c r="XDL40" s="387"/>
      <c r="XDM40" s="389"/>
      <c r="XDN40" s="387"/>
      <c r="XDO40" s="389"/>
      <c r="XDP40" s="387"/>
      <c r="XDQ40" s="389"/>
      <c r="XDR40" s="387"/>
      <c r="XDS40" s="389"/>
      <c r="XDT40" s="387"/>
      <c r="XDU40" s="389"/>
      <c r="XDV40" s="387"/>
      <c r="XDW40" s="389"/>
      <c r="XDX40" s="387"/>
      <c r="XDY40" s="389"/>
      <c r="XDZ40" s="387"/>
      <c r="XEA40" s="389"/>
      <c r="XEB40" s="387"/>
      <c r="XEC40" s="389"/>
      <c r="XED40" s="387"/>
      <c r="XEE40" s="389"/>
      <c r="XEF40" s="387"/>
      <c r="XEG40" s="389"/>
      <c r="XEH40" s="387"/>
      <c r="XEI40" s="389"/>
      <c r="XEJ40" s="387"/>
      <c r="XEK40" s="389"/>
      <c r="XEL40" s="387"/>
      <c r="XEM40" s="389"/>
      <c r="XEN40" s="387"/>
      <c r="XEO40" s="389"/>
      <c r="XEP40" s="387"/>
      <c r="XEQ40" s="389"/>
      <c r="XER40" s="387"/>
      <c r="XES40" s="389"/>
      <c r="XET40" s="387"/>
      <c r="XEU40" s="389"/>
      <c r="XEV40" s="387"/>
      <c r="XEW40" s="389"/>
      <c r="XEX40" s="387"/>
      <c r="XEY40" s="389"/>
      <c r="XEZ40" s="387"/>
      <c r="XFA40" s="389"/>
      <c r="XFB40" s="387"/>
      <c r="XFC40" s="389"/>
      <c r="XFD40" s="387"/>
    </row>
    <row r="41" spans="1:16384" x14ac:dyDescent="0.2">
      <c r="A41" s="1531">
        <v>6</v>
      </c>
      <c r="B41" s="1489" t="s">
        <v>7</v>
      </c>
      <c r="C41" s="1489">
        <v>3693.3258624999999</v>
      </c>
      <c r="D41" s="1489">
        <v>295.466069</v>
      </c>
    </row>
    <row r="42" spans="1:16384" x14ac:dyDescent="0.2">
      <c r="B42" s="1514"/>
      <c r="C42" s="2533"/>
      <c r="D42" s="2533"/>
    </row>
  </sheetData>
  <mergeCells count="1">
    <mergeCell ref="B3:D7"/>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olBreaks count="1" manualBreakCount="1">
    <brk id="4" max="40" man="1"/>
  </colBreaks>
  <customProperties>
    <customPr name="_pios_id" r:id="rId2"/>
  </customProperties>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3A470-0DC2-41A3-B513-874A9C60BC77}">
  <sheetPr>
    <tabColor theme="2"/>
  </sheetPr>
  <dimension ref="A1:J23"/>
  <sheetViews>
    <sheetView showGridLines="0" showWhiteSpace="0" view="pageLayout" zoomScaleNormal="100" zoomScaleSheetLayoutView="100" workbookViewId="0"/>
  </sheetViews>
  <sheetFormatPr defaultColWidth="10.25" defaultRowHeight="12.75" x14ac:dyDescent="0.2"/>
  <cols>
    <col min="1" max="1" width="35.625" style="798" customWidth="1"/>
    <col min="2" max="3" width="5.875" style="798" customWidth="1"/>
    <col min="4" max="4" width="6.5" style="798" customWidth="1"/>
    <col min="5" max="5" width="5.875" style="798" customWidth="1"/>
    <col min="6" max="6" width="6.125" style="798" customWidth="1"/>
    <col min="7" max="7" width="7.375" style="798" customWidth="1"/>
    <col min="8" max="8" width="17.625" style="798" customWidth="1"/>
    <col min="9" max="16384" width="10.25" style="798"/>
  </cols>
  <sheetData>
    <row r="1" spans="1:10" ht="17.25" customHeight="1" x14ac:dyDescent="0.2">
      <c r="A1" s="1520" t="s">
        <v>2140</v>
      </c>
      <c r="B1" s="799"/>
      <c r="C1" s="799"/>
      <c r="D1" s="800"/>
      <c r="E1" s="800"/>
      <c r="F1" s="800"/>
      <c r="G1" s="800"/>
      <c r="H1" s="800"/>
      <c r="I1" s="2240"/>
    </row>
    <row r="2" spans="1:10" ht="12.75" customHeight="1" x14ac:dyDescent="0.2">
      <c r="A2" s="3106" t="s">
        <v>2282</v>
      </c>
      <c r="B2" s="3106"/>
      <c r="C2" s="3106"/>
      <c r="D2" s="3106"/>
      <c r="E2" s="3106"/>
      <c r="F2" s="3106"/>
      <c r="G2" s="3106"/>
      <c r="H2" s="3106"/>
      <c r="I2" s="2586"/>
    </row>
    <row r="3" spans="1:10" x14ac:dyDescent="0.2">
      <c r="A3" s="3106"/>
      <c r="B3" s="3106"/>
      <c r="C3" s="3106"/>
      <c r="D3" s="3106"/>
      <c r="E3" s="3106"/>
      <c r="F3" s="3106"/>
      <c r="G3" s="3106"/>
      <c r="H3" s="3106"/>
    </row>
    <row r="4" spans="1:10" ht="14.25" customHeight="1" x14ac:dyDescent="0.2">
      <c r="A4" s="3106"/>
      <c r="B4" s="3106"/>
      <c r="C4" s="3106"/>
      <c r="D4" s="3106"/>
      <c r="E4" s="3106"/>
      <c r="F4" s="3106"/>
      <c r="G4" s="3106"/>
      <c r="H4" s="3106"/>
    </row>
    <row r="5" spans="1:10" x14ac:dyDescent="0.2">
      <c r="A5" s="3106"/>
      <c r="B5" s="3106"/>
      <c r="C5" s="3106"/>
      <c r="D5" s="3106"/>
      <c r="E5" s="3106"/>
      <c r="F5" s="3106"/>
      <c r="G5" s="3106"/>
      <c r="H5" s="3106"/>
    </row>
    <row r="6" spans="1:10" x14ac:dyDescent="0.2">
      <c r="A6" s="3106"/>
      <c r="B6" s="3106"/>
      <c r="C6" s="3106"/>
      <c r="D6" s="3106"/>
      <c r="E6" s="3106"/>
      <c r="F6" s="3106"/>
      <c r="G6" s="3106"/>
      <c r="H6" s="3106"/>
    </row>
    <row r="7" spans="1:10" x14ac:dyDescent="0.2">
      <c r="A7" s="3106"/>
      <c r="B7" s="3106"/>
      <c r="C7" s="3106"/>
      <c r="D7" s="3106"/>
      <c r="E7" s="3106"/>
      <c r="F7" s="3106"/>
      <c r="G7" s="3106"/>
      <c r="H7" s="3106"/>
    </row>
    <row r="8" spans="1:10" x14ac:dyDescent="0.2">
      <c r="A8" s="3106"/>
      <c r="B8" s="3106"/>
      <c r="C8" s="3106"/>
      <c r="D8" s="3106"/>
      <c r="E8" s="3106"/>
      <c r="F8" s="3106"/>
      <c r="G8" s="3106"/>
      <c r="H8" s="3106"/>
    </row>
    <row r="9" spans="1:10" x14ac:dyDescent="0.2">
      <c r="A9" s="3106"/>
      <c r="B9" s="3106"/>
      <c r="C9" s="3106"/>
      <c r="D9" s="3106"/>
      <c r="E9" s="3106"/>
      <c r="F9" s="3106"/>
      <c r="G9" s="3106"/>
      <c r="H9" s="3106"/>
      <c r="J9" s="625"/>
    </row>
    <row r="10" spans="1:10" x14ac:dyDescent="0.2">
      <c r="A10" s="3106"/>
      <c r="B10" s="3106"/>
      <c r="C10" s="3106"/>
      <c r="D10" s="3106"/>
      <c r="E10" s="3106"/>
      <c r="F10" s="3106"/>
      <c r="G10" s="3106"/>
      <c r="H10" s="3106"/>
    </row>
    <row r="11" spans="1:10" ht="24" x14ac:dyDescent="0.2">
      <c r="A11" s="1513" t="s">
        <v>9</v>
      </c>
      <c r="B11" s="1513" t="s">
        <v>1361</v>
      </c>
      <c r="C11" s="1513" t="s">
        <v>96</v>
      </c>
      <c r="D11" s="1513" t="s">
        <v>1072</v>
      </c>
      <c r="E11" s="1513" t="s">
        <v>1073</v>
      </c>
      <c r="F11" s="1513" t="s">
        <v>5</v>
      </c>
      <c r="G11" s="1513" t="s">
        <v>6</v>
      </c>
      <c r="H11" s="1513" t="s">
        <v>95</v>
      </c>
    </row>
    <row r="12" spans="1:10" x14ac:dyDescent="0.2">
      <c r="A12" s="1489" t="s">
        <v>1074</v>
      </c>
      <c r="B12" s="1489">
        <v>669.723975</v>
      </c>
      <c r="C12" s="1489">
        <v>1934.0575875</v>
      </c>
      <c r="D12" s="1489">
        <v>402.85761250000002</v>
      </c>
      <c r="E12" s="1489">
        <v>299.62633999999997</v>
      </c>
      <c r="F12" s="1489"/>
      <c r="G12" s="1489">
        <v>3306.2655149999996</v>
      </c>
      <c r="H12" s="1489">
        <v>264.50124119999998</v>
      </c>
    </row>
    <row r="13" spans="1:10" x14ac:dyDescent="0.2">
      <c r="A13" s="1499" t="s">
        <v>92</v>
      </c>
      <c r="B13" s="1499"/>
      <c r="C13" s="1499"/>
      <c r="D13" s="1499"/>
      <c r="E13" s="1499"/>
      <c r="F13" s="1499"/>
      <c r="G13" s="1499"/>
      <c r="H13" s="1499"/>
    </row>
    <row r="14" spans="1:10" x14ac:dyDescent="0.2">
      <c r="A14" s="1489" t="s">
        <v>1069</v>
      </c>
      <c r="B14" s="1489">
        <v>669.723975</v>
      </c>
      <c r="C14" s="1489">
        <v>1934.0575875</v>
      </c>
      <c r="D14" s="1489">
        <v>402.85761250000002</v>
      </c>
      <c r="E14" s="1489">
        <v>299.62633999999997</v>
      </c>
      <c r="F14" s="1489"/>
      <c r="G14" s="1489">
        <v>3306.2655149999996</v>
      </c>
      <c r="H14" s="1489">
        <v>264.50124119999998</v>
      </c>
    </row>
    <row r="15" spans="1:10" x14ac:dyDescent="0.2">
      <c r="A15" s="1499" t="s">
        <v>94</v>
      </c>
      <c r="B15" s="1499">
        <v>131.43054651381547</v>
      </c>
      <c r="C15" s="1499">
        <v>458.1665646517755</v>
      </c>
      <c r="D15" s="1499">
        <v>250.75191250000006</v>
      </c>
      <c r="E15" s="1499">
        <v>55.640520000000038</v>
      </c>
      <c r="F15" s="1499"/>
      <c r="G15" s="1499">
        <v>820.01359500000081</v>
      </c>
      <c r="H15" s="1499">
        <v>65.601087600000028</v>
      </c>
    </row>
    <row r="16" spans="1:10" x14ac:dyDescent="0.2">
      <c r="A16" s="1499" t="s">
        <v>93</v>
      </c>
      <c r="B16" s="1499">
        <v>-19.688321513815403</v>
      </c>
      <c r="C16" s="1499">
        <v>-56.287627151775361</v>
      </c>
      <c r="D16" s="1499"/>
      <c r="E16" s="1499"/>
      <c r="F16" s="1499"/>
      <c r="G16" s="1499"/>
      <c r="H16" s="1499"/>
    </row>
    <row r="17" spans="1:8" x14ac:dyDescent="0.2">
      <c r="A17" s="1499" t="s">
        <v>76</v>
      </c>
      <c r="B17" s="1499"/>
      <c r="C17" s="1499"/>
      <c r="D17" s="1499"/>
      <c r="E17" s="1499"/>
      <c r="F17" s="1499"/>
      <c r="G17" s="1499"/>
      <c r="H17" s="1499"/>
    </row>
    <row r="18" spans="1:8" x14ac:dyDescent="0.2">
      <c r="A18" s="1499" t="s">
        <v>75</v>
      </c>
      <c r="B18" s="1499"/>
      <c r="C18" s="1499"/>
      <c r="D18" s="1499"/>
      <c r="E18" s="1499"/>
      <c r="F18" s="1499"/>
      <c r="G18" s="1499"/>
      <c r="H18" s="1499"/>
    </row>
    <row r="19" spans="1:8" x14ac:dyDescent="0.2">
      <c r="A19" s="1499" t="s">
        <v>74</v>
      </c>
      <c r="B19" s="1499"/>
      <c r="C19" s="1499"/>
      <c r="D19" s="1499"/>
      <c r="E19" s="1499"/>
      <c r="F19" s="1499"/>
      <c r="G19" s="1499"/>
      <c r="H19" s="1499"/>
    </row>
    <row r="20" spans="1:8" x14ac:dyDescent="0.2">
      <c r="A20" s="1499" t="s">
        <v>12</v>
      </c>
      <c r="B20" s="1499"/>
      <c r="C20" s="1499"/>
      <c r="D20" s="1499"/>
      <c r="E20" s="1499"/>
      <c r="F20" s="1499"/>
      <c r="G20" s="1499"/>
      <c r="H20" s="1499"/>
    </row>
    <row r="21" spans="1:8" x14ac:dyDescent="0.2">
      <c r="A21" s="1521" t="s">
        <v>1362</v>
      </c>
      <c r="B21" s="1521">
        <v>781.46620000000007</v>
      </c>
      <c r="C21" s="1521">
        <v>2335.9365250000001</v>
      </c>
      <c r="D21" s="1521">
        <v>653.60952500000008</v>
      </c>
      <c r="E21" s="1521">
        <v>355.26686000000001</v>
      </c>
      <c r="F21" s="1521"/>
      <c r="G21" s="1521">
        <v>4126.2791100000004</v>
      </c>
      <c r="H21" s="1521">
        <v>330.10232880000001</v>
      </c>
    </row>
    <row r="22" spans="1:8" x14ac:dyDescent="0.2">
      <c r="A22" s="1499" t="s">
        <v>92</v>
      </c>
      <c r="B22" s="2536"/>
      <c r="C22" s="2536"/>
      <c r="D22" s="2536"/>
      <c r="E22" s="2536"/>
      <c r="F22" s="2536"/>
      <c r="G22" s="2536"/>
      <c r="H22" s="2536"/>
    </row>
    <row r="23" spans="1:8" x14ac:dyDescent="0.2">
      <c r="A23" s="1521" t="s">
        <v>1070</v>
      </c>
      <c r="B23" s="1521">
        <v>781.46620000000007</v>
      </c>
      <c r="C23" s="1521">
        <v>2335.9365250000001</v>
      </c>
      <c r="D23" s="1521">
        <v>653.60952500000008</v>
      </c>
      <c r="E23" s="1521">
        <v>355.26686000000001</v>
      </c>
      <c r="F23" s="1521"/>
      <c r="G23" s="1521">
        <v>4126.2791100000004</v>
      </c>
      <c r="H23" s="1521">
        <v>330.10232880000001</v>
      </c>
    </row>
  </sheetData>
  <mergeCells count="1">
    <mergeCell ref="A2:H10"/>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50E8-5999-4790-BDAE-9328BF432B20}">
  <sheetPr>
    <tabColor theme="2"/>
  </sheetPr>
  <dimension ref="A1:L46"/>
  <sheetViews>
    <sheetView showGridLines="0" showWhiteSpace="0" view="pageLayout" zoomScaleNormal="100" zoomScaleSheetLayoutView="100" workbookViewId="0">
      <selection activeCell="B1" sqref="B1"/>
    </sheetView>
  </sheetViews>
  <sheetFormatPr defaultColWidth="10.375" defaultRowHeight="12.75" x14ac:dyDescent="0.2"/>
  <cols>
    <col min="1" max="1" width="3" style="798" customWidth="1"/>
    <col min="2" max="2" width="35.25" style="798" customWidth="1"/>
    <col min="3" max="5" width="3.625" style="798" customWidth="1"/>
    <col min="6" max="6" width="5.25" style="798" customWidth="1"/>
    <col min="7" max="8" width="1.25" style="798" customWidth="1"/>
    <col min="9" max="9" width="12.625" style="798" customWidth="1"/>
    <col min="10" max="10" width="21.625" style="798" customWidth="1"/>
    <col min="11" max="11" width="11.25" style="129" customWidth="1"/>
    <col min="12" max="16384" width="10.375" style="129"/>
  </cols>
  <sheetData>
    <row r="1" spans="1:12" x14ac:dyDescent="0.2">
      <c r="B1" s="796" t="s">
        <v>2141</v>
      </c>
    </row>
    <row r="2" spans="1:12" s="130" customFormat="1" ht="94.9" customHeight="1" x14ac:dyDescent="0.2">
      <c r="A2" s="1512"/>
      <c r="B2" s="3106" t="s">
        <v>2283</v>
      </c>
      <c r="C2" s="3106"/>
      <c r="D2" s="3106"/>
      <c r="E2" s="3106"/>
      <c r="F2" s="3106"/>
      <c r="G2" s="3106"/>
      <c r="H2" s="3106"/>
      <c r="I2" s="3106"/>
      <c r="J2" s="3106"/>
      <c r="K2" s="380"/>
      <c r="L2" s="380"/>
    </row>
    <row r="3" spans="1:12" s="130" customFormat="1" ht="15.6" customHeight="1" x14ac:dyDescent="0.2">
      <c r="A3" s="623"/>
      <c r="B3" s="2515"/>
      <c r="C3" s="2515"/>
      <c r="D3" s="2515"/>
      <c r="E3" s="2515"/>
      <c r="F3" s="2515"/>
      <c r="G3" s="2515"/>
      <c r="H3" s="2515"/>
      <c r="I3" s="2515"/>
      <c r="J3" s="2530" t="s">
        <v>341</v>
      </c>
      <c r="K3" s="380"/>
      <c r="L3" s="380"/>
    </row>
    <row r="4" spans="1:12" x14ac:dyDescent="0.2">
      <c r="A4" s="1513"/>
      <c r="B4" s="1513" t="s">
        <v>1048</v>
      </c>
      <c r="C4" s="2234"/>
      <c r="D4" s="2235"/>
      <c r="E4" s="2235"/>
      <c r="F4" s="2235"/>
      <c r="G4" s="2235"/>
      <c r="H4" s="2235"/>
      <c r="I4" s="2235"/>
      <c r="J4" s="754" t="s">
        <v>246</v>
      </c>
    </row>
    <row r="5" spans="1:12" x14ac:dyDescent="0.2">
      <c r="A5" s="755"/>
      <c r="B5" s="755" t="s">
        <v>508</v>
      </c>
      <c r="C5" s="800"/>
      <c r="D5" s="800"/>
      <c r="E5" s="800"/>
      <c r="F5" s="800"/>
      <c r="G5" s="800"/>
      <c r="H5" s="800"/>
      <c r="I5" s="800"/>
      <c r="J5" s="2531"/>
    </row>
    <row r="6" spans="1:12" x14ac:dyDescent="0.2">
      <c r="A6" s="1514">
        <v>1</v>
      </c>
      <c r="B6" s="1514" t="s">
        <v>1363</v>
      </c>
      <c r="C6" s="800"/>
      <c r="D6" s="800"/>
      <c r="E6" s="800"/>
      <c r="F6" s="800"/>
      <c r="G6" s="800"/>
      <c r="H6" s="800"/>
      <c r="I6" s="1514"/>
      <c r="J6" s="1514">
        <v>22.468394100332201</v>
      </c>
    </row>
    <row r="7" spans="1:12" x14ac:dyDescent="0.2">
      <c r="A7" s="1514">
        <v>2</v>
      </c>
      <c r="B7" s="1514" t="s">
        <v>1364</v>
      </c>
      <c r="C7" s="1514"/>
      <c r="D7" s="1514"/>
      <c r="E7" s="1514"/>
      <c r="F7" s="1514"/>
      <c r="G7" s="1514"/>
      <c r="H7" s="1514"/>
      <c r="I7" s="1514"/>
      <c r="J7" s="1514">
        <v>14.362151855780899</v>
      </c>
    </row>
    <row r="8" spans="1:12" x14ac:dyDescent="0.2">
      <c r="A8" s="1514">
        <v>3</v>
      </c>
      <c r="B8" s="1514" t="s">
        <v>1365</v>
      </c>
      <c r="C8" s="1514"/>
      <c r="D8" s="1514"/>
      <c r="E8" s="1514"/>
      <c r="F8" s="1514"/>
      <c r="G8" s="1514"/>
      <c r="H8" s="1514"/>
      <c r="I8" s="1514"/>
      <c r="J8" s="1514">
        <v>10.147370327028799</v>
      </c>
    </row>
    <row r="9" spans="1:12" x14ac:dyDescent="0.2">
      <c r="A9" s="1515">
        <v>4</v>
      </c>
      <c r="B9" s="1515" t="s">
        <v>509</v>
      </c>
      <c r="C9" s="1515"/>
      <c r="D9" s="1515"/>
      <c r="E9" s="1515"/>
      <c r="F9" s="1515"/>
      <c r="G9" s="1515"/>
      <c r="H9" s="1515"/>
      <c r="I9" s="1515"/>
      <c r="J9" s="707">
        <v>21.057909711881802</v>
      </c>
    </row>
    <row r="10" spans="1:12" x14ac:dyDescent="0.2">
      <c r="A10" s="1494"/>
      <c r="B10" s="1494" t="s">
        <v>510</v>
      </c>
      <c r="C10" s="1514"/>
      <c r="D10" s="1514"/>
      <c r="E10" s="1514"/>
      <c r="F10" s="1514"/>
      <c r="G10" s="1514"/>
      <c r="H10" s="1514"/>
      <c r="I10" s="1514"/>
      <c r="J10" s="1514"/>
    </row>
    <row r="11" spans="1:12" x14ac:dyDescent="0.2">
      <c r="A11" s="1516">
        <v>5</v>
      </c>
      <c r="B11" s="1516" t="s">
        <v>1363</v>
      </c>
      <c r="C11" s="1514"/>
      <c r="D11" s="1514"/>
      <c r="E11" s="1514"/>
      <c r="F11" s="1514"/>
      <c r="G11" s="1514"/>
      <c r="H11" s="1514"/>
      <c r="I11" s="1514"/>
      <c r="J11" s="1514">
        <v>76.787006355646199</v>
      </c>
    </row>
    <row r="12" spans="1:12" x14ac:dyDescent="0.2">
      <c r="A12" s="1516">
        <v>6</v>
      </c>
      <c r="B12" s="1516" t="s">
        <v>1364</v>
      </c>
      <c r="C12" s="1514"/>
      <c r="D12" s="1514"/>
      <c r="E12" s="1514"/>
      <c r="F12" s="1514"/>
      <c r="G12" s="1514"/>
      <c r="H12" s="1514"/>
      <c r="I12" s="1514"/>
      <c r="J12" s="1514">
        <v>41.492887504339954</v>
      </c>
    </row>
    <row r="13" spans="1:12" x14ac:dyDescent="0.2">
      <c r="A13" s="1516">
        <v>7</v>
      </c>
      <c r="B13" s="1516" t="s">
        <v>1365</v>
      </c>
      <c r="C13" s="1514"/>
      <c r="D13" s="1514"/>
      <c r="E13" s="1514"/>
      <c r="F13" s="1514"/>
      <c r="G13" s="1514"/>
      <c r="H13" s="1514"/>
      <c r="I13" s="1514"/>
      <c r="J13" s="1514">
        <v>27.897256355179803</v>
      </c>
    </row>
    <row r="14" spans="1:12" x14ac:dyDescent="0.2">
      <c r="A14" s="1515">
        <v>8</v>
      </c>
      <c r="B14" s="1515" t="s">
        <v>509</v>
      </c>
      <c r="C14" s="1515"/>
      <c r="D14" s="1515"/>
      <c r="E14" s="1515"/>
      <c r="F14" s="1515"/>
      <c r="G14" s="1515"/>
      <c r="H14" s="1515"/>
      <c r="I14" s="1515"/>
      <c r="J14" s="1515">
        <v>66.838837195335401</v>
      </c>
    </row>
    <row r="15" spans="1:12" x14ac:dyDescent="0.2">
      <c r="A15" s="1494"/>
      <c r="B15" s="1494" t="s">
        <v>511</v>
      </c>
      <c r="C15" s="1514"/>
      <c r="D15" s="1514"/>
      <c r="E15" s="1514"/>
      <c r="F15" s="1514"/>
      <c r="G15" s="1514"/>
      <c r="H15" s="1514"/>
      <c r="I15" s="1514"/>
      <c r="J15" s="1514"/>
    </row>
    <row r="16" spans="1:12" x14ac:dyDescent="0.2">
      <c r="A16" s="1516">
        <v>9</v>
      </c>
      <c r="B16" s="1516" t="s">
        <v>1363</v>
      </c>
      <c r="C16" s="1514"/>
      <c r="D16" s="1514"/>
      <c r="E16" s="1514"/>
      <c r="F16" s="1514"/>
      <c r="G16" s="1514"/>
      <c r="H16" s="1514"/>
      <c r="I16" s="1514"/>
      <c r="J16" s="1514">
        <v>22.806826282788197</v>
      </c>
      <c r="L16" s="382"/>
    </row>
    <row r="17" spans="1:12" x14ac:dyDescent="0.2">
      <c r="A17" s="1516">
        <v>10</v>
      </c>
      <c r="B17" s="1516" t="s">
        <v>1364</v>
      </c>
      <c r="C17" s="1514"/>
      <c r="D17" s="1514"/>
      <c r="E17" s="1514"/>
      <c r="F17" s="1514"/>
      <c r="G17" s="1514"/>
      <c r="H17" s="1514"/>
      <c r="I17" s="1514"/>
      <c r="J17" s="1514">
        <v>12.724555188725509</v>
      </c>
      <c r="L17" s="383"/>
    </row>
    <row r="18" spans="1:12" x14ac:dyDescent="0.2">
      <c r="A18" s="1516">
        <v>11</v>
      </c>
      <c r="B18" s="1516" t="s">
        <v>1365</v>
      </c>
      <c r="C18" s="1514"/>
      <c r="D18" s="1514"/>
      <c r="E18" s="1514"/>
      <c r="F18" s="1514"/>
      <c r="G18" s="1514"/>
      <c r="H18" s="1514"/>
      <c r="I18" s="1514"/>
      <c r="J18" s="1514">
        <v>7.3051745846132601</v>
      </c>
      <c r="L18" s="381"/>
    </row>
    <row r="19" spans="1:12" x14ac:dyDescent="0.2">
      <c r="A19" s="1515">
        <v>12</v>
      </c>
      <c r="B19" s="1515" t="s">
        <v>509</v>
      </c>
      <c r="C19" s="1515"/>
      <c r="D19" s="1515"/>
      <c r="E19" s="1515"/>
      <c r="F19" s="1515"/>
      <c r="G19" s="1515"/>
      <c r="H19" s="1515"/>
      <c r="I19" s="1515"/>
      <c r="J19" s="1515">
        <v>21.342352031948803</v>
      </c>
    </row>
    <row r="20" spans="1:12" x14ac:dyDescent="0.2">
      <c r="A20" s="1494"/>
      <c r="B20" s="1494" t="s">
        <v>512</v>
      </c>
      <c r="C20" s="1514"/>
      <c r="D20" s="1514"/>
      <c r="E20" s="1514"/>
      <c r="F20" s="1514"/>
      <c r="G20" s="1514"/>
      <c r="H20" s="1514"/>
      <c r="I20" s="1514"/>
      <c r="J20" s="1514"/>
    </row>
    <row r="21" spans="1:12" x14ac:dyDescent="0.2">
      <c r="A21" s="1516">
        <v>13</v>
      </c>
      <c r="B21" s="1516" t="s">
        <v>1363</v>
      </c>
      <c r="C21" s="1514"/>
      <c r="D21" s="1514"/>
      <c r="E21" s="1514"/>
      <c r="F21" s="1514"/>
      <c r="G21" s="1514"/>
      <c r="H21" s="1514"/>
      <c r="I21" s="1514"/>
      <c r="J21" s="1514">
        <v>25.256639</v>
      </c>
    </row>
    <row r="22" spans="1:12" x14ac:dyDescent="0.2">
      <c r="A22" s="1516">
        <v>14</v>
      </c>
      <c r="B22" s="1516" t="s">
        <v>1364</v>
      </c>
      <c r="C22" s="1514"/>
      <c r="D22" s="1514"/>
      <c r="E22" s="1514"/>
      <c r="F22" s="1514"/>
      <c r="G22" s="1514"/>
      <c r="H22" s="1514"/>
      <c r="I22" s="1514"/>
      <c r="J22" s="1514">
        <v>16.450077179687501</v>
      </c>
    </row>
    <row r="23" spans="1:12" x14ac:dyDescent="0.2">
      <c r="A23" s="1499">
        <v>15</v>
      </c>
      <c r="B23" s="1499" t="s">
        <v>1365</v>
      </c>
      <c r="C23" s="1514"/>
      <c r="D23" s="1514"/>
      <c r="E23" s="1514"/>
      <c r="F23" s="1514"/>
      <c r="G23" s="1514"/>
      <c r="H23" s="1514"/>
      <c r="I23" s="1514"/>
      <c r="J23" s="1514">
        <v>9.3428199999999997</v>
      </c>
    </row>
    <row r="24" spans="1:12" x14ac:dyDescent="0.2">
      <c r="A24" s="1515">
        <v>16</v>
      </c>
      <c r="B24" s="1515" t="s">
        <v>509</v>
      </c>
      <c r="C24" s="1515"/>
      <c r="D24" s="1515"/>
      <c r="E24" s="1515"/>
      <c r="F24" s="1515"/>
      <c r="G24" s="1515"/>
      <c r="H24" s="1515"/>
      <c r="I24" s="1515"/>
      <c r="J24" s="1515">
        <v>16.538229000000001</v>
      </c>
    </row>
    <row r="25" spans="1:12" x14ac:dyDescent="0.2">
      <c r="A25" s="1517"/>
      <c r="B25" s="1517"/>
      <c r="C25" s="2532"/>
      <c r="D25" s="2532"/>
      <c r="E25" s="2532"/>
      <c r="F25" s="2532"/>
      <c r="G25" s="2532"/>
      <c r="H25" s="2532"/>
      <c r="I25" s="2532"/>
      <c r="J25" s="2533"/>
    </row>
    <row r="26" spans="1:12" x14ac:dyDescent="0.2">
      <c r="A26" s="1518"/>
      <c r="B26" s="1518" t="s">
        <v>1075</v>
      </c>
      <c r="C26" s="2534"/>
      <c r="D26" s="2535"/>
      <c r="E26" s="2535"/>
      <c r="F26" s="2535"/>
      <c r="G26" s="2535"/>
      <c r="H26" s="2535"/>
      <c r="I26" s="2535"/>
      <c r="J26" s="1528" t="s">
        <v>9</v>
      </c>
    </row>
    <row r="27" spans="1:12" x14ac:dyDescent="0.2">
      <c r="A27" s="1499"/>
      <c r="B27" s="1499" t="s">
        <v>508</v>
      </c>
      <c r="C27" s="1499"/>
      <c r="D27" s="1499"/>
      <c r="E27" s="1499"/>
      <c r="F27" s="1499"/>
      <c r="G27" s="1499"/>
      <c r="H27" s="1499"/>
      <c r="I27" s="1499"/>
      <c r="J27" s="2536"/>
    </row>
    <row r="28" spans="1:12" x14ac:dyDescent="0.2">
      <c r="A28" s="1516">
        <v>1</v>
      </c>
      <c r="B28" s="1516" t="s">
        <v>1363</v>
      </c>
      <c r="C28" s="1499"/>
      <c r="D28" s="1499"/>
      <c r="E28" s="1499"/>
      <c r="F28" s="1499"/>
      <c r="G28" s="1499"/>
      <c r="H28" s="1499"/>
      <c r="I28" s="1499"/>
      <c r="J28" s="2536">
        <v>19.890277325587501</v>
      </c>
    </row>
    <row r="29" spans="1:12" x14ac:dyDescent="0.2">
      <c r="A29" s="1516">
        <v>2</v>
      </c>
      <c r="B29" s="1516" t="s">
        <v>1364</v>
      </c>
      <c r="C29" s="1499"/>
      <c r="D29" s="1499"/>
      <c r="E29" s="1499"/>
      <c r="F29" s="1499"/>
      <c r="G29" s="1499"/>
      <c r="H29" s="1499"/>
      <c r="I29" s="1499"/>
      <c r="J29" s="2536">
        <v>15.353678587934141</v>
      </c>
    </row>
    <row r="30" spans="1:12" x14ac:dyDescent="0.2">
      <c r="A30" s="1516">
        <v>3</v>
      </c>
      <c r="B30" s="1516" t="s">
        <v>1365</v>
      </c>
      <c r="C30" s="1499"/>
      <c r="D30" s="1499"/>
      <c r="E30" s="1499"/>
      <c r="F30" s="1499"/>
      <c r="G30" s="1499"/>
      <c r="H30" s="1499"/>
      <c r="I30" s="1499"/>
      <c r="J30" s="2536">
        <v>10.855030409270801</v>
      </c>
    </row>
    <row r="31" spans="1:12" x14ac:dyDescent="0.2">
      <c r="A31" s="1519">
        <v>4</v>
      </c>
      <c r="B31" s="1519" t="s">
        <v>509</v>
      </c>
      <c r="C31" s="1519"/>
      <c r="D31" s="1519"/>
      <c r="E31" s="1519"/>
      <c r="F31" s="1519"/>
      <c r="G31" s="1519"/>
      <c r="H31" s="1519"/>
      <c r="I31" s="1519"/>
      <c r="J31" s="1519"/>
    </row>
    <row r="32" spans="1:12" x14ac:dyDescent="0.2">
      <c r="A32" s="1499"/>
      <c r="B32" s="1499" t="s">
        <v>510</v>
      </c>
      <c r="C32" s="1499"/>
      <c r="D32" s="1499"/>
      <c r="E32" s="1499"/>
      <c r="F32" s="1499"/>
      <c r="G32" s="1499"/>
      <c r="H32" s="1499"/>
      <c r="I32" s="1499"/>
      <c r="J32" s="2536"/>
    </row>
    <row r="33" spans="1:10" x14ac:dyDescent="0.2">
      <c r="A33" s="1516">
        <v>5</v>
      </c>
      <c r="B33" s="1516" t="s">
        <v>1363</v>
      </c>
      <c r="C33" s="1536"/>
      <c r="D33" s="1536"/>
      <c r="E33" s="1536"/>
      <c r="F33" s="1536"/>
      <c r="G33" s="1536"/>
      <c r="H33" s="1536"/>
      <c r="I33" s="1536"/>
      <c r="J33" s="697">
        <v>86.125891957457895</v>
      </c>
    </row>
    <row r="34" spans="1:10" x14ac:dyDescent="0.2">
      <c r="A34" s="1516">
        <v>6</v>
      </c>
      <c r="B34" s="1516" t="s">
        <v>1364</v>
      </c>
      <c r="C34" s="1499"/>
      <c r="D34" s="1499"/>
      <c r="E34" s="1499"/>
      <c r="F34" s="1499"/>
      <c r="G34" s="1499"/>
      <c r="H34" s="1499"/>
      <c r="I34" s="1499"/>
      <c r="J34" s="2536">
        <v>52.806574734543275</v>
      </c>
    </row>
    <row r="35" spans="1:10" x14ac:dyDescent="0.2">
      <c r="A35" s="1516">
        <v>7</v>
      </c>
      <c r="B35" s="1516" t="s">
        <v>1365</v>
      </c>
      <c r="C35" s="1499"/>
      <c r="D35" s="1499"/>
      <c r="E35" s="1499"/>
      <c r="F35" s="1499"/>
      <c r="G35" s="1499"/>
      <c r="H35" s="1499"/>
      <c r="I35" s="1499"/>
      <c r="J35" s="2536">
        <v>35.879087087493396</v>
      </c>
    </row>
    <row r="36" spans="1:10" x14ac:dyDescent="0.2">
      <c r="A36" s="1519">
        <v>8</v>
      </c>
      <c r="B36" s="1519" t="s">
        <v>509</v>
      </c>
      <c r="C36" s="1519"/>
      <c r="D36" s="1519"/>
      <c r="E36" s="1519"/>
      <c r="F36" s="1519"/>
      <c r="G36" s="1519"/>
      <c r="H36" s="1519"/>
      <c r="I36" s="1519"/>
      <c r="J36" s="1519"/>
    </row>
    <row r="37" spans="1:10" x14ac:dyDescent="0.2">
      <c r="A37" s="1499"/>
      <c r="B37" s="1499" t="s">
        <v>511</v>
      </c>
      <c r="C37" s="1499"/>
      <c r="D37" s="1499"/>
      <c r="E37" s="1499"/>
      <c r="F37" s="1499"/>
      <c r="G37" s="1499"/>
      <c r="H37" s="1499"/>
      <c r="I37" s="1499"/>
      <c r="J37" s="2536"/>
    </row>
    <row r="38" spans="1:10" x14ac:dyDescent="0.2">
      <c r="A38" s="1516">
        <v>9</v>
      </c>
      <c r="B38" s="1516" t="s">
        <v>1363</v>
      </c>
      <c r="C38" s="1499"/>
      <c r="D38" s="1499"/>
      <c r="E38" s="1499"/>
      <c r="F38" s="1499"/>
      <c r="G38" s="1499"/>
      <c r="H38" s="1499"/>
      <c r="I38" s="1499"/>
      <c r="J38" s="2536">
        <v>41.221600997710603</v>
      </c>
    </row>
    <row r="39" spans="1:10" x14ac:dyDescent="0.2">
      <c r="A39" s="1516">
        <v>10</v>
      </c>
      <c r="B39" s="1516" t="s">
        <v>1364</v>
      </c>
      <c r="C39" s="1536"/>
      <c r="D39" s="1536"/>
      <c r="E39" s="1536"/>
      <c r="F39" s="1536"/>
      <c r="G39" s="1536"/>
      <c r="H39" s="1536"/>
      <c r="I39" s="1536"/>
      <c r="J39" s="697">
        <v>19.740215361690719</v>
      </c>
    </row>
    <row r="40" spans="1:10" x14ac:dyDescent="0.2">
      <c r="A40" s="1516">
        <v>11</v>
      </c>
      <c r="B40" s="1516" t="s">
        <v>1365</v>
      </c>
      <c r="C40" s="1499"/>
      <c r="D40" s="1499"/>
      <c r="E40" s="1499"/>
      <c r="F40" s="1499"/>
      <c r="G40" s="1499"/>
      <c r="H40" s="1499"/>
      <c r="I40" s="1499"/>
      <c r="J40" s="2536">
        <v>8.9330933832442998</v>
      </c>
    </row>
    <row r="41" spans="1:10" x14ac:dyDescent="0.2">
      <c r="A41" s="1519">
        <v>12</v>
      </c>
      <c r="B41" s="1519" t="s">
        <v>509</v>
      </c>
      <c r="C41" s="1519"/>
      <c r="D41" s="1519"/>
      <c r="E41" s="1519"/>
      <c r="F41" s="1519"/>
      <c r="G41" s="1519"/>
      <c r="H41" s="1519"/>
      <c r="I41" s="1519"/>
      <c r="J41" s="1519"/>
    </row>
    <row r="42" spans="1:10" x14ac:dyDescent="0.2">
      <c r="A42" s="1499"/>
      <c r="B42" s="1499" t="s">
        <v>512</v>
      </c>
      <c r="C42" s="1499"/>
      <c r="D42" s="1499"/>
      <c r="E42" s="1499"/>
      <c r="F42" s="1499"/>
      <c r="G42" s="1499"/>
      <c r="H42" s="1499"/>
      <c r="I42" s="1499"/>
      <c r="J42" s="2536"/>
    </row>
    <row r="43" spans="1:10" x14ac:dyDescent="0.2">
      <c r="A43" s="1516">
        <v>13</v>
      </c>
      <c r="B43" s="1516" t="s">
        <v>1363</v>
      </c>
      <c r="C43" s="1499"/>
      <c r="D43" s="1499"/>
      <c r="E43" s="1499"/>
      <c r="F43" s="1499"/>
      <c r="G43" s="1499"/>
      <c r="H43" s="1499"/>
      <c r="I43" s="1499"/>
      <c r="J43" s="2536">
        <v>29.002929000000002</v>
      </c>
    </row>
    <row r="44" spans="1:10" x14ac:dyDescent="0.2">
      <c r="A44" s="1516">
        <v>14</v>
      </c>
      <c r="B44" s="1516" t="s">
        <v>1364</v>
      </c>
      <c r="C44" s="1499"/>
      <c r="D44" s="1499"/>
      <c r="E44" s="1499"/>
      <c r="F44" s="1499"/>
      <c r="G44" s="1499"/>
      <c r="H44" s="1499"/>
      <c r="I44" s="1499"/>
      <c r="J44" s="2536">
        <v>22.734477307692309</v>
      </c>
    </row>
    <row r="45" spans="1:10" x14ac:dyDescent="0.2">
      <c r="A45" s="1499">
        <v>15</v>
      </c>
      <c r="B45" s="1499" t="s">
        <v>1365</v>
      </c>
      <c r="C45" s="1536"/>
      <c r="D45" s="1536"/>
      <c r="E45" s="1536"/>
      <c r="F45" s="1536"/>
      <c r="G45" s="1536"/>
      <c r="H45" s="1536"/>
      <c r="I45" s="1536"/>
      <c r="J45" s="697">
        <v>17.736180999999998</v>
      </c>
    </row>
    <row r="46" spans="1:10" x14ac:dyDescent="0.2">
      <c r="A46" s="1489">
        <v>16</v>
      </c>
      <c r="B46" s="1489" t="s">
        <v>509</v>
      </c>
      <c r="C46" s="1489"/>
      <c r="D46" s="1489"/>
      <c r="E46" s="1489"/>
      <c r="F46" s="1489"/>
      <c r="G46" s="1489"/>
      <c r="H46" s="1489"/>
      <c r="I46" s="1489"/>
      <c r="J46" s="1489"/>
    </row>
  </sheetData>
  <mergeCells count="1">
    <mergeCell ref="B2:J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6A5A6-84F9-4832-B53B-B41D86F1C5CA}">
  <sheetPr>
    <tabColor theme="2"/>
  </sheetPr>
  <dimension ref="A1:J254"/>
  <sheetViews>
    <sheetView showGridLines="0" showWhiteSpace="0" view="pageLayout" zoomScale="112" zoomScaleNormal="100" zoomScaleSheetLayoutView="100" zoomScalePageLayoutView="112" workbookViewId="0"/>
  </sheetViews>
  <sheetFormatPr defaultColWidth="9.125" defaultRowHeight="15" x14ac:dyDescent="0.25"/>
  <cols>
    <col min="1" max="1" width="11" style="813" customWidth="1"/>
    <col min="2" max="5" width="11" style="102" customWidth="1"/>
    <col min="6" max="6" width="10.25" style="102" customWidth="1"/>
    <col min="7" max="7" width="9.75" style="102" customWidth="1"/>
    <col min="8" max="8" width="18.625" style="102" customWidth="1"/>
    <col min="9" max="9" width="0.125" style="102" customWidth="1"/>
    <col min="10" max="16384" width="9.125" style="102"/>
  </cols>
  <sheetData>
    <row r="1" spans="1:10" x14ac:dyDescent="0.25">
      <c r="A1" s="796" t="s">
        <v>2142</v>
      </c>
      <c r="B1" s="792"/>
      <c r="C1" s="792"/>
      <c r="D1" s="792"/>
      <c r="E1" s="792"/>
      <c r="F1" s="83"/>
      <c r="G1" s="83"/>
      <c r="H1" s="83"/>
    </row>
    <row r="2" spans="1:10" ht="99.75" customHeight="1" x14ac:dyDescent="0.25">
      <c r="A2" s="3107" t="s">
        <v>2193</v>
      </c>
      <c r="B2" s="3108"/>
      <c r="C2" s="3108"/>
      <c r="D2" s="3108"/>
      <c r="E2" s="3108"/>
      <c r="F2" s="3108"/>
      <c r="G2" s="3108"/>
      <c r="H2" s="3108"/>
    </row>
    <row r="3" spans="1:10" x14ac:dyDescent="0.25">
      <c r="A3" s="622"/>
      <c r="B3" s="792"/>
      <c r="C3" s="792"/>
      <c r="D3" s="792"/>
      <c r="E3" s="792"/>
      <c r="F3" s="792"/>
      <c r="G3" s="792"/>
      <c r="H3" s="792"/>
      <c r="I3" s="379" t="e">
        <f>TEXT(#REF!,"MMM YY")</f>
        <v>#REF!</v>
      </c>
    </row>
    <row r="4" spans="1:10" x14ac:dyDescent="0.25">
      <c r="A4" s="792"/>
      <c r="B4" s="792"/>
      <c r="C4" s="792"/>
      <c r="D4" s="792"/>
      <c r="E4" s="792"/>
      <c r="F4" s="792"/>
      <c r="G4" s="792"/>
      <c r="H4" s="792"/>
      <c r="I4" s="379" t="e">
        <f>TEXT(#REF!,"MMM YY")</f>
        <v>#REF!</v>
      </c>
    </row>
    <row r="5" spans="1:10" x14ac:dyDescent="0.25">
      <c r="A5" s="792"/>
      <c r="B5" s="622"/>
      <c r="C5" s="83"/>
      <c r="D5" s="83"/>
      <c r="E5" s="83"/>
      <c r="F5" s="83"/>
      <c r="G5" s="83"/>
      <c r="H5" s="83"/>
      <c r="I5" s="379" t="e">
        <f>TEXT(#REF!,"MMM YY")</f>
        <v>#REF!</v>
      </c>
    </row>
    <row r="6" spans="1:10" x14ac:dyDescent="0.25">
      <c r="A6" s="792"/>
      <c r="B6" s="83"/>
      <c r="C6" s="83"/>
      <c r="D6" s="83"/>
      <c r="E6" s="83"/>
      <c r="F6" s="83"/>
      <c r="G6" s="83"/>
      <c r="H6" s="83"/>
      <c r="I6" s="379" t="e">
        <f>TEXT(#REF!,"MMM YY")</f>
        <v>#REF!</v>
      </c>
    </row>
    <row r="7" spans="1:10" x14ac:dyDescent="0.25">
      <c r="A7" s="792"/>
      <c r="B7" s="83"/>
      <c r="C7" s="83"/>
      <c r="D7" s="83"/>
      <c r="E7" s="83"/>
      <c r="F7" s="83"/>
      <c r="G7" s="83"/>
      <c r="H7" s="83"/>
      <c r="I7" s="379" t="e">
        <f>TEXT(#REF!,"MMM YY")</f>
        <v>#REF!</v>
      </c>
    </row>
    <row r="8" spans="1:10" x14ac:dyDescent="0.25">
      <c r="A8" s="792"/>
      <c r="B8" s="83"/>
      <c r="C8" s="83"/>
      <c r="D8" s="83"/>
      <c r="E8" s="83"/>
      <c r="F8" s="83"/>
      <c r="G8" s="83"/>
      <c r="H8" s="83"/>
      <c r="I8" s="379" t="e">
        <f>TEXT(#REF!,"MMM YY")</f>
        <v>#REF!</v>
      </c>
    </row>
    <row r="9" spans="1:10" x14ac:dyDescent="0.25">
      <c r="A9" s="792"/>
      <c r="B9" s="83"/>
      <c r="C9" s="83"/>
      <c r="D9" s="83"/>
      <c r="E9" s="83"/>
      <c r="F9" s="83"/>
      <c r="G9" s="83"/>
      <c r="H9" s="83"/>
      <c r="I9" s="379" t="e">
        <f>TEXT(#REF!,"MMM YY")</f>
        <v>#REF!</v>
      </c>
      <c r="J9" s="636"/>
    </row>
    <row r="10" spans="1:10" x14ac:dyDescent="0.25">
      <c r="A10" s="792"/>
      <c r="B10" s="83"/>
      <c r="C10" s="83"/>
      <c r="D10" s="83"/>
      <c r="E10" s="83"/>
      <c r="F10" s="83"/>
      <c r="G10" s="83"/>
      <c r="H10" s="83"/>
      <c r="I10" s="379" t="e">
        <f>TEXT(#REF!,"MMM YY")</f>
        <v>#REF!</v>
      </c>
    </row>
    <row r="11" spans="1:10" x14ac:dyDescent="0.25">
      <c r="A11" s="792"/>
      <c r="B11" s="83"/>
      <c r="C11" s="83"/>
      <c r="D11" s="83"/>
      <c r="E11" s="83"/>
      <c r="F11" s="83"/>
      <c r="G11" s="83"/>
      <c r="H11" s="83"/>
      <c r="I11" s="379" t="e">
        <f>TEXT(#REF!,"MMM YY")</f>
        <v>#REF!</v>
      </c>
    </row>
    <row r="12" spans="1:10" x14ac:dyDescent="0.25">
      <c r="A12" s="792"/>
      <c r="B12" s="83"/>
      <c r="C12" s="83"/>
      <c r="D12" s="83"/>
      <c r="E12" s="83"/>
      <c r="F12" s="83"/>
      <c r="G12" s="83"/>
      <c r="H12" s="83"/>
      <c r="I12" s="379" t="e">
        <f>TEXT(#REF!,"MMM YY")</f>
        <v>#REF!</v>
      </c>
    </row>
    <row r="13" spans="1:10" x14ac:dyDescent="0.25">
      <c r="A13" s="792"/>
      <c r="B13" s="83"/>
      <c r="C13" s="83"/>
      <c r="D13" s="83"/>
      <c r="E13" s="83"/>
      <c r="F13" s="83"/>
      <c r="G13" s="83"/>
      <c r="H13" s="83"/>
      <c r="I13" s="379" t="e">
        <f>TEXT(#REF!,"MMM YY")</f>
        <v>#REF!</v>
      </c>
    </row>
    <row r="14" spans="1:10" x14ac:dyDescent="0.25">
      <c r="A14" s="792"/>
      <c r="B14" s="83"/>
      <c r="C14" s="83"/>
      <c r="D14" s="83"/>
      <c r="E14" s="83"/>
      <c r="F14" s="83"/>
      <c r="G14" s="83"/>
      <c r="H14" s="83"/>
      <c r="I14" s="379" t="e">
        <f>TEXT(#REF!,"MMM YY")</f>
        <v>#REF!</v>
      </c>
    </row>
    <row r="15" spans="1:10" x14ac:dyDescent="0.25">
      <c r="A15" s="792"/>
      <c r="B15" s="83"/>
      <c r="C15" s="83"/>
      <c r="D15" s="83"/>
      <c r="E15" s="83"/>
      <c r="F15" s="83"/>
      <c r="G15" s="83"/>
      <c r="H15" s="83"/>
      <c r="I15" s="379" t="e">
        <f>TEXT(#REF!,"MMM YY")</f>
        <v>#REF!</v>
      </c>
    </row>
    <row r="16" spans="1:10" x14ac:dyDescent="0.25">
      <c r="I16" s="379" t="e">
        <f>TEXT(#REF!,"MMM YY")</f>
        <v>#REF!</v>
      </c>
    </row>
    <row r="17" spans="1:9" x14ac:dyDescent="0.25">
      <c r="I17" s="379" t="e">
        <f>TEXT(#REF!,"MMM YY")</f>
        <v>#REF!</v>
      </c>
    </row>
    <row r="18" spans="1:9" x14ac:dyDescent="0.25">
      <c r="I18" s="379" t="e">
        <f>TEXT(#REF!,"MMM YY")</f>
        <v>#REF!</v>
      </c>
    </row>
    <row r="19" spans="1:9" x14ac:dyDescent="0.25">
      <c r="I19" s="379" t="e">
        <f>TEXT(#REF!,"MMM YY")</f>
        <v>#REF!</v>
      </c>
    </row>
    <row r="20" spans="1:9" x14ac:dyDescent="0.25">
      <c r="I20" s="379" t="e">
        <f>TEXT(#REF!,"MMM YY")</f>
        <v>#REF!</v>
      </c>
    </row>
    <row r="21" spans="1:9" x14ac:dyDescent="0.25">
      <c r="I21" s="379" t="e">
        <f>TEXT(#REF!,"MMM YY")</f>
        <v>#REF!</v>
      </c>
    </row>
    <row r="22" spans="1:9" x14ac:dyDescent="0.25">
      <c r="I22" s="379" t="e">
        <f>TEXT(#REF!,"MMM YY")</f>
        <v>#REF!</v>
      </c>
    </row>
    <row r="23" spans="1:9" x14ac:dyDescent="0.25">
      <c r="I23" s="379" t="e">
        <f>TEXT(#REF!,"MMM YY")</f>
        <v>#REF!</v>
      </c>
    </row>
    <row r="24" spans="1:9" ht="18.75" x14ac:dyDescent="0.3">
      <c r="A24" s="1511"/>
      <c r="I24" s="379" t="e">
        <f>TEXT(#REF!,"MMM YY")</f>
        <v>#REF!</v>
      </c>
    </row>
    <row r="25" spans="1:9" x14ac:dyDescent="0.25">
      <c r="I25" s="379" t="e">
        <f>TEXT(#REF!,"MMM YY")</f>
        <v>#REF!</v>
      </c>
    </row>
    <row r="26" spans="1:9" x14ac:dyDescent="0.25">
      <c r="I26" s="379" t="e">
        <f>TEXT(#REF!,"MMM YY")</f>
        <v>#REF!</v>
      </c>
    </row>
    <row r="27" spans="1:9" x14ac:dyDescent="0.25">
      <c r="I27" s="379" t="e">
        <f>TEXT(#REF!,"MMM YY")</f>
        <v>#REF!</v>
      </c>
    </row>
    <row r="28" spans="1:9" x14ac:dyDescent="0.25">
      <c r="I28" s="379" t="e">
        <f>TEXT(#REF!,"MMM YY")</f>
        <v>#REF!</v>
      </c>
    </row>
    <row r="29" spans="1:9" x14ac:dyDescent="0.25">
      <c r="I29" s="379" t="e">
        <f>TEXT(#REF!,"MMM YY")</f>
        <v>#REF!</v>
      </c>
    </row>
    <row r="30" spans="1:9" x14ac:dyDescent="0.25">
      <c r="I30" s="379" t="e">
        <f>TEXT(#REF!,"MMM YY")</f>
        <v>#REF!</v>
      </c>
    </row>
    <row r="31" spans="1:9" x14ac:dyDescent="0.25">
      <c r="I31" s="379" t="e">
        <f>TEXT(#REF!,"MMM YY")</f>
        <v>#REF!</v>
      </c>
    </row>
    <row r="32" spans="1:9" x14ac:dyDescent="0.25">
      <c r="I32" s="379" t="e">
        <f>TEXT(#REF!,"MMM YY")</f>
        <v>#REF!</v>
      </c>
    </row>
    <row r="33" spans="9:9" x14ac:dyDescent="0.25">
      <c r="I33" s="379" t="e">
        <f>TEXT(#REF!,"MMM YY")</f>
        <v>#REF!</v>
      </c>
    </row>
    <row r="34" spans="9:9" x14ac:dyDescent="0.25">
      <c r="I34" s="379" t="e">
        <f>TEXT(#REF!,"MMM YY")</f>
        <v>#REF!</v>
      </c>
    </row>
    <row r="35" spans="9:9" x14ac:dyDescent="0.25">
      <c r="I35" s="379" t="e">
        <f>TEXT(#REF!,"MMM YY")</f>
        <v>#REF!</v>
      </c>
    </row>
    <row r="36" spans="9:9" x14ac:dyDescent="0.25">
      <c r="I36" s="379" t="e">
        <f>TEXT(#REF!,"MMM YY")</f>
        <v>#REF!</v>
      </c>
    </row>
    <row r="37" spans="9:9" x14ac:dyDescent="0.25">
      <c r="I37" s="379" t="e">
        <f>TEXT(#REF!,"MMM YY")</f>
        <v>#REF!</v>
      </c>
    </row>
    <row r="38" spans="9:9" x14ac:dyDescent="0.25">
      <c r="I38" s="379" t="e">
        <f>TEXT(#REF!,"MMM YY")</f>
        <v>#REF!</v>
      </c>
    </row>
    <row r="39" spans="9:9" x14ac:dyDescent="0.25">
      <c r="I39" s="379" t="e">
        <f>TEXT(#REF!,"MMM YY")</f>
        <v>#REF!</v>
      </c>
    </row>
    <row r="40" spans="9:9" x14ac:dyDescent="0.25">
      <c r="I40" s="379" t="e">
        <f>TEXT(#REF!,"MMM YY")</f>
        <v>#REF!</v>
      </c>
    </row>
    <row r="41" spans="9:9" x14ac:dyDescent="0.25">
      <c r="I41" s="379" t="e">
        <f>TEXT(#REF!,"MMM YY")</f>
        <v>#REF!</v>
      </c>
    </row>
    <row r="42" spans="9:9" x14ac:dyDescent="0.25">
      <c r="I42" s="379" t="e">
        <f>TEXT(#REF!,"MMM YY")</f>
        <v>#REF!</v>
      </c>
    </row>
    <row r="43" spans="9:9" x14ac:dyDescent="0.25">
      <c r="I43" s="379" t="e">
        <f>TEXT(#REF!,"MMM YY")</f>
        <v>#REF!</v>
      </c>
    </row>
    <row r="44" spans="9:9" x14ac:dyDescent="0.25">
      <c r="I44" s="379" t="e">
        <f>TEXT(#REF!,"MMM YY")</f>
        <v>#REF!</v>
      </c>
    </row>
    <row r="45" spans="9:9" x14ac:dyDescent="0.25">
      <c r="I45" s="379" t="e">
        <f>TEXT(#REF!,"MMM YY")</f>
        <v>#REF!</v>
      </c>
    </row>
    <row r="46" spans="9:9" x14ac:dyDescent="0.25">
      <c r="I46" s="379" t="e">
        <f>TEXT(#REF!,"MMM YY")</f>
        <v>#REF!</v>
      </c>
    </row>
    <row r="47" spans="9:9" x14ac:dyDescent="0.25">
      <c r="I47" s="379" t="e">
        <f>TEXT(#REF!,"MMM YY")</f>
        <v>#REF!</v>
      </c>
    </row>
    <row r="48" spans="9:9" x14ac:dyDescent="0.25">
      <c r="I48" s="379" t="e">
        <f>TEXT(#REF!,"MMM YY")</f>
        <v>#REF!</v>
      </c>
    </row>
    <row r="49" spans="9:9" x14ac:dyDescent="0.25">
      <c r="I49" s="379" t="e">
        <f>TEXT(#REF!,"MMM YY")</f>
        <v>#REF!</v>
      </c>
    </row>
    <row r="50" spans="9:9" x14ac:dyDescent="0.25">
      <c r="I50" s="379" t="e">
        <f>TEXT(#REF!,"MMM YY")</f>
        <v>#REF!</v>
      </c>
    </row>
    <row r="51" spans="9:9" x14ac:dyDescent="0.25">
      <c r="I51" s="379" t="e">
        <f>TEXT(#REF!,"MMM YY")</f>
        <v>#REF!</v>
      </c>
    </row>
    <row r="52" spans="9:9" x14ac:dyDescent="0.25">
      <c r="I52" s="379" t="e">
        <f>TEXT(#REF!,"MMM YY")</f>
        <v>#REF!</v>
      </c>
    </row>
    <row r="53" spans="9:9" x14ac:dyDescent="0.25">
      <c r="I53" s="379" t="e">
        <f>TEXT(#REF!,"MMM YY")</f>
        <v>#REF!</v>
      </c>
    </row>
    <row r="54" spans="9:9" x14ac:dyDescent="0.25">
      <c r="I54" s="379" t="e">
        <f>TEXT(#REF!,"MMM YY")</f>
        <v>#REF!</v>
      </c>
    </row>
    <row r="55" spans="9:9" x14ac:dyDescent="0.25">
      <c r="I55" s="379" t="e">
        <f>TEXT(#REF!,"MMM YY")</f>
        <v>#REF!</v>
      </c>
    </row>
    <row r="56" spans="9:9" x14ac:dyDescent="0.25">
      <c r="I56" s="379" t="e">
        <f>TEXT(#REF!,"MMM YY")</f>
        <v>#REF!</v>
      </c>
    </row>
    <row r="57" spans="9:9" x14ac:dyDescent="0.25">
      <c r="I57" s="379" t="e">
        <f>TEXT(#REF!,"MMM YY")</f>
        <v>#REF!</v>
      </c>
    </row>
    <row r="58" spans="9:9" x14ac:dyDescent="0.25">
      <c r="I58" s="379" t="e">
        <f>TEXT(#REF!,"MMM YY")</f>
        <v>#REF!</v>
      </c>
    </row>
    <row r="59" spans="9:9" x14ac:dyDescent="0.25">
      <c r="I59" s="379" t="e">
        <f>TEXT(#REF!,"MMM YY")</f>
        <v>#REF!</v>
      </c>
    </row>
    <row r="60" spans="9:9" x14ac:dyDescent="0.25">
      <c r="I60" s="379" t="e">
        <f>TEXT(#REF!,"MMM YY")</f>
        <v>#REF!</v>
      </c>
    </row>
    <row r="61" spans="9:9" x14ac:dyDescent="0.25">
      <c r="I61" s="379" t="e">
        <f>TEXT(#REF!,"MMM YY")</f>
        <v>#REF!</v>
      </c>
    </row>
    <row r="62" spans="9:9" x14ac:dyDescent="0.25">
      <c r="I62" s="379" t="e">
        <f>TEXT(#REF!,"MMM YY")</f>
        <v>#REF!</v>
      </c>
    </row>
    <row r="63" spans="9:9" x14ac:dyDescent="0.25">
      <c r="I63" s="379" t="e">
        <f>TEXT(#REF!,"MMM YY")</f>
        <v>#REF!</v>
      </c>
    </row>
    <row r="64" spans="9:9" x14ac:dyDescent="0.25">
      <c r="I64" s="379" t="e">
        <f>TEXT(#REF!,"MMM YY")</f>
        <v>#REF!</v>
      </c>
    </row>
    <row r="65" spans="9:9" x14ac:dyDescent="0.25">
      <c r="I65" s="379" t="e">
        <f>TEXT(#REF!,"MMM YY")</f>
        <v>#REF!</v>
      </c>
    </row>
    <row r="66" spans="9:9" x14ac:dyDescent="0.25">
      <c r="I66" s="379" t="e">
        <f>TEXT(#REF!,"MMM YY")</f>
        <v>#REF!</v>
      </c>
    </row>
    <row r="67" spans="9:9" x14ac:dyDescent="0.25">
      <c r="I67" s="379" t="e">
        <f>TEXT(#REF!,"MMM YY")</f>
        <v>#REF!</v>
      </c>
    </row>
    <row r="68" spans="9:9" x14ac:dyDescent="0.25">
      <c r="I68" s="379" t="e">
        <f>TEXT(#REF!,"MMM YY")</f>
        <v>#REF!</v>
      </c>
    </row>
    <row r="69" spans="9:9" x14ac:dyDescent="0.25">
      <c r="I69" s="379" t="e">
        <f>TEXT(#REF!,"MMM YY")</f>
        <v>#REF!</v>
      </c>
    </row>
    <row r="70" spans="9:9" x14ac:dyDescent="0.25">
      <c r="I70" s="379" t="e">
        <f>TEXT(#REF!,"MMM YY")</f>
        <v>#REF!</v>
      </c>
    </row>
    <row r="71" spans="9:9" x14ac:dyDescent="0.25">
      <c r="I71" s="379" t="e">
        <f>TEXT(#REF!,"MMM YY")</f>
        <v>#REF!</v>
      </c>
    </row>
    <row r="72" spans="9:9" x14ac:dyDescent="0.25">
      <c r="I72" s="379" t="e">
        <f>TEXT(#REF!,"MMM YY")</f>
        <v>#REF!</v>
      </c>
    </row>
    <row r="73" spans="9:9" x14ac:dyDescent="0.25">
      <c r="I73" s="379" t="e">
        <f>TEXT(#REF!,"MMM YY")</f>
        <v>#REF!</v>
      </c>
    </row>
    <row r="74" spans="9:9" x14ac:dyDescent="0.25">
      <c r="I74" s="379" t="e">
        <f>TEXT(#REF!,"MMM YY")</f>
        <v>#REF!</v>
      </c>
    </row>
    <row r="75" spans="9:9" x14ac:dyDescent="0.25">
      <c r="I75" s="379" t="e">
        <f>TEXT(#REF!,"MMM YY")</f>
        <v>#REF!</v>
      </c>
    </row>
    <row r="76" spans="9:9" x14ac:dyDescent="0.25">
      <c r="I76" s="379" t="e">
        <f>TEXT(#REF!,"MMM YY")</f>
        <v>#REF!</v>
      </c>
    </row>
    <row r="77" spans="9:9" x14ac:dyDescent="0.25">
      <c r="I77" s="379" t="e">
        <f>TEXT(#REF!,"MMM YY")</f>
        <v>#REF!</v>
      </c>
    </row>
    <row r="78" spans="9:9" x14ac:dyDescent="0.25">
      <c r="I78" s="379" t="e">
        <f>TEXT(#REF!,"MMM YY")</f>
        <v>#REF!</v>
      </c>
    </row>
    <row r="79" spans="9:9" x14ac:dyDescent="0.25">
      <c r="I79" s="379" t="e">
        <f>TEXT(#REF!,"MMM YY")</f>
        <v>#REF!</v>
      </c>
    </row>
    <row r="80" spans="9:9" x14ac:dyDescent="0.25">
      <c r="I80" s="379" t="e">
        <f>TEXT(#REF!,"MMM YY")</f>
        <v>#REF!</v>
      </c>
    </row>
    <row r="81" spans="9:9" x14ac:dyDescent="0.25">
      <c r="I81" s="379" t="e">
        <f>TEXT(#REF!,"MMM YY")</f>
        <v>#REF!</v>
      </c>
    </row>
    <row r="82" spans="9:9" x14ac:dyDescent="0.25">
      <c r="I82" s="379" t="e">
        <f>TEXT(#REF!,"MMM YY")</f>
        <v>#REF!</v>
      </c>
    </row>
    <row r="83" spans="9:9" x14ac:dyDescent="0.25">
      <c r="I83" s="379" t="e">
        <f>TEXT(#REF!,"MMM YY")</f>
        <v>#REF!</v>
      </c>
    </row>
    <row r="84" spans="9:9" x14ac:dyDescent="0.25">
      <c r="I84" s="379" t="e">
        <f>TEXT(#REF!,"MMM YY")</f>
        <v>#REF!</v>
      </c>
    </row>
    <row r="85" spans="9:9" x14ac:dyDescent="0.25">
      <c r="I85" s="379" t="e">
        <f>TEXT(#REF!,"MMM YY")</f>
        <v>#REF!</v>
      </c>
    </row>
    <row r="86" spans="9:9" x14ac:dyDescent="0.25">
      <c r="I86" s="379" t="e">
        <f>TEXT(#REF!,"MMM YY")</f>
        <v>#REF!</v>
      </c>
    </row>
    <row r="87" spans="9:9" x14ac:dyDescent="0.25">
      <c r="I87" s="379" t="e">
        <f>TEXT(#REF!,"MMM YY")</f>
        <v>#REF!</v>
      </c>
    </row>
    <row r="88" spans="9:9" x14ac:dyDescent="0.25">
      <c r="I88" s="379" t="e">
        <f>TEXT(#REF!,"MMM YY")</f>
        <v>#REF!</v>
      </c>
    </row>
    <row r="89" spans="9:9" x14ac:dyDescent="0.25">
      <c r="I89" s="379" t="e">
        <f>TEXT(#REF!,"MMM YY")</f>
        <v>#REF!</v>
      </c>
    </row>
    <row r="90" spans="9:9" x14ac:dyDescent="0.25">
      <c r="I90" s="379" t="e">
        <f>TEXT(#REF!,"MMM YY")</f>
        <v>#REF!</v>
      </c>
    </row>
    <row r="91" spans="9:9" x14ac:dyDescent="0.25">
      <c r="I91" s="379" t="e">
        <f>TEXT(#REF!,"MMM YY")</f>
        <v>#REF!</v>
      </c>
    </row>
    <row r="92" spans="9:9" x14ac:dyDescent="0.25">
      <c r="I92" s="379" t="e">
        <f>TEXT(#REF!,"MMM YY")</f>
        <v>#REF!</v>
      </c>
    </row>
    <row r="93" spans="9:9" x14ac:dyDescent="0.25">
      <c r="I93" s="379" t="e">
        <f>TEXT(#REF!,"MMM YY")</f>
        <v>#REF!</v>
      </c>
    </row>
    <row r="94" spans="9:9" x14ac:dyDescent="0.25">
      <c r="I94" s="379" t="e">
        <f>TEXT(#REF!,"MMM YY")</f>
        <v>#REF!</v>
      </c>
    </row>
    <row r="95" spans="9:9" x14ac:dyDescent="0.25">
      <c r="I95" s="379" t="e">
        <f>TEXT(#REF!,"MMM YY")</f>
        <v>#REF!</v>
      </c>
    </row>
    <row r="96" spans="9:9" x14ac:dyDescent="0.25">
      <c r="I96" s="379" t="e">
        <f>TEXT(#REF!,"MMM YY")</f>
        <v>#REF!</v>
      </c>
    </row>
    <row r="97" spans="9:9" x14ac:dyDescent="0.25">
      <c r="I97" s="379" t="e">
        <f>TEXT(#REF!,"MMM YY")</f>
        <v>#REF!</v>
      </c>
    </row>
    <row r="98" spans="9:9" x14ac:dyDescent="0.25">
      <c r="I98" s="379" t="e">
        <f>TEXT(#REF!,"MMM YY")</f>
        <v>#REF!</v>
      </c>
    </row>
    <row r="99" spans="9:9" x14ac:dyDescent="0.25">
      <c r="I99" s="379" t="e">
        <f>TEXT(#REF!,"MMM YY")</f>
        <v>#REF!</v>
      </c>
    </row>
    <row r="100" spans="9:9" x14ac:dyDescent="0.25">
      <c r="I100" s="379" t="e">
        <f>TEXT(#REF!,"MMM YY")</f>
        <v>#REF!</v>
      </c>
    </row>
    <row r="101" spans="9:9" x14ac:dyDescent="0.25">
      <c r="I101" s="379" t="e">
        <f>TEXT(#REF!,"MMM YY")</f>
        <v>#REF!</v>
      </c>
    </row>
    <row r="102" spans="9:9" x14ac:dyDescent="0.25">
      <c r="I102" s="379" t="e">
        <f>TEXT(#REF!,"MMM YY")</f>
        <v>#REF!</v>
      </c>
    </row>
    <row r="103" spans="9:9" x14ac:dyDescent="0.25">
      <c r="I103" s="379" t="e">
        <f>TEXT(#REF!,"MMM YY")</f>
        <v>#REF!</v>
      </c>
    </row>
    <row r="104" spans="9:9" x14ac:dyDescent="0.25">
      <c r="I104" s="379" t="e">
        <f>TEXT(#REF!,"MMM YY")</f>
        <v>#REF!</v>
      </c>
    </row>
    <row r="105" spans="9:9" x14ac:dyDescent="0.25">
      <c r="I105" s="379" t="e">
        <f>TEXT(#REF!,"MMM YY")</f>
        <v>#REF!</v>
      </c>
    </row>
    <row r="106" spans="9:9" x14ac:dyDescent="0.25">
      <c r="I106" s="379" t="e">
        <f>TEXT(#REF!,"MMM YY")</f>
        <v>#REF!</v>
      </c>
    </row>
    <row r="107" spans="9:9" x14ac:dyDescent="0.25">
      <c r="I107" s="379" t="e">
        <f>TEXT(#REF!,"MMM YY")</f>
        <v>#REF!</v>
      </c>
    </row>
    <row r="108" spans="9:9" x14ac:dyDescent="0.25">
      <c r="I108" s="379" t="e">
        <f>TEXT(#REF!,"MMM YY")</f>
        <v>#REF!</v>
      </c>
    </row>
    <row r="109" spans="9:9" x14ac:dyDescent="0.25">
      <c r="I109" s="379" t="e">
        <f>TEXT(#REF!,"MMM YY")</f>
        <v>#REF!</v>
      </c>
    </row>
    <row r="110" spans="9:9" x14ac:dyDescent="0.25">
      <c r="I110" s="379" t="e">
        <f>TEXT(#REF!,"MMM YY")</f>
        <v>#REF!</v>
      </c>
    </row>
    <row r="111" spans="9:9" x14ac:dyDescent="0.25">
      <c r="I111" s="379" t="e">
        <f>TEXT(#REF!,"MMM YY")</f>
        <v>#REF!</v>
      </c>
    </row>
    <row r="112" spans="9:9" x14ac:dyDescent="0.25">
      <c r="I112" s="379" t="e">
        <f>TEXT(#REF!,"MMM YY")</f>
        <v>#REF!</v>
      </c>
    </row>
    <row r="113" spans="9:9" x14ac:dyDescent="0.25">
      <c r="I113" s="379" t="e">
        <f>TEXT(#REF!,"MMM YY")</f>
        <v>#REF!</v>
      </c>
    </row>
    <row r="114" spans="9:9" x14ac:dyDescent="0.25">
      <c r="I114" s="379" t="e">
        <f>TEXT(#REF!,"MMM YY")</f>
        <v>#REF!</v>
      </c>
    </row>
    <row r="115" spans="9:9" x14ac:dyDescent="0.25">
      <c r="I115" s="379" t="e">
        <f>TEXT(#REF!,"MMM YY")</f>
        <v>#REF!</v>
      </c>
    </row>
    <row r="116" spans="9:9" x14ac:dyDescent="0.25">
      <c r="I116" s="379" t="e">
        <f>TEXT(#REF!,"MMM YY")</f>
        <v>#REF!</v>
      </c>
    </row>
    <row r="117" spans="9:9" x14ac:dyDescent="0.25">
      <c r="I117" s="379" t="e">
        <f>TEXT(#REF!,"MMM YY")</f>
        <v>#REF!</v>
      </c>
    </row>
    <row r="118" spans="9:9" x14ac:dyDescent="0.25">
      <c r="I118" s="379" t="e">
        <f>TEXT(#REF!,"MMM YY")</f>
        <v>#REF!</v>
      </c>
    </row>
    <row r="119" spans="9:9" x14ac:dyDescent="0.25">
      <c r="I119" s="379" t="e">
        <f>TEXT(#REF!,"MMM YY")</f>
        <v>#REF!</v>
      </c>
    </row>
    <row r="120" spans="9:9" x14ac:dyDescent="0.25">
      <c r="I120" s="379" t="e">
        <f>TEXT(#REF!,"MMM YY")</f>
        <v>#REF!</v>
      </c>
    </row>
    <row r="121" spans="9:9" x14ac:dyDescent="0.25">
      <c r="I121" s="379" t="e">
        <f>TEXT(#REF!,"MMM YY")</f>
        <v>#REF!</v>
      </c>
    </row>
    <row r="122" spans="9:9" x14ac:dyDescent="0.25">
      <c r="I122" s="379" t="e">
        <f>TEXT(#REF!,"MMM YY")</f>
        <v>#REF!</v>
      </c>
    </row>
    <row r="123" spans="9:9" x14ac:dyDescent="0.25">
      <c r="I123" s="379" t="e">
        <f>TEXT(#REF!,"MMM YY")</f>
        <v>#REF!</v>
      </c>
    </row>
    <row r="124" spans="9:9" x14ac:dyDescent="0.25">
      <c r="I124" s="379" t="e">
        <f>TEXT(#REF!,"MMM YY")</f>
        <v>#REF!</v>
      </c>
    </row>
    <row r="125" spans="9:9" x14ac:dyDescent="0.25">
      <c r="I125" s="379" t="e">
        <f>TEXT(#REF!,"MMM YY")</f>
        <v>#REF!</v>
      </c>
    </row>
    <row r="126" spans="9:9" x14ac:dyDescent="0.25">
      <c r="I126" s="379" t="e">
        <f>TEXT(#REF!,"MMM YY")</f>
        <v>#REF!</v>
      </c>
    </row>
    <row r="127" spans="9:9" x14ac:dyDescent="0.25">
      <c r="I127" s="379" t="e">
        <f>TEXT(#REF!,"MMM YY")</f>
        <v>#REF!</v>
      </c>
    </row>
    <row r="128" spans="9:9" x14ac:dyDescent="0.25">
      <c r="I128" s="379" t="e">
        <f>TEXT(#REF!,"MMM YY")</f>
        <v>#REF!</v>
      </c>
    </row>
    <row r="129" spans="9:9" x14ac:dyDescent="0.25">
      <c r="I129" s="379" t="e">
        <f>TEXT(#REF!,"MMM YY")</f>
        <v>#REF!</v>
      </c>
    </row>
    <row r="130" spans="9:9" x14ac:dyDescent="0.25">
      <c r="I130" s="379" t="e">
        <f>TEXT(#REF!,"MMM YY")</f>
        <v>#REF!</v>
      </c>
    </row>
    <row r="131" spans="9:9" x14ac:dyDescent="0.25">
      <c r="I131" s="379" t="e">
        <f>TEXT(#REF!,"MMM YY")</f>
        <v>#REF!</v>
      </c>
    </row>
    <row r="132" spans="9:9" x14ac:dyDescent="0.25">
      <c r="I132" s="379" t="e">
        <f>TEXT(#REF!,"MMM YY")</f>
        <v>#REF!</v>
      </c>
    </row>
    <row r="133" spans="9:9" x14ac:dyDescent="0.25">
      <c r="I133" s="379" t="e">
        <f>TEXT(#REF!,"MMM YY")</f>
        <v>#REF!</v>
      </c>
    </row>
    <row r="134" spans="9:9" x14ac:dyDescent="0.25">
      <c r="I134" s="379" t="e">
        <f>TEXT(#REF!,"MMM YY")</f>
        <v>#REF!</v>
      </c>
    </row>
    <row r="135" spans="9:9" x14ac:dyDescent="0.25">
      <c r="I135" s="379" t="e">
        <f>TEXT(#REF!,"MMM YY")</f>
        <v>#REF!</v>
      </c>
    </row>
    <row r="136" spans="9:9" x14ac:dyDescent="0.25">
      <c r="I136" s="379" t="e">
        <f>TEXT(#REF!,"MMM YY")</f>
        <v>#REF!</v>
      </c>
    </row>
    <row r="137" spans="9:9" x14ac:dyDescent="0.25">
      <c r="I137" s="379" t="e">
        <f>TEXT(#REF!,"MMM YY")</f>
        <v>#REF!</v>
      </c>
    </row>
    <row r="138" spans="9:9" x14ac:dyDescent="0.25">
      <c r="I138" s="379" t="e">
        <f>TEXT(#REF!,"MMM YY")</f>
        <v>#REF!</v>
      </c>
    </row>
    <row r="139" spans="9:9" x14ac:dyDescent="0.25">
      <c r="I139" s="379" t="e">
        <f>TEXT(#REF!,"MMM YY")</f>
        <v>#REF!</v>
      </c>
    </row>
    <row r="140" spans="9:9" x14ac:dyDescent="0.25">
      <c r="I140" s="379" t="e">
        <f>TEXT(#REF!,"MMM YY")</f>
        <v>#REF!</v>
      </c>
    </row>
    <row r="141" spans="9:9" x14ac:dyDescent="0.25">
      <c r="I141" s="379" t="e">
        <f>TEXT(#REF!,"MMM YY")</f>
        <v>#REF!</v>
      </c>
    </row>
    <row r="142" spans="9:9" x14ac:dyDescent="0.25">
      <c r="I142" s="379" t="e">
        <f>TEXT(#REF!,"MMM YY")</f>
        <v>#REF!</v>
      </c>
    </row>
    <row r="143" spans="9:9" x14ac:dyDescent="0.25">
      <c r="I143" s="379" t="e">
        <f>TEXT(#REF!,"MMM YY")</f>
        <v>#REF!</v>
      </c>
    </row>
    <row r="144" spans="9:9" x14ac:dyDescent="0.25">
      <c r="I144" s="379" t="e">
        <f>TEXT(#REF!,"MMM YY")</f>
        <v>#REF!</v>
      </c>
    </row>
    <row r="145" spans="9:9" x14ac:dyDescent="0.25">
      <c r="I145" s="379" t="e">
        <f>TEXT(#REF!,"MMM YY")</f>
        <v>#REF!</v>
      </c>
    </row>
    <row r="146" spans="9:9" x14ac:dyDescent="0.25">
      <c r="I146" s="379" t="e">
        <f>TEXT(#REF!,"MMM YY")</f>
        <v>#REF!</v>
      </c>
    </row>
    <row r="147" spans="9:9" x14ac:dyDescent="0.25">
      <c r="I147" s="379" t="e">
        <f>TEXT(#REF!,"MMM YY")</f>
        <v>#REF!</v>
      </c>
    </row>
    <row r="148" spans="9:9" x14ac:dyDescent="0.25">
      <c r="I148" s="379" t="e">
        <f>TEXT(#REF!,"MMM YY")</f>
        <v>#REF!</v>
      </c>
    </row>
    <row r="149" spans="9:9" x14ac:dyDescent="0.25">
      <c r="I149" s="379" t="e">
        <f>TEXT(#REF!,"MMM YY")</f>
        <v>#REF!</v>
      </c>
    </row>
    <row r="150" spans="9:9" x14ac:dyDescent="0.25">
      <c r="I150" s="379" t="e">
        <f>TEXT(#REF!,"MMM YY")</f>
        <v>#REF!</v>
      </c>
    </row>
    <row r="151" spans="9:9" x14ac:dyDescent="0.25">
      <c r="I151" s="379" t="e">
        <f>TEXT(#REF!,"MMM YY")</f>
        <v>#REF!</v>
      </c>
    </row>
    <row r="152" spans="9:9" x14ac:dyDescent="0.25">
      <c r="I152" s="379" t="e">
        <f>TEXT(#REF!,"MMM YY")</f>
        <v>#REF!</v>
      </c>
    </row>
    <row r="153" spans="9:9" x14ac:dyDescent="0.25">
      <c r="I153" s="379" t="e">
        <f>TEXT(#REF!,"MMM YY")</f>
        <v>#REF!</v>
      </c>
    </row>
    <row r="154" spans="9:9" x14ac:dyDescent="0.25">
      <c r="I154" s="379" t="e">
        <f>TEXT(#REF!,"MMM YY")</f>
        <v>#REF!</v>
      </c>
    </row>
    <row r="155" spans="9:9" x14ac:dyDescent="0.25">
      <c r="I155" s="379" t="e">
        <f>TEXT(#REF!,"MMM YY")</f>
        <v>#REF!</v>
      </c>
    </row>
    <row r="156" spans="9:9" x14ac:dyDescent="0.25">
      <c r="I156" s="379" t="e">
        <f>TEXT(#REF!,"MMM YY")</f>
        <v>#REF!</v>
      </c>
    </row>
    <row r="157" spans="9:9" x14ac:dyDescent="0.25">
      <c r="I157" s="379" t="e">
        <f>TEXT(#REF!,"MMM YY")</f>
        <v>#REF!</v>
      </c>
    </row>
    <row r="158" spans="9:9" x14ac:dyDescent="0.25">
      <c r="I158" s="379" t="e">
        <f>TEXT(#REF!,"MMM YY")</f>
        <v>#REF!</v>
      </c>
    </row>
    <row r="159" spans="9:9" x14ac:dyDescent="0.25">
      <c r="I159" s="379" t="e">
        <f>TEXT(#REF!,"MMM YY")</f>
        <v>#REF!</v>
      </c>
    </row>
    <row r="160" spans="9:9" x14ac:dyDescent="0.25">
      <c r="I160" s="379" t="e">
        <f>TEXT(#REF!,"MMM YY")</f>
        <v>#REF!</v>
      </c>
    </row>
    <row r="161" spans="9:9" x14ac:dyDescent="0.25">
      <c r="I161" s="379" t="e">
        <f>TEXT(#REF!,"MMM YY")</f>
        <v>#REF!</v>
      </c>
    </row>
    <row r="162" spans="9:9" x14ac:dyDescent="0.25">
      <c r="I162" s="379" t="e">
        <f>TEXT(#REF!,"MMM YY")</f>
        <v>#REF!</v>
      </c>
    </row>
    <row r="163" spans="9:9" x14ac:dyDescent="0.25">
      <c r="I163" s="379" t="e">
        <f>TEXT(#REF!,"MMM YY")</f>
        <v>#REF!</v>
      </c>
    </row>
    <row r="164" spans="9:9" x14ac:dyDescent="0.25">
      <c r="I164" s="379" t="e">
        <f>TEXT(#REF!,"MMM YY")</f>
        <v>#REF!</v>
      </c>
    </row>
    <row r="165" spans="9:9" x14ac:dyDescent="0.25">
      <c r="I165" s="379" t="e">
        <f>TEXT(#REF!,"MMM YY")</f>
        <v>#REF!</v>
      </c>
    </row>
    <row r="166" spans="9:9" x14ac:dyDescent="0.25">
      <c r="I166" s="379" t="e">
        <f>TEXT(#REF!,"MMM YY")</f>
        <v>#REF!</v>
      </c>
    </row>
    <row r="167" spans="9:9" x14ac:dyDescent="0.25">
      <c r="I167" s="379" t="e">
        <f>TEXT(#REF!,"MMM YY")</f>
        <v>#REF!</v>
      </c>
    </row>
    <row r="168" spans="9:9" x14ac:dyDescent="0.25">
      <c r="I168" s="379" t="e">
        <f>TEXT(#REF!,"MMM YY")</f>
        <v>#REF!</v>
      </c>
    </row>
    <row r="169" spans="9:9" x14ac:dyDescent="0.25">
      <c r="I169" s="379" t="e">
        <f>TEXT(#REF!,"MMM YY")</f>
        <v>#REF!</v>
      </c>
    </row>
    <row r="170" spans="9:9" x14ac:dyDescent="0.25">
      <c r="I170" s="379" t="e">
        <f>TEXT(#REF!,"MMM YY")</f>
        <v>#REF!</v>
      </c>
    </row>
    <row r="171" spans="9:9" x14ac:dyDescent="0.25">
      <c r="I171" s="379" t="e">
        <f>TEXT(#REF!,"MMM YY")</f>
        <v>#REF!</v>
      </c>
    </row>
    <row r="172" spans="9:9" x14ac:dyDescent="0.25">
      <c r="I172" s="379" t="e">
        <f>TEXT(#REF!,"MMM YY")</f>
        <v>#REF!</v>
      </c>
    </row>
    <row r="173" spans="9:9" x14ac:dyDescent="0.25">
      <c r="I173" s="379" t="e">
        <f>TEXT(#REF!,"MMM YY")</f>
        <v>#REF!</v>
      </c>
    </row>
    <row r="174" spans="9:9" x14ac:dyDescent="0.25">
      <c r="I174" s="379" t="e">
        <f>TEXT(#REF!,"MMM YY")</f>
        <v>#REF!</v>
      </c>
    </row>
    <row r="175" spans="9:9" x14ac:dyDescent="0.25">
      <c r="I175" s="379" t="e">
        <f>TEXT(#REF!,"MMM YY")</f>
        <v>#REF!</v>
      </c>
    </row>
    <row r="176" spans="9:9" x14ac:dyDescent="0.25">
      <c r="I176" s="379" t="e">
        <f>TEXT(#REF!,"MMM YY")</f>
        <v>#REF!</v>
      </c>
    </row>
    <row r="177" spans="9:9" x14ac:dyDescent="0.25">
      <c r="I177" s="379" t="e">
        <f>TEXT(#REF!,"MMM YY")</f>
        <v>#REF!</v>
      </c>
    </row>
    <row r="178" spans="9:9" x14ac:dyDescent="0.25">
      <c r="I178" s="379" t="e">
        <f>TEXT(#REF!,"MMM YY")</f>
        <v>#REF!</v>
      </c>
    </row>
    <row r="179" spans="9:9" x14ac:dyDescent="0.25">
      <c r="I179" s="379" t="e">
        <f>TEXT(#REF!,"MMM YY")</f>
        <v>#REF!</v>
      </c>
    </row>
    <row r="180" spans="9:9" x14ac:dyDescent="0.25">
      <c r="I180" s="379" t="e">
        <f>TEXT(#REF!,"MMM YY")</f>
        <v>#REF!</v>
      </c>
    </row>
    <row r="181" spans="9:9" x14ac:dyDescent="0.25">
      <c r="I181" s="379" t="e">
        <f>TEXT(#REF!,"MMM YY")</f>
        <v>#REF!</v>
      </c>
    </row>
    <row r="182" spans="9:9" x14ac:dyDescent="0.25">
      <c r="I182" s="379" t="e">
        <f>TEXT(#REF!,"MMM YY")</f>
        <v>#REF!</v>
      </c>
    </row>
    <row r="183" spans="9:9" x14ac:dyDescent="0.25">
      <c r="I183" s="379" t="e">
        <f>TEXT(#REF!,"MMM YY")</f>
        <v>#REF!</v>
      </c>
    </row>
    <row r="184" spans="9:9" x14ac:dyDescent="0.25">
      <c r="I184" s="379" t="e">
        <f>TEXT(#REF!,"MMM YY")</f>
        <v>#REF!</v>
      </c>
    </row>
    <row r="185" spans="9:9" x14ac:dyDescent="0.25">
      <c r="I185" s="379" t="e">
        <f>TEXT(#REF!,"MMM YY")</f>
        <v>#REF!</v>
      </c>
    </row>
    <row r="186" spans="9:9" x14ac:dyDescent="0.25">
      <c r="I186" s="379" t="e">
        <f>TEXT(#REF!,"MMM YY")</f>
        <v>#REF!</v>
      </c>
    </row>
    <row r="187" spans="9:9" x14ac:dyDescent="0.25">
      <c r="I187" s="379" t="e">
        <f>TEXT(#REF!,"MMM YY")</f>
        <v>#REF!</v>
      </c>
    </row>
    <row r="188" spans="9:9" x14ac:dyDescent="0.25">
      <c r="I188" s="379" t="e">
        <f>TEXT(#REF!,"MMM YY")</f>
        <v>#REF!</v>
      </c>
    </row>
    <row r="189" spans="9:9" x14ac:dyDescent="0.25">
      <c r="I189" s="379" t="e">
        <f>TEXT(#REF!,"MMM YY")</f>
        <v>#REF!</v>
      </c>
    </row>
    <row r="190" spans="9:9" x14ac:dyDescent="0.25">
      <c r="I190" s="379" t="e">
        <f>TEXT(#REF!,"MMM YY")</f>
        <v>#REF!</v>
      </c>
    </row>
    <row r="191" spans="9:9" x14ac:dyDescent="0.25">
      <c r="I191" s="379" t="e">
        <f>TEXT(#REF!,"MMM YY")</f>
        <v>#REF!</v>
      </c>
    </row>
    <row r="192" spans="9:9" x14ac:dyDescent="0.25">
      <c r="I192" s="379" t="e">
        <f>TEXT(#REF!,"MMM YY")</f>
        <v>#REF!</v>
      </c>
    </row>
    <row r="193" spans="9:9" x14ac:dyDescent="0.25">
      <c r="I193" s="379" t="e">
        <f>TEXT(#REF!,"MMM YY")</f>
        <v>#REF!</v>
      </c>
    </row>
    <row r="194" spans="9:9" x14ac:dyDescent="0.25">
      <c r="I194" s="379" t="e">
        <f>TEXT(#REF!,"MMM YY")</f>
        <v>#REF!</v>
      </c>
    </row>
    <row r="195" spans="9:9" x14ac:dyDescent="0.25">
      <c r="I195" s="379" t="e">
        <f>TEXT(#REF!,"MMM YY")</f>
        <v>#REF!</v>
      </c>
    </row>
    <row r="196" spans="9:9" x14ac:dyDescent="0.25">
      <c r="I196" s="379" t="e">
        <f>TEXT(#REF!,"MMM YY")</f>
        <v>#REF!</v>
      </c>
    </row>
    <row r="197" spans="9:9" x14ac:dyDescent="0.25">
      <c r="I197" s="379" t="e">
        <f>TEXT(#REF!,"MMM YY")</f>
        <v>#REF!</v>
      </c>
    </row>
    <row r="198" spans="9:9" x14ac:dyDescent="0.25">
      <c r="I198" s="379" t="e">
        <f>TEXT(#REF!,"MMM YY")</f>
        <v>#REF!</v>
      </c>
    </row>
    <row r="199" spans="9:9" x14ac:dyDescent="0.25">
      <c r="I199" s="379" t="e">
        <f>TEXT(#REF!,"MMM YY")</f>
        <v>#REF!</v>
      </c>
    </row>
    <row r="200" spans="9:9" x14ac:dyDescent="0.25">
      <c r="I200" s="379" t="e">
        <f>TEXT(#REF!,"MMM YY")</f>
        <v>#REF!</v>
      </c>
    </row>
    <row r="201" spans="9:9" x14ac:dyDescent="0.25">
      <c r="I201" s="379" t="e">
        <f>TEXT(#REF!,"MMM YY")</f>
        <v>#REF!</v>
      </c>
    </row>
    <row r="202" spans="9:9" x14ac:dyDescent="0.25">
      <c r="I202" s="379" t="e">
        <f>TEXT(#REF!,"MMM YY")</f>
        <v>#REF!</v>
      </c>
    </row>
    <row r="203" spans="9:9" x14ac:dyDescent="0.25">
      <c r="I203" s="379" t="e">
        <f>TEXT(#REF!,"MMM YY")</f>
        <v>#REF!</v>
      </c>
    </row>
    <row r="204" spans="9:9" x14ac:dyDescent="0.25">
      <c r="I204" s="379" t="e">
        <f>TEXT(#REF!,"MMM YY")</f>
        <v>#REF!</v>
      </c>
    </row>
    <row r="205" spans="9:9" x14ac:dyDescent="0.25">
      <c r="I205" s="379" t="e">
        <f>TEXT(#REF!,"MMM YY")</f>
        <v>#REF!</v>
      </c>
    </row>
    <row r="206" spans="9:9" x14ac:dyDescent="0.25">
      <c r="I206" s="379" t="e">
        <f>TEXT(#REF!,"MMM YY")</f>
        <v>#REF!</v>
      </c>
    </row>
    <row r="207" spans="9:9" x14ac:dyDescent="0.25">
      <c r="I207" s="379" t="e">
        <f>TEXT(#REF!,"MMM YY")</f>
        <v>#REF!</v>
      </c>
    </row>
    <row r="208" spans="9:9" x14ac:dyDescent="0.25">
      <c r="I208" s="379" t="e">
        <f>TEXT(#REF!,"MMM YY")</f>
        <v>#REF!</v>
      </c>
    </row>
    <row r="209" spans="9:9" x14ac:dyDescent="0.25">
      <c r="I209" s="379" t="e">
        <f>TEXT(#REF!,"MMM YY")</f>
        <v>#REF!</v>
      </c>
    </row>
    <row r="210" spans="9:9" x14ac:dyDescent="0.25">
      <c r="I210" s="379" t="e">
        <f>TEXT(#REF!,"MMM YY")</f>
        <v>#REF!</v>
      </c>
    </row>
    <row r="211" spans="9:9" x14ac:dyDescent="0.25">
      <c r="I211" s="379" t="e">
        <f>TEXT(#REF!,"MMM YY")</f>
        <v>#REF!</v>
      </c>
    </row>
    <row r="212" spans="9:9" x14ac:dyDescent="0.25">
      <c r="I212" s="379" t="e">
        <f>TEXT(#REF!,"MMM YY")</f>
        <v>#REF!</v>
      </c>
    </row>
    <row r="213" spans="9:9" x14ac:dyDescent="0.25">
      <c r="I213" s="379" t="e">
        <f>TEXT(#REF!,"MMM YY")</f>
        <v>#REF!</v>
      </c>
    </row>
    <row r="214" spans="9:9" x14ac:dyDescent="0.25">
      <c r="I214" s="379" t="e">
        <f>TEXT(#REF!,"MMM YY")</f>
        <v>#REF!</v>
      </c>
    </row>
    <row r="215" spans="9:9" x14ac:dyDescent="0.25">
      <c r="I215" s="379" t="e">
        <f>TEXT(#REF!,"MMM YY")</f>
        <v>#REF!</v>
      </c>
    </row>
    <row r="216" spans="9:9" x14ac:dyDescent="0.25">
      <c r="I216" s="379" t="e">
        <f>TEXT(#REF!,"MMM YY")</f>
        <v>#REF!</v>
      </c>
    </row>
    <row r="217" spans="9:9" x14ac:dyDescent="0.25">
      <c r="I217" s="379" t="e">
        <f>TEXT(#REF!,"MMM YY")</f>
        <v>#REF!</v>
      </c>
    </row>
    <row r="218" spans="9:9" x14ac:dyDescent="0.25">
      <c r="I218" s="379" t="e">
        <f>TEXT(#REF!,"MMM YY")</f>
        <v>#REF!</v>
      </c>
    </row>
    <row r="219" spans="9:9" x14ac:dyDescent="0.25">
      <c r="I219" s="379" t="e">
        <f>TEXT(#REF!,"MMM YY")</f>
        <v>#REF!</v>
      </c>
    </row>
    <row r="220" spans="9:9" x14ac:dyDescent="0.25">
      <c r="I220" s="379" t="e">
        <f>TEXT(#REF!,"MMM YY")</f>
        <v>#REF!</v>
      </c>
    </row>
    <row r="221" spans="9:9" x14ac:dyDescent="0.25">
      <c r="I221" s="379" t="e">
        <f>TEXT(#REF!,"MMM YY")</f>
        <v>#REF!</v>
      </c>
    </row>
    <row r="222" spans="9:9" x14ac:dyDescent="0.25">
      <c r="I222" s="379" t="e">
        <f>TEXT(#REF!,"MMM YY")</f>
        <v>#REF!</v>
      </c>
    </row>
    <row r="223" spans="9:9" x14ac:dyDescent="0.25">
      <c r="I223" s="379" t="e">
        <f>TEXT(#REF!,"MMM YY")</f>
        <v>#REF!</v>
      </c>
    </row>
    <row r="224" spans="9:9" x14ac:dyDescent="0.25">
      <c r="I224" s="379" t="e">
        <f>TEXT(#REF!,"MMM YY")</f>
        <v>#REF!</v>
      </c>
    </row>
    <row r="225" spans="9:9" x14ac:dyDescent="0.25">
      <c r="I225" s="379" t="e">
        <f>TEXT(#REF!,"MMM YY")</f>
        <v>#REF!</v>
      </c>
    </row>
    <row r="226" spans="9:9" x14ac:dyDescent="0.25">
      <c r="I226" s="379" t="e">
        <f>TEXT(#REF!,"MMM YY")</f>
        <v>#REF!</v>
      </c>
    </row>
    <row r="227" spans="9:9" x14ac:dyDescent="0.25">
      <c r="I227" s="379" t="e">
        <f>TEXT(#REF!,"MMM YY")</f>
        <v>#REF!</v>
      </c>
    </row>
    <row r="228" spans="9:9" x14ac:dyDescent="0.25">
      <c r="I228" s="379" t="e">
        <f>TEXT(#REF!,"MMM YY")</f>
        <v>#REF!</v>
      </c>
    </row>
    <row r="229" spans="9:9" x14ac:dyDescent="0.25">
      <c r="I229" s="379" t="e">
        <f>TEXT(#REF!,"MMM YY")</f>
        <v>#REF!</v>
      </c>
    </row>
    <row r="230" spans="9:9" x14ac:dyDescent="0.25">
      <c r="I230" s="379" t="e">
        <f>TEXT(#REF!,"MMM YY")</f>
        <v>#REF!</v>
      </c>
    </row>
    <row r="231" spans="9:9" x14ac:dyDescent="0.25">
      <c r="I231" s="379" t="e">
        <f>TEXT(#REF!,"MMM YY")</f>
        <v>#REF!</v>
      </c>
    </row>
    <row r="232" spans="9:9" x14ac:dyDescent="0.25">
      <c r="I232" s="379" t="e">
        <f>TEXT(#REF!,"MMM YY")</f>
        <v>#REF!</v>
      </c>
    </row>
    <row r="233" spans="9:9" x14ac:dyDescent="0.25">
      <c r="I233" s="379" t="e">
        <f>TEXT(#REF!,"MMM YY")</f>
        <v>#REF!</v>
      </c>
    </row>
    <row r="234" spans="9:9" x14ac:dyDescent="0.25">
      <c r="I234" s="379" t="e">
        <f>TEXT(#REF!,"MMM YY")</f>
        <v>#REF!</v>
      </c>
    </row>
    <row r="235" spans="9:9" x14ac:dyDescent="0.25">
      <c r="I235" s="379" t="e">
        <f>TEXT(#REF!,"MMM YY")</f>
        <v>#REF!</v>
      </c>
    </row>
    <row r="236" spans="9:9" x14ac:dyDescent="0.25">
      <c r="I236" s="379" t="e">
        <f>TEXT(#REF!,"MMM YY")</f>
        <v>#REF!</v>
      </c>
    </row>
    <row r="237" spans="9:9" x14ac:dyDescent="0.25">
      <c r="I237" s="379" t="e">
        <f>TEXT(#REF!,"MMM YY")</f>
        <v>#REF!</v>
      </c>
    </row>
    <row r="238" spans="9:9" x14ac:dyDescent="0.25">
      <c r="I238" s="379" t="e">
        <f>TEXT(#REF!,"MMM YY")</f>
        <v>#REF!</v>
      </c>
    </row>
    <row r="239" spans="9:9" x14ac:dyDescent="0.25">
      <c r="I239" s="379" t="e">
        <f>TEXT(#REF!,"MMM YY")</f>
        <v>#REF!</v>
      </c>
    </row>
    <row r="240" spans="9:9" x14ac:dyDescent="0.25">
      <c r="I240" s="379" t="e">
        <f>TEXT(#REF!,"MMM YY")</f>
        <v>#REF!</v>
      </c>
    </row>
    <row r="241" spans="9:9" x14ac:dyDescent="0.25">
      <c r="I241" s="379" t="e">
        <f>TEXT(#REF!,"MMM YY")</f>
        <v>#REF!</v>
      </c>
    </row>
    <row r="242" spans="9:9" x14ac:dyDescent="0.25">
      <c r="I242" s="379" t="e">
        <f>TEXT(#REF!,"MMM YY")</f>
        <v>#REF!</v>
      </c>
    </row>
    <row r="243" spans="9:9" x14ac:dyDescent="0.25">
      <c r="I243" s="379" t="e">
        <f>TEXT(#REF!,"MMM YY")</f>
        <v>#REF!</v>
      </c>
    </row>
    <row r="244" spans="9:9" x14ac:dyDescent="0.25">
      <c r="I244" s="379" t="e">
        <f>TEXT(#REF!,"MMM YY")</f>
        <v>#REF!</v>
      </c>
    </row>
    <row r="245" spans="9:9" x14ac:dyDescent="0.25">
      <c r="I245" s="379" t="e">
        <f>TEXT(#REF!,"MMM YY")</f>
        <v>#REF!</v>
      </c>
    </row>
    <row r="246" spans="9:9" x14ac:dyDescent="0.25">
      <c r="I246" s="379" t="e">
        <f>TEXT(#REF!,"MMM YY")</f>
        <v>#REF!</v>
      </c>
    </row>
    <row r="247" spans="9:9" x14ac:dyDescent="0.25">
      <c r="I247" s="379" t="e">
        <f>TEXT(#REF!,"MMM YY")</f>
        <v>#REF!</v>
      </c>
    </row>
    <row r="248" spans="9:9" x14ac:dyDescent="0.25">
      <c r="I248" s="379" t="e">
        <f>TEXT(#REF!,"MMM YY")</f>
        <v>#REF!</v>
      </c>
    </row>
    <row r="249" spans="9:9" x14ac:dyDescent="0.25">
      <c r="I249" s="379" t="e">
        <f>TEXT(#REF!,"MMM YY")</f>
        <v>#REF!</v>
      </c>
    </row>
    <row r="250" spans="9:9" x14ac:dyDescent="0.25">
      <c r="I250" s="379" t="e">
        <f>TEXT(#REF!,"MMM YY")</f>
        <v>#REF!</v>
      </c>
    </row>
    <row r="251" spans="9:9" x14ac:dyDescent="0.25">
      <c r="I251" s="379" t="e">
        <f>TEXT(#REF!,"MMM YY")</f>
        <v>#REF!</v>
      </c>
    </row>
    <row r="252" spans="9:9" x14ac:dyDescent="0.25">
      <c r="I252" s="379" t="e">
        <f>TEXT(#REF!,"MMM YY")</f>
        <v>#REF!</v>
      </c>
    </row>
    <row r="253" spans="9:9" x14ac:dyDescent="0.25">
      <c r="I253" s="379" t="e">
        <f>TEXT(#REF!,"MMM YY")</f>
        <v>#REF!</v>
      </c>
    </row>
    <row r="254" spans="9:9" x14ac:dyDescent="0.25">
      <c r="I254" s="379" t="e">
        <f>TEXT(#REF!,"MMM YY")</f>
        <v>#REF!</v>
      </c>
    </row>
  </sheetData>
  <mergeCells count="1">
    <mergeCell ref="A2:H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DB7EE-3F42-4A50-8C21-57A70DE0DFB1}">
  <sheetPr>
    <tabColor theme="2"/>
  </sheetPr>
  <dimension ref="A1:J115"/>
  <sheetViews>
    <sheetView showGridLines="0" showWhiteSpace="0" view="pageLayout" zoomScale="99" zoomScaleNormal="100" zoomScaleSheetLayoutView="100" zoomScalePageLayoutView="99" workbookViewId="0">
      <selection activeCell="A2" sqref="A2:G2"/>
    </sheetView>
  </sheetViews>
  <sheetFormatPr defaultColWidth="9.125" defaultRowHeight="12" x14ac:dyDescent="0.2"/>
  <cols>
    <col min="1" max="1" width="22.375" style="604" customWidth="1"/>
    <col min="2" max="2" width="4.75" style="74" customWidth="1"/>
    <col min="3" max="6" width="11.25" style="74" customWidth="1"/>
    <col min="7" max="7" width="11.75" style="74" customWidth="1"/>
    <col min="8" max="16384" width="9.125" style="74"/>
  </cols>
  <sheetData>
    <row r="1" spans="1:10" ht="12" customHeight="1" x14ac:dyDescent="0.2">
      <c r="A1" s="796" t="s">
        <v>2374</v>
      </c>
      <c r="B1" s="797"/>
      <c r="C1" s="797"/>
      <c r="D1" s="797"/>
      <c r="E1" s="797"/>
      <c r="F1" s="125"/>
      <c r="G1" s="125"/>
    </row>
    <row r="2" spans="1:10" ht="164.25" customHeight="1" x14ac:dyDescent="0.2">
      <c r="A2" s="3105" t="s">
        <v>2424</v>
      </c>
      <c r="B2" s="3105"/>
      <c r="C2" s="3105"/>
      <c r="D2" s="3105"/>
      <c r="E2" s="3105"/>
      <c r="F2" s="3105"/>
      <c r="G2" s="3105"/>
      <c r="H2" s="800"/>
      <c r="I2" s="121"/>
    </row>
    <row r="3" spans="1:10" x14ac:dyDescent="0.2">
      <c r="A3" s="621" t="s">
        <v>1048</v>
      </c>
      <c r="B3" s="2230"/>
      <c r="C3" s="2232" t="s">
        <v>1366</v>
      </c>
      <c r="D3" s="2230" t="s">
        <v>1367</v>
      </c>
      <c r="E3" s="2230" t="s">
        <v>1368</v>
      </c>
      <c r="F3" s="2230" t="s">
        <v>1369</v>
      </c>
      <c r="G3" s="2233" t="s">
        <v>432</v>
      </c>
      <c r="H3" s="604"/>
    </row>
    <row r="4" spans="1:10" x14ac:dyDescent="0.2">
      <c r="A4" s="755" t="s">
        <v>1370</v>
      </c>
      <c r="B4" s="755"/>
      <c r="C4" s="755">
        <v>21.057909711881802</v>
      </c>
      <c r="D4" s="755">
        <v>22.468394100332201</v>
      </c>
      <c r="E4" s="755">
        <v>10.147370327028799</v>
      </c>
      <c r="F4" s="755">
        <v>14.848039457593032</v>
      </c>
      <c r="G4" s="1497">
        <v>18.310359914297599</v>
      </c>
      <c r="H4" s="604"/>
    </row>
    <row r="5" spans="1:10" x14ac:dyDescent="0.2">
      <c r="A5" s="1493" t="s">
        <v>516</v>
      </c>
      <c r="B5" s="619"/>
      <c r="C5" s="87">
        <v>18.127304104148202</v>
      </c>
      <c r="D5" s="87">
        <v>20.634973222188499</v>
      </c>
      <c r="E5" s="87">
        <v>8.3649101142408</v>
      </c>
      <c r="F5" s="87">
        <v>13.972012257648375</v>
      </c>
      <c r="G5" s="91">
        <v>16.443139499349801</v>
      </c>
    </row>
    <row r="6" spans="1:10" x14ac:dyDescent="0.2">
      <c r="A6" s="1493" t="s">
        <v>517</v>
      </c>
      <c r="B6" s="87"/>
      <c r="C6" s="87">
        <v>6.0950539236274501</v>
      </c>
      <c r="D6" s="87">
        <v>9.5939849629535008</v>
      </c>
      <c r="E6" s="87">
        <v>1.3708414069167001</v>
      </c>
      <c r="F6" s="87">
        <v>3.380543642576356</v>
      </c>
      <c r="G6" s="91">
        <v>2.4638000530976498</v>
      </c>
    </row>
    <row r="7" spans="1:10" x14ac:dyDescent="0.2">
      <c r="A7" s="1493" t="s">
        <v>518</v>
      </c>
      <c r="B7" s="87"/>
      <c r="C7" s="87">
        <v>4.3154322396508906</v>
      </c>
      <c r="D7" s="87">
        <v>10.4702828913149</v>
      </c>
      <c r="E7" s="87">
        <v>3.1376565558285097</v>
      </c>
      <c r="F7" s="87">
        <v>5.0707007717337511</v>
      </c>
      <c r="G7" s="91">
        <v>6.4716899468444202</v>
      </c>
    </row>
    <row r="8" spans="1:10" x14ac:dyDescent="0.2">
      <c r="A8" s="1493" t="s">
        <v>519</v>
      </c>
      <c r="B8" s="87"/>
      <c r="C8" s="87">
        <v>1.64229419477894</v>
      </c>
      <c r="D8" s="87">
        <v>6.2787238347640502</v>
      </c>
      <c r="E8" s="87">
        <v>0.72179494203293193</v>
      </c>
      <c r="F8" s="87">
        <v>2.8692050185687585</v>
      </c>
      <c r="G8" s="91">
        <v>1.9149758700445101</v>
      </c>
    </row>
    <row r="9" spans="1:10" x14ac:dyDescent="0.2">
      <c r="A9" s="1493" t="s">
        <v>520</v>
      </c>
      <c r="B9" s="87"/>
      <c r="C9" s="87">
        <v>1.7876822810930399</v>
      </c>
      <c r="D9" s="87">
        <v>2.7813062245168201</v>
      </c>
      <c r="E9" s="87">
        <v>1.41617987353552</v>
      </c>
      <c r="F9" s="87">
        <v>1.963362613543246</v>
      </c>
      <c r="G9" s="91">
        <v>2.1820943848468697</v>
      </c>
      <c r="J9" s="604"/>
    </row>
    <row r="10" spans="1:10" x14ac:dyDescent="0.2">
      <c r="A10" s="1493" t="s">
        <v>521</v>
      </c>
      <c r="B10" s="375"/>
      <c r="C10" s="376">
        <v>0.34127679668783001</v>
      </c>
      <c r="D10" s="376">
        <v>0.58077674817477598</v>
      </c>
      <c r="E10" s="376">
        <v>0.34127679668783001</v>
      </c>
      <c r="F10" s="376">
        <v>0.45740200494999905</v>
      </c>
      <c r="G10" s="377">
        <v>0.37879812635494803</v>
      </c>
    </row>
    <row r="11" spans="1:10" x14ac:dyDescent="0.2">
      <c r="A11" s="1494" t="s">
        <v>1371</v>
      </c>
      <c r="B11" s="360"/>
      <c r="C11" s="360">
        <v>66.838837195335401</v>
      </c>
      <c r="D11" s="360">
        <v>86.125891957457895</v>
      </c>
      <c r="E11" s="360">
        <v>27.897256355179803</v>
      </c>
      <c r="F11" s="360">
        <v>46.611120486022728</v>
      </c>
      <c r="G11" s="239">
        <v>61.912985667396299</v>
      </c>
    </row>
    <row r="12" spans="1:10" x14ac:dyDescent="0.2">
      <c r="A12" s="1493" t="s">
        <v>516</v>
      </c>
      <c r="B12" s="375"/>
      <c r="C12" s="375">
        <v>78.9002383136351</v>
      </c>
      <c r="D12" s="375">
        <v>89.956134468725992</v>
      </c>
      <c r="E12" s="375">
        <v>32.181700881890499</v>
      </c>
      <c r="F12" s="375">
        <v>50.493321904043114</v>
      </c>
      <c r="G12" s="91">
        <v>58.538218150850604</v>
      </c>
    </row>
    <row r="13" spans="1:10" x14ac:dyDescent="0.2">
      <c r="A13" s="1493" t="s">
        <v>517</v>
      </c>
      <c r="B13" s="375"/>
      <c r="C13" s="375">
        <v>13.208649543360901</v>
      </c>
      <c r="D13" s="375">
        <v>33.448450266027599</v>
      </c>
      <c r="E13" s="375">
        <v>4.0278322381847698</v>
      </c>
      <c r="F13" s="375">
        <v>11.346122396242661</v>
      </c>
      <c r="G13" s="91">
        <v>14.0713730456488</v>
      </c>
    </row>
    <row r="14" spans="1:10" x14ac:dyDescent="0.2">
      <c r="A14" s="1493" t="s">
        <v>518</v>
      </c>
      <c r="B14" s="375"/>
      <c r="C14" s="375">
        <v>37.2639533823343</v>
      </c>
      <c r="D14" s="375">
        <v>40.9446828483903</v>
      </c>
      <c r="E14" s="375">
        <v>8.6454067995506509</v>
      </c>
      <c r="F14" s="375">
        <v>19.975116879995269</v>
      </c>
      <c r="G14" s="91">
        <v>23.0338389123947</v>
      </c>
    </row>
    <row r="15" spans="1:10" x14ac:dyDescent="0.2">
      <c r="A15" s="1493" t="s">
        <v>519</v>
      </c>
      <c r="B15" s="375"/>
      <c r="C15" s="375">
        <v>4.09818693981767</v>
      </c>
      <c r="D15" s="375">
        <v>12.9357823740015</v>
      </c>
      <c r="E15" s="375">
        <v>1.1414312073845501</v>
      </c>
      <c r="F15" s="375">
        <v>5.3270125014706586</v>
      </c>
      <c r="G15" s="91">
        <v>3.56316832754379</v>
      </c>
    </row>
    <row r="16" spans="1:10" x14ac:dyDescent="0.2">
      <c r="A16" s="1493" t="s">
        <v>520</v>
      </c>
      <c r="B16" s="375"/>
      <c r="C16" s="375">
        <v>5.2516632549316205</v>
      </c>
      <c r="D16" s="375">
        <v>6.5249884639110798</v>
      </c>
      <c r="E16" s="375">
        <v>2.45547617639656</v>
      </c>
      <c r="F16" s="375">
        <v>4.1053808384819979</v>
      </c>
      <c r="G16" s="91">
        <v>3.8392398367933303</v>
      </c>
    </row>
    <row r="17" spans="1:7" x14ac:dyDescent="0.2">
      <c r="A17" s="1493" t="s">
        <v>521</v>
      </c>
      <c r="B17" s="375"/>
      <c r="C17" s="376">
        <v>0</v>
      </c>
      <c r="D17" s="376">
        <v>1</v>
      </c>
      <c r="E17" s="376">
        <v>0.28684546776313696</v>
      </c>
      <c r="F17" s="376">
        <v>0.4846968711355118</v>
      </c>
      <c r="G17" s="377">
        <v>0.39917044002077096</v>
      </c>
    </row>
    <row r="18" spans="1:7" x14ac:dyDescent="0.2">
      <c r="A18" s="1494" t="s">
        <v>1372</v>
      </c>
      <c r="B18" s="360"/>
      <c r="C18" s="360">
        <v>21.342352031948803</v>
      </c>
      <c r="D18" s="360">
        <v>41.221600997710603</v>
      </c>
      <c r="E18" s="360">
        <v>7.3051745846132601</v>
      </c>
      <c r="F18" s="360">
        <v>16.104569604040723</v>
      </c>
      <c r="G18" s="239">
        <v>34.817158269032703</v>
      </c>
    </row>
    <row r="19" spans="1:7" x14ac:dyDescent="0.2">
      <c r="A19" s="1494" t="s">
        <v>1373</v>
      </c>
      <c r="B19" s="360"/>
      <c r="C19" s="360">
        <v>16.538229000000001</v>
      </c>
      <c r="D19" s="360">
        <v>29.002929000000002</v>
      </c>
      <c r="E19" s="360">
        <v>9.3428199999999997</v>
      </c>
      <c r="F19" s="360">
        <v>19.560291115384615</v>
      </c>
      <c r="G19" s="239">
        <v>28.668818000000002</v>
      </c>
    </row>
    <row r="21" spans="1:7" x14ac:dyDescent="0.2">
      <c r="C21" s="126"/>
      <c r="D21" s="126"/>
      <c r="E21" s="126"/>
      <c r="F21" s="126"/>
      <c r="G21" s="126"/>
    </row>
    <row r="22" spans="1:7" x14ac:dyDescent="0.2">
      <c r="A22" s="1507" t="s">
        <v>340</v>
      </c>
      <c r="B22" s="127"/>
      <c r="C22" s="378" t="s">
        <v>432</v>
      </c>
      <c r="D22" s="378" t="s">
        <v>1374</v>
      </c>
      <c r="E22" s="378" t="s">
        <v>1375</v>
      </c>
      <c r="F22" s="378" t="s">
        <v>1376</v>
      </c>
      <c r="G22" s="378" t="s">
        <v>433</v>
      </c>
    </row>
    <row r="23" spans="1:7" x14ac:dyDescent="0.2">
      <c r="A23" s="1497" t="s">
        <v>1370</v>
      </c>
      <c r="B23" s="128"/>
      <c r="C23" s="128">
        <v>18.310359914297599</v>
      </c>
      <c r="D23" s="128">
        <v>22.3355377973493</v>
      </c>
      <c r="E23" s="128">
        <v>8.0281118128826296</v>
      </c>
      <c r="F23" s="128">
        <v>13.301440941017537</v>
      </c>
      <c r="G23" s="128">
        <v>11.4446209344995</v>
      </c>
    </row>
    <row r="24" spans="1:7" x14ac:dyDescent="0.2">
      <c r="A24" s="1498" t="s">
        <v>516</v>
      </c>
      <c r="B24" s="91"/>
      <c r="C24" s="91">
        <v>16.443139499349801</v>
      </c>
      <c r="D24" s="91">
        <v>22.429612735995999</v>
      </c>
      <c r="E24" s="91">
        <v>6.84865447143377</v>
      </c>
      <c r="F24" s="91">
        <v>12.975024401260626</v>
      </c>
      <c r="G24" s="91">
        <v>10.349019747055801</v>
      </c>
    </row>
    <row r="25" spans="1:7" x14ac:dyDescent="0.2">
      <c r="A25" s="1498" t="s">
        <v>517</v>
      </c>
      <c r="B25" s="91"/>
      <c r="C25" s="91">
        <v>2.4638000530976498</v>
      </c>
      <c r="D25" s="91">
        <v>6.68337400239679</v>
      </c>
      <c r="E25" s="91">
        <v>1.02429612530148</v>
      </c>
      <c r="F25" s="91">
        <v>2.6037940000247142</v>
      </c>
      <c r="G25" s="91">
        <v>3.7331525922544699</v>
      </c>
    </row>
    <row r="26" spans="1:7" x14ac:dyDescent="0.2">
      <c r="A26" s="1498" t="s">
        <v>518</v>
      </c>
      <c r="B26" s="91"/>
      <c r="C26" s="91">
        <v>6.4716899468444202</v>
      </c>
      <c r="D26" s="91">
        <v>7.3518218259952492</v>
      </c>
      <c r="E26" s="91">
        <v>1.7267580517854799</v>
      </c>
      <c r="F26" s="91">
        <v>4.1093981252218512</v>
      </c>
      <c r="G26" s="91">
        <v>3.48449194182058</v>
      </c>
    </row>
    <row r="27" spans="1:7" x14ac:dyDescent="0.2">
      <c r="A27" s="1498" t="s">
        <v>519</v>
      </c>
      <c r="B27" s="91"/>
      <c r="C27" s="91">
        <v>1.9149758700445101</v>
      </c>
      <c r="D27" s="91">
        <v>8.0329696458195095</v>
      </c>
      <c r="E27" s="91">
        <v>1.10079689056841</v>
      </c>
      <c r="F27" s="91">
        <v>3.5109509384175857</v>
      </c>
      <c r="G27" s="91">
        <v>5.4547404722099104</v>
      </c>
    </row>
    <row r="28" spans="1:7" x14ac:dyDescent="0.2">
      <c r="A28" s="1498" t="s">
        <v>520</v>
      </c>
      <c r="B28" s="91"/>
      <c r="C28" s="91">
        <v>2.1820943848468697</v>
      </c>
      <c r="D28" s="91">
        <v>2.6414954009282003</v>
      </c>
      <c r="E28" s="91">
        <v>1.43969212711362</v>
      </c>
      <c r="F28" s="91">
        <v>1.723710077083334</v>
      </c>
      <c r="G28" s="91" t="s">
        <v>1102</v>
      </c>
    </row>
    <row r="29" spans="1:7" x14ac:dyDescent="0.2">
      <c r="A29" s="1498" t="s">
        <v>521</v>
      </c>
      <c r="B29" s="91"/>
      <c r="C29" s="377">
        <v>0.37879812635494914</v>
      </c>
      <c r="D29" s="377">
        <v>0.59194761060347068</v>
      </c>
      <c r="E29" s="377">
        <v>0.2772090901207549</v>
      </c>
      <c r="F29" s="377">
        <v>0.43837936506614605</v>
      </c>
      <c r="G29" s="377">
        <v>0.50287043483570615</v>
      </c>
    </row>
    <row r="30" spans="1:7" x14ac:dyDescent="0.2">
      <c r="A30" s="1499" t="s">
        <v>1371</v>
      </c>
      <c r="B30" s="239"/>
      <c r="C30" s="239">
        <v>61.912985667396299</v>
      </c>
      <c r="D30" s="239">
        <v>70.282364303332201</v>
      </c>
      <c r="E30" s="239">
        <v>17.918003926685198</v>
      </c>
      <c r="F30" s="239">
        <v>33.0254922321542</v>
      </c>
      <c r="G30" s="239">
        <v>24.525814592812701</v>
      </c>
    </row>
    <row r="31" spans="1:7" x14ac:dyDescent="0.2">
      <c r="A31" s="1498" t="s">
        <v>516</v>
      </c>
      <c r="B31" s="91"/>
      <c r="C31" s="91">
        <v>58.538218150850604</v>
      </c>
      <c r="D31" s="91">
        <v>65.925052979086303</v>
      </c>
      <c r="E31" s="91">
        <v>18.063123965246099</v>
      </c>
      <c r="F31" s="91">
        <v>31.686213562031899</v>
      </c>
      <c r="G31" s="91">
        <v>24.774355783031002</v>
      </c>
    </row>
    <row r="32" spans="1:7" x14ac:dyDescent="0.2">
      <c r="A32" s="1498" t="s">
        <v>517</v>
      </c>
      <c r="B32" s="91"/>
      <c r="C32" s="91">
        <v>14.0713730456488</v>
      </c>
      <c r="D32" s="91">
        <v>27.1136255894146</v>
      </c>
      <c r="E32" s="91">
        <v>2.29112445571009</v>
      </c>
      <c r="F32" s="91">
        <v>9.7752960379228497</v>
      </c>
      <c r="G32" s="91">
        <v>5.2372787791415485</v>
      </c>
    </row>
    <row r="33" spans="1:7" x14ac:dyDescent="0.2">
      <c r="A33" s="1498" t="s">
        <v>518</v>
      </c>
      <c r="B33" s="91"/>
      <c r="C33" s="91">
        <v>24.0505416413618</v>
      </c>
      <c r="D33" s="91">
        <v>35.064020654992405</v>
      </c>
      <c r="E33" s="91">
        <v>7.6545907777172193</v>
      </c>
      <c r="F33" s="91">
        <v>18.377727652530968</v>
      </c>
      <c r="G33" s="91">
        <v>10.490093234923803</v>
      </c>
    </row>
    <row r="34" spans="1:7" x14ac:dyDescent="0.2">
      <c r="A34" s="1498" t="s">
        <v>519</v>
      </c>
      <c r="B34" s="91"/>
      <c r="C34" s="91">
        <v>3.56316832754379</v>
      </c>
      <c r="D34" s="91">
        <v>17.657597960923599</v>
      </c>
      <c r="E34" s="91">
        <v>1.5973416902959099</v>
      </c>
      <c r="F34" s="91">
        <v>7.1368428589912831</v>
      </c>
      <c r="G34" s="91">
        <v>12.123637139963904</v>
      </c>
    </row>
    <row r="35" spans="1:7" x14ac:dyDescent="0.2">
      <c r="A35" s="1498" t="s">
        <v>520</v>
      </c>
      <c r="B35" s="91"/>
      <c r="C35" s="91">
        <v>3.8392398367933303</v>
      </c>
      <c r="D35" s="91">
        <v>7.0751331998066203</v>
      </c>
      <c r="E35" s="91">
        <v>2.8350588349930201</v>
      </c>
      <c r="F35" s="91">
        <v>3.5998644796838009</v>
      </c>
      <c r="G35" s="91">
        <v>4.1468804928627758</v>
      </c>
    </row>
    <row r="36" spans="1:7" x14ac:dyDescent="0.2">
      <c r="A36" s="1498" t="s">
        <v>521</v>
      </c>
      <c r="B36" s="91"/>
      <c r="C36" s="377">
        <v>0.39917044002077107</v>
      </c>
      <c r="D36" s="377">
        <v>0.66660370727512064</v>
      </c>
      <c r="E36" s="377">
        <v>0.36899339513167262</v>
      </c>
      <c r="F36" s="377">
        <v>0.51711483199813379</v>
      </c>
      <c r="G36" s="377">
        <v>0.55343444095420002</v>
      </c>
    </row>
    <row r="37" spans="1:7" x14ac:dyDescent="0.2">
      <c r="A37" s="1499" t="s">
        <v>1372</v>
      </c>
      <c r="B37" s="239"/>
      <c r="C37" s="239">
        <v>34.817158269032703</v>
      </c>
      <c r="D37" s="239">
        <v>41.281371945906898</v>
      </c>
      <c r="E37" s="239">
        <v>11.162157839671901</v>
      </c>
      <c r="F37" s="239">
        <v>24.904017961958804</v>
      </c>
      <c r="G37" s="239">
        <v>38.183581086606701</v>
      </c>
    </row>
    <row r="38" spans="1:7" x14ac:dyDescent="0.2">
      <c r="A38" s="1499" t="s">
        <v>1373</v>
      </c>
      <c r="B38" s="239"/>
      <c r="C38" s="239">
        <v>28.668818000000002</v>
      </c>
      <c r="D38" s="239">
        <v>54.725582000000003</v>
      </c>
      <c r="E38" s="239">
        <v>12.482251</v>
      </c>
      <c r="F38" s="239">
        <v>25.137897442307693</v>
      </c>
      <c r="G38" s="239">
        <v>20.359075000000001</v>
      </c>
    </row>
    <row r="40" spans="1:7" x14ac:dyDescent="0.2">
      <c r="A40" s="3109"/>
      <c r="B40" s="3109"/>
      <c r="C40" s="3109"/>
      <c r="D40" s="3109"/>
      <c r="E40" s="3109"/>
      <c r="F40" s="3109"/>
      <c r="G40" s="3109"/>
    </row>
    <row r="115" spans="7:7" ht="15" x14ac:dyDescent="0.25">
      <c r="G115" s="186"/>
    </row>
  </sheetData>
  <mergeCells count="2">
    <mergeCell ref="A2:G2"/>
    <mergeCell ref="A40:G40"/>
  </mergeCells>
  <pageMargins left="0.7265625"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A4BA9-E0D7-4075-84F5-0E4C23F706C0}">
  <sheetPr>
    <tabColor theme="2"/>
  </sheetPr>
  <dimension ref="A1:XFD93"/>
  <sheetViews>
    <sheetView showGridLines="0" showWhiteSpace="0" view="pageLayout" zoomScaleNormal="100" zoomScaleSheetLayoutView="100" workbookViewId="0"/>
  </sheetViews>
  <sheetFormatPr defaultColWidth="0" defaultRowHeight="12" x14ac:dyDescent="0.2"/>
  <cols>
    <col min="1" max="1" width="16.25" style="604" customWidth="1"/>
    <col min="2" max="2" width="11.75" style="74" customWidth="1"/>
    <col min="3" max="3" width="13.375" style="74" customWidth="1"/>
    <col min="4" max="4" width="9.875" style="74" customWidth="1"/>
    <col min="5" max="5" width="10.375" style="74" customWidth="1"/>
    <col min="6" max="6" width="12.625" style="74" customWidth="1"/>
    <col min="7" max="7" width="13" style="74" customWidth="1"/>
    <col min="8" max="16384" width="8" style="74" hidden="1"/>
  </cols>
  <sheetData>
    <row r="1" spans="1:10" ht="24" customHeight="1" x14ac:dyDescent="0.2">
      <c r="A1" s="796" t="s">
        <v>2337</v>
      </c>
      <c r="B1" s="796"/>
      <c r="C1" s="796"/>
      <c r="D1" s="796"/>
      <c r="E1" s="796"/>
      <c r="F1" s="123"/>
      <c r="G1" s="123"/>
    </row>
    <row r="2" spans="1:10" s="124" customFormat="1" ht="21.6" customHeight="1" x14ac:dyDescent="0.2">
      <c r="A2" s="3110" t="s">
        <v>1377</v>
      </c>
      <c r="B2" s="3111"/>
      <c r="C2" s="3111"/>
      <c r="D2" s="3111"/>
      <c r="E2" s="3111"/>
      <c r="F2" s="3111"/>
      <c r="G2" s="3111"/>
      <c r="H2" s="2231"/>
    </row>
    <row r="3" spans="1:10" x14ac:dyDescent="0.2">
      <c r="B3" s="604"/>
      <c r="C3" s="604"/>
      <c r="D3" s="604"/>
      <c r="E3" s="604"/>
      <c r="F3" s="604"/>
      <c r="G3" s="604"/>
      <c r="H3" s="604"/>
    </row>
    <row r="4" spans="1:10" x14ac:dyDescent="0.2">
      <c r="B4" s="604"/>
      <c r="C4" s="604"/>
      <c r="D4" s="604"/>
      <c r="E4" s="604"/>
      <c r="F4" s="604"/>
      <c r="G4" s="604"/>
      <c r="H4" s="604"/>
    </row>
    <row r="5" spans="1:10" ht="24" x14ac:dyDescent="0.2">
      <c r="A5" s="1508" t="s">
        <v>1008</v>
      </c>
      <c r="B5" s="754" t="s">
        <v>1378</v>
      </c>
      <c r="C5" s="372" t="s">
        <v>1379</v>
      </c>
      <c r="D5" s="372" t="s">
        <v>1380</v>
      </c>
      <c r="E5" s="372" t="s">
        <v>1381</v>
      </c>
      <c r="F5" s="372" t="s">
        <v>1382</v>
      </c>
      <c r="G5" s="372" t="s">
        <v>1383</v>
      </c>
    </row>
    <row r="6" spans="1:10" x14ac:dyDescent="0.2">
      <c r="A6" s="1509" t="s">
        <v>1384</v>
      </c>
      <c r="B6" s="373">
        <v>29.24017236751747</v>
      </c>
      <c r="C6" s="373">
        <v>-436.43692910945509</v>
      </c>
      <c r="D6" s="373">
        <v>75.802312643381114</v>
      </c>
      <c r="E6" s="373">
        <v>-165.55720982999421</v>
      </c>
      <c r="F6" s="373">
        <v>-57.84340463932228</v>
      </c>
      <c r="G6" s="373">
        <v>-15.496444783021927</v>
      </c>
    </row>
    <row r="7" spans="1:10" x14ac:dyDescent="0.2">
      <c r="A7" s="738" t="s">
        <v>1385</v>
      </c>
      <c r="B7" s="373">
        <v>280.52100927520655</v>
      </c>
      <c r="C7" s="373">
        <v>-610.37843139261236</v>
      </c>
      <c r="D7" s="373">
        <v>-8.9342253720177407</v>
      </c>
      <c r="E7" s="373">
        <v>-146.64668985670531</v>
      </c>
      <c r="F7" s="373">
        <v>115.09629943690908</v>
      </c>
      <c r="G7" s="373">
        <v>-176.16008398932971</v>
      </c>
    </row>
    <row r="8" spans="1:10" x14ac:dyDescent="0.2">
      <c r="A8" s="738" t="s">
        <v>1386</v>
      </c>
      <c r="B8" s="373">
        <v>259.80657222315978</v>
      </c>
      <c r="C8" s="373">
        <v>1344.6393600441857</v>
      </c>
      <c r="D8" s="373">
        <v>85.065032747978208</v>
      </c>
      <c r="E8" s="373">
        <v>124.15010097250365</v>
      </c>
      <c r="F8" s="373">
        <v>116.11195995562744</v>
      </c>
      <c r="G8" s="373">
        <v>309.78995066722109</v>
      </c>
    </row>
    <row r="9" spans="1:10" x14ac:dyDescent="0.2">
      <c r="A9" s="738" t="s">
        <v>1387</v>
      </c>
      <c r="B9" s="373">
        <v>2.6711532302981613</v>
      </c>
      <c r="C9" s="373">
        <v>-64.134394858001954</v>
      </c>
      <c r="D9" s="373">
        <v>-5.8092443759545089</v>
      </c>
      <c r="E9" s="373">
        <v>-28.475732741256834</v>
      </c>
      <c r="F9" s="373">
        <v>-10.225298142270685</v>
      </c>
      <c r="G9" s="373">
        <v>86.533158602201937</v>
      </c>
      <c r="J9" s="604"/>
    </row>
    <row r="10" spans="1:10" x14ac:dyDescent="0.2">
      <c r="A10" s="738" t="s">
        <v>1388</v>
      </c>
      <c r="B10" s="373">
        <v>-53.862447359674931</v>
      </c>
      <c r="C10" s="373">
        <v>62.273561269403459</v>
      </c>
      <c r="D10" s="373">
        <v>23.661849135993005</v>
      </c>
      <c r="E10" s="373">
        <v>-36.383308022761824</v>
      </c>
      <c r="F10" s="373">
        <v>-54.356923500134947</v>
      </c>
      <c r="G10" s="373">
        <v>39.343644760090825</v>
      </c>
    </row>
    <row r="11" spans="1:10" x14ac:dyDescent="0.2">
      <c r="A11" s="738" t="s">
        <v>1389</v>
      </c>
      <c r="B11" s="373">
        <v>-18.813432022254943</v>
      </c>
      <c r="C11" s="373">
        <v>-0.15504254617118834</v>
      </c>
      <c r="D11" s="373">
        <v>6.8132167185306551</v>
      </c>
      <c r="E11" s="373">
        <v>-12.025419710903167</v>
      </c>
      <c r="F11" s="373">
        <v>-17.559203938556671</v>
      </c>
      <c r="G11" s="373">
        <v>9.255928594388962</v>
      </c>
    </row>
    <row r="12" spans="1:10" x14ac:dyDescent="0.2">
      <c r="A12" s="1510" t="s">
        <v>7</v>
      </c>
      <c r="B12" s="374">
        <v>499.56302771425248</v>
      </c>
      <c r="C12" s="374">
        <v>295.80812340734479</v>
      </c>
      <c r="D12" s="374">
        <v>176.59894149791336</v>
      </c>
      <c r="E12" s="374">
        <v>-264.93825918911932</v>
      </c>
      <c r="F12" s="374">
        <v>91.223429172250746</v>
      </c>
      <c r="G12" s="374">
        <v>253.26615385154724</v>
      </c>
    </row>
    <row r="13" spans="1:10" x14ac:dyDescent="0.2">
      <c r="B13" s="233"/>
      <c r="C13" s="233"/>
      <c r="D13" s="233"/>
      <c r="E13" s="233"/>
      <c r="F13" s="233"/>
      <c r="G13" s="233"/>
    </row>
    <row r="14" spans="1:10" ht="31.5" customHeight="1" x14ac:dyDescent="0.2">
      <c r="A14" s="796" t="s">
        <v>2126</v>
      </c>
      <c r="B14" s="3112" t="s">
        <v>2127</v>
      </c>
      <c r="C14" s="3112" t="s">
        <v>2122</v>
      </c>
      <c r="D14" s="3112" t="s">
        <v>2123</v>
      </c>
      <c r="E14" s="233"/>
      <c r="F14" s="233"/>
      <c r="G14" s="233"/>
    </row>
    <row r="15" spans="1:10" x14ac:dyDescent="0.2">
      <c r="A15" s="1508" t="s">
        <v>2128</v>
      </c>
      <c r="B15" s="3113"/>
      <c r="C15" s="3113"/>
      <c r="D15" s="3113"/>
      <c r="E15" s="233"/>
      <c r="F15" s="233"/>
      <c r="G15" s="233"/>
    </row>
    <row r="16" spans="1:10" x14ac:dyDescent="0.2">
      <c r="A16" s="763" t="s">
        <v>2124</v>
      </c>
      <c r="B16" s="73">
        <v>-106</v>
      </c>
      <c r="C16" s="73">
        <v>880</v>
      </c>
      <c r="D16" s="73">
        <v>52</v>
      </c>
      <c r="E16" s="233"/>
      <c r="F16" s="233"/>
      <c r="G16" s="233"/>
    </row>
    <row r="17" spans="1:7" x14ac:dyDescent="0.2">
      <c r="A17" s="763" t="s">
        <v>2125</v>
      </c>
      <c r="B17" s="73">
        <v>138</v>
      </c>
      <c r="C17" s="73">
        <v>-654</v>
      </c>
      <c r="D17" s="73">
        <v>89</v>
      </c>
      <c r="E17" s="233"/>
      <c r="F17" s="233"/>
      <c r="G17" s="233"/>
    </row>
    <row r="18" spans="1:7" x14ac:dyDescent="0.2">
      <c r="B18" s="233"/>
      <c r="C18" s="233"/>
      <c r="D18" s="233"/>
      <c r="E18" s="233"/>
      <c r="F18" s="233"/>
      <c r="G18" s="233"/>
    </row>
    <row r="19" spans="1:7" x14ac:dyDescent="0.2">
      <c r="B19" s="233"/>
      <c r="C19" s="233"/>
      <c r="D19" s="233"/>
      <c r="E19" s="233"/>
      <c r="F19" s="233"/>
      <c r="G19" s="233"/>
    </row>
    <row r="20" spans="1:7" x14ac:dyDescent="0.2">
      <c r="B20" s="233"/>
      <c r="C20" s="233"/>
      <c r="D20" s="233"/>
      <c r="E20" s="233"/>
      <c r="F20" s="233"/>
      <c r="G20" s="233"/>
    </row>
    <row r="21" spans="1:7" ht="24" x14ac:dyDescent="0.2">
      <c r="A21" s="1507" t="s">
        <v>386</v>
      </c>
      <c r="B21" s="94" t="s">
        <v>1378</v>
      </c>
      <c r="C21" s="94" t="s">
        <v>1379</v>
      </c>
      <c r="D21" s="94" t="s">
        <v>1380</v>
      </c>
      <c r="E21" s="94" t="s">
        <v>1381</v>
      </c>
      <c r="F21" s="94" t="s">
        <v>1382</v>
      </c>
      <c r="G21" s="94" t="s">
        <v>1383</v>
      </c>
    </row>
    <row r="22" spans="1:7" x14ac:dyDescent="0.2">
      <c r="A22" s="1509" t="s">
        <v>1384</v>
      </c>
      <c r="B22" s="233">
        <v>302.39999999999998</v>
      </c>
      <c r="C22" s="233">
        <v>-561.4</v>
      </c>
      <c r="D22" s="233">
        <v>182.7</v>
      </c>
      <c r="E22" s="233">
        <v>-163.9</v>
      </c>
      <c r="F22" s="233">
        <v>12.9</v>
      </c>
      <c r="G22" s="233">
        <v>-77.2</v>
      </c>
    </row>
    <row r="23" spans="1:7" x14ac:dyDescent="0.2">
      <c r="A23" s="738" t="s">
        <v>1385</v>
      </c>
      <c r="B23" s="233">
        <v>160.5</v>
      </c>
      <c r="C23" s="233">
        <v>-474.9</v>
      </c>
      <c r="D23" s="233">
        <v>10.4</v>
      </c>
      <c r="E23" s="233">
        <v>-60.5</v>
      </c>
      <c r="F23" s="233">
        <v>51.5</v>
      </c>
      <c r="G23" s="233">
        <v>-17.3</v>
      </c>
    </row>
    <row r="24" spans="1:7" x14ac:dyDescent="0.2">
      <c r="A24" s="738" t="s">
        <v>1386</v>
      </c>
      <c r="B24" s="233">
        <v>354.4</v>
      </c>
      <c r="C24" s="233">
        <v>864.9</v>
      </c>
      <c r="D24" s="233">
        <v>168.2</v>
      </c>
      <c r="E24" s="233">
        <v>-0.7</v>
      </c>
      <c r="F24" s="233">
        <v>133.5</v>
      </c>
      <c r="G24" s="233">
        <v>383.6</v>
      </c>
    </row>
    <row r="25" spans="1:7" x14ac:dyDescent="0.2">
      <c r="A25" s="738" t="s">
        <v>1387</v>
      </c>
      <c r="B25" s="233">
        <v>0.8</v>
      </c>
      <c r="C25" s="233">
        <v>145.5</v>
      </c>
      <c r="D25" s="233">
        <v>12.1</v>
      </c>
      <c r="E25" s="233">
        <v>-18.7</v>
      </c>
      <c r="F25" s="233">
        <v>-16.600000000000001</v>
      </c>
      <c r="G25" s="233">
        <v>222</v>
      </c>
    </row>
    <row r="26" spans="1:7" x14ac:dyDescent="0.2">
      <c r="A26" s="738" t="s">
        <v>1388</v>
      </c>
      <c r="B26" s="233">
        <v>-41.5</v>
      </c>
      <c r="C26" s="233">
        <v>44.6</v>
      </c>
      <c r="D26" s="233">
        <v>16.3</v>
      </c>
      <c r="E26" s="233">
        <v>-25.7</v>
      </c>
      <c r="F26" s="233">
        <v>-40.5</v>
      </c>
      <c r="G26" s="233">
        <v>38.700000000000003</v>
      </c>
    </row>
    <row r="27" spans="1:7" x14ac:dyDescent="0.2">
      <c r="A27" s="738" t="s">
        <v>1389</v>
      </c>
      <c r="B27" s="233">
        <v>-17.3</v>
      </c>
      <c r="C27" s="233">
        <v>-3.8</v>
      </c>
      <c r="D27" s="233">
        <v>8.1</v>
      </c>
      <c r="E27" s="233">
        <v>-13.8</v>
      </c>
      <c r="F27" s="233">
        <v>-18.100000000000001</v>
      </c>
      <c r="G27" s="233">
        <v>8.9</v>
      </c>
    </row>
    <row r="28" spans="1:7" x14ac:dyDescent="0.2">
      <c r="A28" s="1489" t="s">
        <v>7</v>
      </c>
      <c r="B28" s="203">
        <v>759.3</v>
      </c>
      <c r="C28" s="203">
        <v>15</v>
      </c>
      <c r="D28" s="203">
        <v>397.9</v>
      </c>
      <c r="E28" s="203">
        <v>-283.2</v>
      </c>
      <c r="F28" s="203">
        <v>122.8</v>
      </c>
      <c r="G28" s="203">
        <v>558.70000000000005</v>
      </c>
    </row>
    <row r="29" spans="1:7" x14ac:dyDescent="0.2">
      <c r="A29" s="1454" t="s">
        <v>1390</v>
      </c>
    </row>
    <row r="34" spans="2:16384" x14ac:dyDescent="0.2">
      <c r="B34" s="225"/>
      <c r="C34" s="225"/>
      <c r="D34" s="225"/>
      <c r="E34" s="225"/>
      <c r="F34" s="225"/>
      <c r="G34" s="225"/>
      <c r="H34" s="74">
        <f t="shared" ref="H34:BS34" si="0">H6/1000000</f>
        <v>0</v>
      </c>
      <c r="I34" s="74">
        <f t="shared" si="0"/>
        <v>0</v>
      </c>
      <c r="J34" s="74">
        <f t="shared" si="0"/>
        <v>0</v>
      </c>
      <c r="K34" s="74">
        <f t="shared" si="0"/>
        <v>0</v>
      </c>
      <c r="L34" s="74">
        <f t="shared" si="0"/>
        <v>0</v>
      </c>
      <c r="M34" s="74">
        <f t="shared" si="0"/>
        <v>0</v>
      </c>
      <c r="N34" s="74">
        <f t="shared" si="0"/>
        <v>0</v>
      </c>
      <c r="O34" s="74">
        <f t="shared" si="0"/>
        <v>0</v>
      </c>
      <c r="P34" s="74">
        <f t="shared" si="0"/>
        <v>0</v>
      </c>
      <c r="Q34" s="74">
        <f t="shared" si="0"/>
        <v>0</v>
      </c>
      <c r="R34" s="74">
        <f t="shared" si="0"/>
        <v>0</v>
      </c>
      <c r="S34" s="74">
        <f t="shared" si="0"/>
        <v>0</v>
      </c>
      <c r="T34" s="74">
        <f t="shared" si="0"/>
        <v>0</v>
      </c>
      <c r="U34" s="74">
        <f t="shared" si="0"/>
        <v>0</v>
      </c>
      <c r="V34" s="74">
        <f t="shared" si="0"/>
        <v>0</v>
      </c>
      <c r="W34" s="74">
        <f t="shared" si="0"/>
        <v>0</v>
      </c>
      <c r="X34" s="74">
        <f t="shared" si="0"/>
        <v>0</v>
      </c>
      <c r="Y34" s="74">
        <f t="shared" si="0"/>
        <v>0</v>
      </c>
      <c r="Z34" s="74">
        <f t="shared" si="0"/>
        <v>0</v>
      </c>
      <c r="AA34" s="74">
        <f t="shared" si="0"/>
        <v>0</v>
      </c>
      <c r="AB34" s="74">
        <f t="shared" si="0"/>
        <v>0</v>
      </c>
      <c r="AC34" s="74">
        <f t="shared" si="0"/>
        <v>0</v>
      </c>
      <c r="AD34" s="74">
        <f t="shared" si="0"/>
        <v>0</v>
      </c>
      <c r="AE34" s="74">
        <f t="shared" si="0"/>
        <v>0</v>
      </c>
      <c r="AF34" s="74">
        <f t="shared" si="0"/>
        <v>0</v>
      </c>
      <c r="AG34" s="74">
        <f t="shared" si="0"/>
        <v>0</v>
      </c>
      <c r="AH34" s="74">
        <f t="shared" si="0"/>
        <v>0</v>
      </c>
      <c r="AI34" s="74">
        <f t="shared" si="0"/>
        <v>0</v>
      </c>
      <c r="AJ34" s="74">
        <f t="shared" si="0"/>
        <v>0</v>
      </c>
      <c r="AK34" s="74">
        <f t="shared" si="0"/>
        <v>0</v>
      </c>
      <c r="AL34" s="74">
        <f t="shared" si="0"/>
        <v>0</v>
      </c>
      <c r="AM34" s="74">
        <f t="shared" si="0"/>
        <v>0</v>
      </c>
      <c r="AN34" s="74">
        <f t="shared" si="0"/>
        <v>0</v>
      </c>
      <c r="AO34" s="74">
        <f t="shared" si="0"/>
        <v>0</v>
      </c>
      <c r="AP34" s="74">
        <f t="shared" si="0"/>
        <v>0</v>
      </c>
      <c r="AQ34" s="74">
        <f t="shared" si="0"/>
        <v>0</v>
      </c>
      <c r="AR34" s="74">
        <f t="shared" si="0"/>
        <v>0</v>
      </c>
      <c r="AS34" s="74">
        <f t="shared" si="0"/>
        <v>0</v>
      </c>
      <c r="AT34" s="74">
        <f t="shared" si="0"/>
        <v>0</v>
      </c>
      <c r="AU34" s="74">
        <f t="shared" si="0"/>
        <v>0</v>
      </c>
      <c r="AV34" s="74">
        <f t="shared" si="0"/>
        <v>0</v>
      </c>
      <c r="AW34" s="74">
        <f t="shared" si="0"/>
        <v>0</v>
      </c>
      <c r="AX34" s="74">
        <f t="shared" si="0"/>
        <v>0</v>
      </c>
      <c r="AY34" s="74">
        <f t="shared" si="0"/>
        <v>0</v>
      </c>
      <c r="AZ34" s="74">
        <f t="shared" si="0"/>
        <v>0</v>
      </c>
      <c r="BA34" s="74">
        <f t="shared" si="0"/>
        <v>0</v>
      </c>
      <c r="BB34" s="74">
        <f t="shared" si="0"/>
        <v>0</v>
      </c>
      <c r="BC34" s="74">
        <f t="shared" si="0"/>
        <v>0</v>
      </c>
      <c r="BD34" s="74">
        <f t="shared" si="0"/>
        <v>0</v>
      </c>
      <c r="BE34" s="74">
        <f t="shared" si="0"/>
        <v>0</v>
      </c>
      <c r="BF34" s="74">
        <f t="shared" si="0"/>
        <v>0</v>
      </c>
      <c r="BG34" s="74">
        <f t="shared" si="0"/>
        <v>0</v>
      </c>
      <c r="BH34" s="74">
        <f t="shared" si="0"/>
        <v>0</v>
      </c>
      <c r="BI34" s="74">
        <f t="shared" si="0"/>
        <v>0</v>
      </c>
      <c r="BJ34" s="74">
        <f t="shared" si="0"/>
        <v>0</v>
      </c>
      <c r="BK34" s="74">
        <f t="shared" si="0"/>
        <v>0</v>
      </c>
      <c r="BL34" s="74">
        <f t="shared" si="0"/>
        <v>0</v>
      </c>
      <c r="BM34" s="74">
        <f t="shared" si="0"/>
        <v>0</v>
      </c>
      <c r="BN34" s="74">
        <f t="shared" si="0"/>
        <v>0</v>
      </c>
      <c r="BO34" s="74">
        <f t="shared" si="0"/>
        <v>0</v>
      </c>
      <c r="BP34" s="74">
        <f t="shared" si="0"/>
        <v>0</v>
      </c>
      <c r="BQ34" s="74">
        <f t="shared" si="0"/>
        <v>0</v>
      </c>
      <c r="BR34" s="74">
        <f t="shared" si="0"/>
        <v>0</v>
      </c>
      <c r="BS34" s="74">
        <f t="shared" si="0"/>
        <v>0</v>
      </c>
      <c r="BT34" s="74">
        <f t="shared" ref="BT34:EE34" si="1">BT6/1000000</f>
        <v>0</v>
      </c>
      <c r="BU34" s="74">
        <f t="shared" si="1"/>
        <v>0</v>
      </c>
      <c r="BV34" s="74">
        <f t="shared" si="1"/>
        <v>0</v>
      </c>
      <c r="BW34" s="74">
        <f t="shared" si="1"/>
        <v>0</v>
      </c>
      <c r="BX34" s="74">
        <f t="shared" si="1"/>
        <v>0</v>
      </c>
      <c r="BY34" s="74">
        <f t="shared" si="1"/>
        <v>0</v>
      </c>
      <c r="BZ34" s="74">
        <f t="shared" si="1"/>
        <v>0</v>
      </c>
      <c r="CA34" s="74">
        <f t="shared" si="1"/>
        <v>0</v>
      </c>
      <c r="CB34" s="74">
        <f t="shared" si="1"/>
        <v>0</v>
      </c>
      <c r="CC34" s="74">
        <f t="shared" si="1"/>
        <v>0</v>
      </c>
      <c r="CD34" s="74">
        <f t="shared" si="1"/>
        <v>0</v>
      </c>
      <c r="CE34" s="74">
        <f t="shared" si="1"/>
        <v>0</v>
      </c>
      <c r="CF34" s="74">
        <f t="shared" si="1"/>
        <v>0</v>
      </c>
      <c r="CG34" s="74">
        <f t="shared" si="1"/>
        <v>0</v>
      </c>
      <c r="CH34" s="74">
        <f t="shared" si="1"/>
        <v>0</v>
      </c>
      <c r="CI34" s="74">
        <f t="shared" si="1"/>
        <v>0</v>
      </c>
      <c r="CJ34" s="74">
        <f t="shared" si="1"/>
        <v>0</v>
      </c>
      <c r="CK34" s="74">
        <f t="shared" si="1"/>
        <v>0</v>
      </c>
      <c r="CL34" s="74">
        <f t="shared" si="1"/>
        <v>0</v>
      </c>
      <c r="CM34" s="74">
        <f t="shared" si="1"/>
        <v>0</v>
      </c>
      <c r="CN34" s="74">
        <f t="shared" si="1"/>
        <v>0</v>
      </c>
      <c r="CO34" s="74">
        <f t="shared" si="1"/>
        <v>0</v>
      </c>
      <c r="CP34" s="74">
        <f t="shared" si="1"/>
        <v>0</v>
      </c>
      <c r="CQ34" s="74">
        <f t="shared" si="1"/>
        <v>0</v>
      </c>
      <c r="CR34" s="74">
        <f t="shared" si="1"/>
        <v>0</v>
      </c>
      <c r="CS34" s="74">
        <f t="shared" si="1"/>
        <v>0</v>
      </c>
      <c r="CT34" s="74">
        <f t="shared" si="1"/>
        <v>0</v>
      </c>
      <c r="CU34" s="74">
        <f t="shared" si="1"/>
        <v>0</v>
      </c>
      <c r="CV34" s="74">
        <f t="shared" si="1"/>
        <v>0</v>
      </c>
      <c r="CW34" s="74">
        <f t="shared" si="1"/>
        <v>0</v>
      </c>
      <c r="CX34" s="74">
        <f t="shared" si="1"/>
        <v>0</v>
      </c>
      <c r="CY34" s="74">
        <f t="shared" si="1"/>
        <v>0</v>
      </c>
      <c r="CZ34" s="74">
        <f t="shared" si="1"/>
        <v>0</v>
      </c>
      <c r="DA34" s="74">
        <f t="shared" si="1"/>
        <v>0</v>
      </c>
      <c r="DB34" s="74">
        <f t="shared" si="1"/>
        <v>0</v>
      </c>
      <c r="DC34" s="74">
        <f t="shared" si="1"/>
        <v>0</v>
      </c>
      <c r="DD34" s="74">
        <f t="shared" si="1"/>
        <v>0</v>
      </c>
      <c r="DE34" s="74">
        <f t="shared" si="1"/>
        <v>0</v>
      </c>
      <c r="DF34" s="74">
        <f t="shared" si="1"/>
        <v>0</v>
      </c>
      <c r="DG34" s="74">
        <f t="shared" si="1"/>
        <v>0</v>
      </c>
      <c r="DH34" s="74">
        <f t="shared" si="1"/>
        <v>0</v>
      </c>
      <c r="DI34" s="74">
        <f t="shared" si="1"/>
        <v>0</v>
      </c>
      <c r="DJ34" s="74">
        <f t="shared" si="1"/>
        <v>0</v>
      </c>
      <c r="DK34" s="74">
        <f t="shared" si="1"/>
        <v>0</v>
      </c>
      <c r="DL34" s="74">
        <f t="shared" si="1"/>
        <v>0</v>
      </c>
      <c r="DM34" s="74">
        <f t="shared" si="1"/>
        <v>0</v>
      </c>
      <c r="DN34" s="74">
        <f t="shared" si="1"/>
        <v>0</v>
      </c>
      <c r="DO34" s="74">
        <f t="shared" si="1"/>
        <v>0</v>
      </c>
      <c r="DP34" s="74">
        <f t="shared" si="1"/>
        <v>0</v>
      </c>
      <c r="DQ34" s="74">
        <f t="shared" si="1"/>
        <v>0</v>
      </c>
      <c r="DR34" s="74">
        <f t="shared" si="1"/>
        <v>0</v>
      </c>
      <c r="DS34" s="74">
        <f t="shared" si="1"/>
        <v>0</v>
      </c>
      <c r="DT34" s="74">
        <f t="shared" si="1"/>
        <v>0</v>
      </c>
      <c r="DU34" s="74">
        <f t="shared" si="1"/>
        <v>0</v>
      </c>
      <c r="DV34" s="74">
        <f t="shared" si="1"/>
        <v>0</v>
      </c>
      <c r="DW34" s="74">
        <f t="shared" si="1"/>
        <v>0</v>
      </c>
      <c r="DX34" s="74">
        <f t="shared" si="1"/>
        <v>0</v>
      </c>
      <c r="DY34" s="74">
        <f t="shared" si="1"/>
        <v>0</v>
      </c>
      <c r="DZ34" s="74">
        <f t="shared" si="1"/>
        <v>0</v>
      </c>
      <c r="EA34" s="74">
        <f t="shared" si="1"/>
        <v>0</v>
      </c>
      <c r="EB34" s="74">
        <f t="shared" si="1"/>
        <v>0</v>
      </c>
      <c r="EC34" s="74">
        <f t="shared" si="1"/>
        <v>0</v>
      </c>
      <c r="ED34" s="74">
        <f t="shared" si="1"/>
        <v>0</v>
      </c>
      <c r="EE34" s="74">
        <f t="shared" si="1"/>
        <v>0</v>
      </c>
      <c r="EF34" s="74">
        <f t="shared" ref="EF34:GQ34" si="2">EF6/1000000</f>
        <v>0</v>
      </c>
      <c r="EG34" s="74">
        <f t="shared" si="2"/>
        <v>0</v>
      </c>
      <c r="EH34" s="74">
        <f t="shared" si="2"/>
        <v>0</v>
      </c>
      <c r="EI34" s="74">
        <f t="shared" si="2"/>
        <v>0</v>
      </c>
      <c r="EJ34" s="74">
        <f t="shared" si="2"/>
        <v>0</v>
      </c>
      <c r="EK34" s="74">
        <f t="shared" si="2"/>
        <v>0</v>
      </c>
      <c r="EL34" s="74">
        <f t="shared" si="2"/>
        <v>0</v>
      </c>
      <c r="EM34" s="74">
        <f t="shared" si="2"/>
        <v>0</v>
      </c>
      <c r="EN34" s="74">
        <f t="shared" si="2"/>
        <v>0</v>
      </c>
      <c r="EO34" s="74">
        <f t="shared" si="2"/>
        <v>0</v>
      </c>
      <c r="EP34" s="74">
        <f t="shared" si="2"/>
        <v>0</v>
      </c>
      <c r="EQ34" s="74">
        <f t="shared" si="2"/>
        <v>0</v>
      </c>
      <c r="ER34" s="74">
        <f t="shared" si="2"/>
        <v>0</v>
      </c>
      <c r="ES34" s="74">
        <f t="shared" si="2"/>
        <v>0</v>
      </c>
      <c r="ET34" s="74">
        <f t="shared" si="2"/>
        <v>0</v>
      </c>
      <c r="EU34" s="74">
        <f t="shared" si="2"/>
        <v>0</v>
      </c>
      <c r="EV34" s="74">
        <f t="shared" si="2"/>
        <v>0</v>
      </c>
      <c r="EW34" s="74">
        <f t="shared" si="2"/>
        <v>0</v>
      </c>
      <c r="EX34" s="74">
        <f t="shared" si="2"/>
        <v>0</v>
      </c>
      <c r="EY34" s="74">
        <f t="shared" si="2"/>
        <v>0</v>
      </c>
      <c r="EZ34" s="74">
        <f t="shared" si="2"/>
        <v>0</v>
      </c>
      <c r="FA34" s="74">
        <f t="shared" si="2"/>
        <v>0</v>
      </c>
      <c r="FB34" s="74">
        <f t="shared" si="2"/>
        <v>0</v>
      </c>
      <c r="FC34" s="74">
        <f t="shared" si="2"/>
        <v>0</v>
      </c>
      <c r="FD34" s="74">
        <f t="shared" si="2"/>
        <v>0</v>
      </c>
      <c r="FE34" s="74">
        <f t="shared" si="2"/>
        <v>0</v>
      </c>
      <c r="FF34" s="74">
        <f t="shared" si="2"/>
        <v>0</v>
      </c>
      <c r="FG34" s="74">
        <f t="shared" si="2"/>
        <v>0</v>
      </c>
      <c r="FH34" s="74">
        <f t="shared" si="2"/>
        <v>0</v>
      </c>
      <c r="FI34" s="74">
        <f t="shared" si="2"/>
        <v>0</v>
      </c>
      <c r="FJ34" s="74">
        <f t="shared" si="2"/>
        <v>0</v>
      </c>
      <c r="FK34" s="74">
        <f t="shared" si="2"/>
        <v>0</v>
      </c>
      <c r="FL34" s="74">
        <f t="shared" si="2"/>
        <v>0</v>
      </c>
      <c r="FM34" s="74">
        <f t="shared" si="2"/>
        <v>0</v>
      </c>
      <c r="FN34" s="74">
        <f t="shared" si="2"/>
        <v>0</v>
      </c>
      <c r="FO34" s="74">
        <f t="shared" si="2"/>
        <v>0</v>
      </c>
      <c r="FP34" s="74">
        <f t="shared" si="2"/>
        <v>0</v>
      </c>
      <c r="FQ34" s="74">
        <f t="shared" si="2"/>
        <v>0</v>
      </c>
      <c r="FR34" s="74">
        <f t="shared" si="2"/>
        <v>0</v>
      </c>
      <c r="FS34" s="74">
        <f t="shared" si="2"/>
        <v>0</v>
      </c>
      <c r="FT34" s="74">
        <f t="shared" si="2"/>
        <v>0</v>
      </c>
      <c r="FU34" s="74">
        <f t="shared" si="2"/>
        <v>0</v>
      </c>
      <c r="FV34" s="74">
        <f t="shared" si="2"/>
        <v>0</v>
      </c>
      <c r="FW34" s="74">
        <f t="shared" si="2"/>
        <v>0</v>
      </c>
      <c r="FX34" s="74">
        <f t="shared" si="2"/>
        <v>0</v>
      </c>
      <c r="FY34" s="74">
        <f t="shared" si="2"/>
        <v>0</v>
      </c>
      <c r="FZ34" s="74">
        <f t="shared" si="2"/>
        <v>0</v>
      </c>
      <c r="GA34" s="74">
        <f t="shared" si="2"/>
        <v>0</v>
      </c>
      <c r="GB34" s="74">
        <f t="shared" si="2"/>
        <v>0</v>
      </c>
      <c r="GC34" s="74">
        <f t="shared" si="2"/>
        <v>0</v>
      </c>
      <c r="GD34" s="74">
        <f t="shared" si="2"/>
        <v>0</v>
      </c>
      <c r="GE34" s="74">
        <f t="shared" si="2"/>
        <v>0</v>
      </c>
      <c r="GF34" s="74">
        <f t="shared" si="2"/>
        <v>0</v>
      </c>
      <c r="GG34" s="74">
        <f t="shared" si="2"/>
        <v>0</v>
      </c>
      <c r="GH34" s="74">
        <f t="shared" si="2"/>
        <v>0</v>
      </c>
      <c r="GI34" s="74">
        <f t="shared" si="2"/>
        <v>0</v>
      </c>
      <c r="GJ34" s="74">
        <f t="shared" si="2"/>
        <v>0</v>
      </c>
      <c r="GK34" s="74">
        <f t="shared" si="2"/>
        <v>0</v>
      </c>
      <c r="GL34" s="74">
        <f t="shared" si="2"/>
        <v>0</v>
      </c>
      <c r="GM34" s="74">
        <f t="shared" si="2"/>
        <v>0</v>
      </c>
      <c r="GN34" s="74">
        <f t="shared" si="2"/>
        <v>0</v>
      </c>
      <c r="GO34" s="74">
        <f t="shared" si="2"/>
        <v>0</v>
      </c>
      <c r="GP34" s="74">
        <f t="shared" si="2"/>
        <v>0</v>
      </c>
      <c r="GQ34" s="74">
        <f t="shared" si="2"/>
        <v>0</v>
      </c>
      <c r="GR34" s="74">
        <f t="shared" ref="GR34:JC34" si="3">GR6/1000000</f>
        <v>0</v>
      </c>
      <c r="GS34" s="74">
        <f t="shared" si="3"/>
        <v>0</v>
      </c>
      <c r="GT34" s="74">
        <f t="shared" si="3"/>
        <v>0</v>
      </c>
      <c r="GU34" s="74">
        <f t="shared" si="3"/>
        <v>0</v>
      </c>
      <c r="GV34" s="74">
        <f t="shared" si="3"/>
        <v>0</v>
      </c>
      <c r="GW34" s="74">
        <f t="shared" si="3"/>
        <v>0</v>
      </c>
      <c r="GX34" s="74">
        <f t="shared" si="3"/>
        <v>0</v>
      </c>
      <c r="GY34" s="74">
        <f t="shared" si="3"/>
        <v>0</v>
      </c>
      <c r="GZ34" s="74">
        <f t="shared" si="3"/>
        <v>0</v>
      </c>
      <c r="HA34" s="74">
        <f t="shared" si="3"/>
        <v>0</v>
      </c>
      <c r="HB34" s="74">
        <f t="shared" si="3"/>
        <v>0</v>
      </c>
      <c r="HC34" s="74">
        <f t="shared" si="3"/>
        <v>0</v>
      </c>
      <c r="HD34" s="74">
        <f t="shared" si="3"/>
        <v>0</v>
      </c>
      <c r="HE34" s="74">
        <f t="shared" si="3"/>
        <v>0</v>
      </c>
      <c r="HF34" s="74">
        <f t="shared" si="3"/>
        <v>0</v>
      </c>
      <c r="HG34" s="74">
        <f t="shared" si="3"/>
        <v>0</v>
      </c>
      <c r="HH34" s="74">
        <f t="shared" si="3"/>
        <v>0</v>
      </c>
      <c r="HI34" s="74">
        <f t="shared" si="3"/>
        <v>0</v>
      </c>
      <c r="HJ34" s="74">
        <f t="shared" si="3"/>
        <v>0</v>
      </c>
      <c r="HK34" s="74">
        <f t="shared" si="3"/>
        <v>0</v>
      </c>
      <c r="HL34" s="74">
        <f t="shared" si="3"/>
        <v>0</v>
      </c>
      <c r="HM34" s="74">
        <f t="shared" si="3"/>
        <v>0</v>
      </c>
      <c r="HN34" s="74">
        <f t="shared" si="3"/>
        <v>0</v>
      </c>
      <c r="HO34" s="74">
        <f t="shared" si="3"/>
        <v>0</v>
      </c>
      <c r="HP34" s="74">
        <f t="shared" si="3"/>
        <v>0</v>
      </c>
      <c r="HQ34" s="74">
        <f t="shared" si="3"/>
        <v>0</v>
      </c>
      <c r="HR34" s="74">
        <f t="shared" si="3"/>
        <v>0</v>
      </c>
      <c r="HS34" s="74">
        <f t="shared" si="3"/>
        <v>0</v>
      </c>
      <c r="HT34" s="74">
        <f t="shared" si="3"/>
        <v>0</v>
      </c>
      <c r="HU34" s="74">
        <f t="shared" si="3"/>
        <v>0</v>
      </c>
      <c r="HV34" s="74">
        <f t="shared" si="3"/>
        <v>0</v>
      </c>
      <c r="HW34" s="74">
        <f t="shared" si="3"/>
        <v>0</v>
      </c>
      <c r="HX34" s="74">
        <f t="shared" si="3"/>
        <v>0</v>
      </c>
      <c r="HY34" s="74">
        <f t="shared" si="3"/>
        <v>0</v>
      </c>
      <c r="HZ34" s="74">
        <f t="shared" si="3"/>
        <v>0</v>
      </c>
      <c r="IA34" s="74">
        <f t="shared" si="3"/>
        <v>0</v>
      </c>
      <c r="IB34" s="74">
        <f t="shared" si="3"/>
        <v>0</v>
      </c>
      <c r="IC34" s="74">
        <f t="shared" si="3"/>
        <v>0</v>
      </c>
      <c r="ID34" s="74">
        <f t="shared" si="3"/>
        <v>0</v>
      </c>
      <c r="IE34" s="74">
        <f t="shared" si="3"/>
        <v>0</v>
      </c>
      <c r="IF34" s="74">
        <f t="shared" si="3"/>
        <v>0</v>
      </c>
      <c r="IG34" s="74">
        <f t="shared" si="3"/>
        <v>0</v>
      </c>
      <c r="IH34" s="74">
        <f t="shared" si="3"/>
        <v>0</v>
      </c>
      <c r="II34" s="74">
        <f t="shared" si="3"/>
        <v>0</v>
      </c>
      <c r="IJ34" s="74">
        <f t="shared" si="3"/>
        <v>0</v>
      </c>
      <c r="IK34" s="74">
        <f t="shared" si="3"/>
        <v>0</v>
      </c>
      <c r="IL34" s="74">
        <f t="shared" si="3"/>
        <v>0</v>
      </c>
      <c r="IM34" s="74">
        <f t="shared" si="3"/>
        <v>0</v>
      </c>
      <c r="IN34" s="74">
        <f t="shared" si="3"/>
        <v>0</v>
      </c>
      <c r="IO34" s="74">
        <f t="shared" si="3"/>
        <v>0</v>
      </c>
      <c r="IP34" s="74">
        <f t="shared" si="3"/>
        <v>0</v>
      </c>
      <c r="IQ34" s="74">
        <f t="shared" si="3"/>
        <v>0</v>
      </c>
      <c r="IR34" s="74">
        <f t="shared" si="3"/>
        <v>0</v>
      </c>
      <c r="IS34" s="74">
        <f t="shared" si="3"/>
        <v>0</v>
      </c>
      <c r="IT34" s="74">
        <f t="shared" si="3"/>
        <v>0</v>
      </c>
      <c r="IU34" s="74">
        <f t="shared" si="3"/>
        <v>0</v>
      </c>
      <c r="IV34" s="74">
        <f t="shared" si="3"/>
        <v>0</v>
      </c>
      <c r="IW34" s="74">
        <f t="shared" si="3"/>
        <v>0</v>
      </c>
      <c r="IX34" s="74">
        <f t="shared" si="3"/>
        <v>0</v>
      </c>
      <c r="IY34" s="74">
        <f t="shared" si="3"/>
        <v>0</v>
      </c>
      <c r="IZ34" s="74">
        <f t="shared" si="3"/>
        <v>0</v>
      </c>
      <c r="JA34" s="74">
        <f t="shared" si="3"/>
        <v>0</v>
      </c>
      <c r="JB34" s="74">
        <f t="shared" si="3"/>
        <v>0</v>
      </c>
      <c r="JC34" s="74">
        <f t="shared" si="3"/>
        <v>0</v>
      </c>
      <c r="JD34" s="74">
        <f t="shared" ref="JD34:LO34" si="4">JD6/1000000</f>
        <v>0</v>
      </c>
      <c r="JE34" s="74">
        <f t="shared" si="4"/>
        <v>0</v>
      </c>
      <c r="JF34" s="74">
        <f t="shared" si="4"/>
        <v>0</v>
      </c>
      <c r="JG34" s="74">
        <f t="shared" si="4"/>
        <v>0</v>
      </c>
      <c r="JH34" s="74">
        <f t="shared" si="4"/>
        <v>0</v>
      </c>
      <c r="JI34" s="74">
        <f t="shared" si="4"/>
        <v>0</v>
      </c>
      <c r="JJ34" s="74">
        <f t="shared" si="4"/>
        <v>0</v>
      </c>
      <c r="JK34" s="74">
        <f t="shared" si="4"/>
        <v>0</v>
      </c>
      <c r="JL34" s="74">
        <f t="shared" si="4"/>
        <v>0</v>
      </c>
      <c r="JM34" s="74">
        <f t="shared" si="4"/>
        <v>0</v>
      </c>
      <c r="JN34" s="74">
        <f t="shared" si="4"/>
        <v>0</v>
      </c>
      <c r="JO34" s="74">
        <f t="shared" si="4"/>
        <v>0</v>
      </c>
      <c r="JP34" s="74">
        <f t="shared" si="4"/>
        <v>0</v>
      </c>
      <c r="JQ34" s="74">
        <f t="shared" si="4"/>
        <v>0</v>
      </c>
      <c r="JR34" s="74">
        <f t="shared" si="4"/>
        <v>0</v>
      </c>
      <c r="JS34" s="74">
        <f t="shared" si="4"/>
        <v>0</v>
      </c>
      <c r="JT34" s="74">
        <f t="shared" si="4"/>
        <v>0</v>
      </c>
      <c r="JU34" s="74">
        <f t="shared" si="4"/>
        <v>0</v>
      </c>
      <c r="JV34" s="74">
        <f t="shared" si="4"/>
        <v>0</v>
      </c>
      <c r="JW34" s="74">
        <f t="shared" si="4"/>
        <v>0</v>
      </c>
      <c r="JX34" s="74">
        <f t="shared" si="4"/>
        <v>0</v>
      </c>
      <c r="JY34" s="74">
        <f t="shared" si="4"/>
        <v>0</v>
      </c>
      <c r="JZ34" s="74">
        <f t="shared" si="4"/>
        <v>0</v>
      </c>
      <c r="KA34" s="74">
        <f t="shared" si="4"/>
        <v>0</v>
      </c>
      <c r="KB34" s="74">
        <f t="shared" si="4"/>
        <v>0</v>
      </c>
      <c r="KC34" s="74">
        <f t="shared" si="4"/>
        <v>0</v>
      </c>
      <c r="KD34" s="74">
        <f t="shared" si="4"/>
        <v>0</v>
      </c>
      <c r="KE34" s="74">
        <f t="shared" si="4"/>
        <v>0</v>
      </c>
      <c r="KF34" s="74">
        <f t="shared" si="4"/>
        <v>0</v>
      </c>
      <c r="KG34" s="74">
        <f t="shared" si="4"/>
        <v>0</v>
      </c>
      <c r="KH34" s="74">
        <f t="shared" si="4"/>
        <v>0</v>
      </c>
      <c r="KI34" s="74">
        <f t="shared" si="4"/>
        <v>0</v>
      </c>
      <c r="KJ34" s="74">
        <f t="shared" si="4"/>
        <v>0</v>
      </c>
      <c r="KK34" s="74">
        <f t="shared" si="4"/>
        <v>0</v>
      </c>
      <c r="KL34" s="74">
        <f t="shared" si="4"/>
        <v>0</v>
      </c>
      <c r="KM34" s="74">
        <f t="shared" si="4"/>
        <v>0</v>
      </c>
      <c r="KN34" s="74">
        <f t="shared" si="4"/>
        <v>0</v>
      </c>
      <c r="KO34" s="74">
        <f t="shared" si="4"/>
        <v>0</v>
      </c>
      <c r="KP34" s="74">
        <f t="shared" si="4"/>
        <v>0</v>
      </c>
      <c r="KQ34" s="74">
        <f t="shared" si="4"/>
        <v>0</v>
      </c>
      <c r="KR34" s="74">
        <f t="shared" si="4"/>
        <v>0</v>
      </c>
      <c r="KS34" s="74">
        <f t="shared" si="4"/>
        <v>0</v>
      </c>
      <c r="KT34" s="74">
        <f t="shared" si="4"/>
        <v>0</v>
      </c>
      <c r="KU34" s="74">
        <f t="shared" si="4"/>
        <v>0</v>
      </c>
      <c r="KV34" s="74">
        <f t="shared" si="4"/>
        <v>0</v>
      </c>
      <c r="KW34" s="74">
        <f t="shared" si="4"/>
        <v>0</v>
      </c>
      <c r="KX34" s="74">
        <f t="shared" si="4"/>
        <v>0</v>
      </c>
      <c r="KY34" s="74">
        <f t="shared" si="4"/>
        <v>0</v>
      </c>
      <c r="KZ34" s="74">
        <f t="shared" si="4"/>
        <v>0</v>
      </c>
      <c r="LA34" s="74">
        <f t="shared" si="4"/>
        <v>0</v>
      </c>
      <c r="LB34" s="74">
        <f t="shared" si="4"/>
        <v>0</v>
      </c>
      <c r="LC34" s="74">
        <f t="shared" si="4"/>
        <v>0</v>
      </c>
      <c r="LD34" s="74">
        <f t="shared" si="4"/>
        <v>0</v>
      </c>
      <c r="LE34" s="74">
        <f t="shared" si="4"/>
        <v>0</v>
      </c>
      <c r="LF34" s="74">
        <f t="shared" si="4"/>
        <v>0</v>
      </c>
      <c r="LG34" s="74">
        <f t="shared" si="4"/>
        <v>0</v>
      </c>
      <c r="LH34" s="74">
        <f t="shared" si="4"/>
        <v>0</v>
      </c>
      <c r="LI34" s="74">
        <f t="shared" si="4"/>
        <v>0</v>
      </c>
      <c r="LJ34" s="74">
        <f t="shared" si="4"/>
        <v>0</v>
      </c>
      <c r="LK34" s="74">
        <f t="shared" si="4"/>
        <v>0</v>
      </c>
      <c r="LL34" s="74">
        <f t="shared" si="4"/>
        <v>0</v>
      </c>
      <c r="LM34" s="74">
        <f t="shared" si="4"/>
        <v>0</v>
      </c>
      <c r="LN34" s="74">
        <f t="shared" si="4"/>
        <v>0</v>
      </c>
      <c r="LO34" s="74">
        <f t="shared" si="4"/>
        <v>0</v>
      </c>
      <c r="LP34" s="74">
        <f t="shared" ref="LP34:OA34" si="5">LP6/1000000</f>
        <v>0</v>
      </c>
      <c r="LQ34" s="74">
        <f t="shared" si="5"/>
        <v>0</v>
      </c>
      <c r="LR34" s="74">
        <f t="shared" si="5"/>
        <v>0</v>
      </c>
      <c r="LS34" s="74">
        <f t="shared" si="5"/>
        <v>0</v>
      </c>
      <c r="LT34" s="74">
        <f t="shared" si="5"/>
        <v>0</v>
      </c>
      <c r="LU34" s="74">
        <f t="shared" si="5"/>
        <v>0</v>
      </c>
      <c r="LV34" s="74">
        <f t="shared" si="5"/>
        <v>0</v>
      </c>
      <c r="LW34" s="74">
        <f t="shared" si="5"/>
        <v>0</v>
      </c>
      <c r="LX34" s="74">
        <f t="shared" si="5"/>
        <v>0</v>
      </c>
      <c r="LY34" s="74">
        <f t="shared" si="5"/>
        <v>0</v>
      </c>
      <c r="LZ34" s="74">
        <f t="shared" si="5"/>
        <v>0</v>
      </c>
      <c r="MA34" s="74">
        <f t="shared" si="5"/>
        <v>0</v>
      </c>
      <c r="MB34" s="74">
        <f t="shared" si="5"/>
        <v>0</v>
      </c>
      <c r="MC34" s="74">
        <f t="shared" si="5"/>
        <v>0</v>
      </c>
      <c r="MD34" s="74">
        <f t="shared" si="5"/>
        <v>0</v>
      </c>
      <c r="ME34" s="74">
        <f t="shared" si="5"/>
        <v>0</v>
      </c>
      <c r="MF34" s="74">
        <f t="shared" si="5"/>
        <v>0</v>
      </c>
      <c r="MG34" s="74">
        <f t="shared" si="5"/>
        <v>0</v>
      </c>
      <c r="MH34" s="74">
        <f t="shared" si="5"/>
        <v>0</v>
      </c>
      <c r="MI34" s="74">
        <f t="shared" si="5"/>
        <v>0</v>
      </c>
      <c r="MJ34" s="74">
        <f t="shared" si="5"/>
        <v>0</v>
      </c>
      <c r="MK34" s="74">
        <f t="shared" si="5"/>
        <v>0</v>
      </c>
      <c r="ML34" s="74">
        <f t="shared" si="5"/>
        <v>0</v>
      </c>
      <c r="MM34" s="74">
        <f t="shared" si="5"/>
        <v>0</v>
      </c>
      <c r="MN34" s="74">
        <f t="shared" si="5"/>
        <v>0</v>
      </c>
      <c r="MO34" s="74">
        <f t="shared" si="5"/>
        <v>0</v>
      </c>
      <c r="MP34" s="74">
        <f t="shared" si="5"/>
        <v>0</v>
      </c>
      <c r="MQ34" s="74">
        <f t="shared" si="5"/>
        <v>0</v>
      </c>
      <c r="MR34" s="74">
        <f t="shared" si="5"/>
        <v>0</v>
      </c>
      <c r="MS34" s="74">
        <f t="shared" si="5"/>
        <v>0</v>
      </c>
      <c r="MT34" s="74">
        <f t="shared" si="5"/>
        <v>0</v>
      </c>
      <c r="MU34" s="74">
        <f t="shared" si="5"/>
        <v>0</v>
      </c>
      <c r="MV34" s="74">
        <f t="shared" si="5"/>
        <v>0</v>
      </c>
      <c r="MW34" s="74">
        <f t="shared" si="5"/>
        <v>0</v>
      </c>
      <c r="MX34" s="74">
        <f t="shared" si="5"/>
        <v>0</v>
      </c>
      <c r="MY34" s="74">
        <f t="shared" si="5"/>
        <v>0</v>
      </c>
      <c r="MZ34" s="74">
        <f t="shared" si="5"/>
        <v>0</v>
      </c>
      <c r="NA34" s="74">
        <f t="shared" si="5"/>
        <v>0</v>
      </c>
      <c r="NB34" s="74">
        <f t="shared" si="5"/>
        <v>0</v>
      </c>
      <c r="NC34" s="74">
        <f t="shared" si="5"/>
        <v>0</v>
      </c>
      <c r="ND34" s="74">
        <f t="shared" si="5"/>
        <v>0</v>
      </c>
      <c r="NE34" s="74">
        <f t="shared" si="5"/>
        <v>0</v>
      </c>
      <c r="NF34" s="74">
        <f t="shared" si="5"/>
        <v>0</v>
      </c>
      <c r="NG34" s="74">
        <f t="shared" si="5"/>
        <v>0</v>
      </c>
      <c r="NH34" s="74">
        <f t="shared" si="5"/>
        <v>0</v>
      </c>
      <c r="NI34" s="74">
        <f t="shared" si="5"/>
        <v>0</v>
      </c>
      <c r="NJ34" s="74">
        <f t="shared" si="5"/>
        <v>0</v>
      </c>
      <c r="NK34" s="74">
        <f t="shared" si="5"/>
        <v>0</v>
      </c>
      <c r="NL34" s="74">
        <f t="shared" si="5"/>
        <v>0</v>
      </c>
      <c r="NM34" s="74">
        <f t="shared" si="5"/>
        <v>0</v>
      </c>
      <c r="NN34" s="74">
        <f t="shared" si="5"/>
        <v>0</v>
      </c>
      <c r="NO34" s="74">
        <f t="shared" si="5"/>
        <v>0</v>
      </c>
      <c r="NP34" s="74">
        <f t="shared" si="5"/>
        <v>0</v>
      </c>
      <c r="NQ34" s="74">
        <f t="shared" si="5"/>
        <v>0</v>
      </c>
      <c r="NR34" s="74">
        <f t="shared" si="5"/>
        <v>0</v>
      </c>
      <c r="NS34" s="74">
        <f t="shared" si="5"/>
        <v>0</v>
      </c>
      <c r="NT34" s="74">
        <f t="shared" si="5"/>
        <v>0</v>
      </c>
      <c r="NU34" s="74">
        <f t="shared" si="5"/>
        <v>0</v>
      </c>
      <c r="NV34" s="74">
        <f t="shared" si="5"/>
        <v>0</v>
      </c>
      <c r="NW34" s="74">
        <f t="shared" si="5"/>
        <v>0</v>
      </c>
      <c r="NX34" s="74">
        <f t="shared" si="5"/>
        <v>0</v>
      </c>
      <c r="NY34" s="74">
        <f t="shared" si="5"/>
        <v>0</v>
      </c>
      <c r="NZ34" s="74">
        <f t="shared" si="5"/>
        <v>0</v>
      </c>
      <c r="OA34" s="74">
        <f t="shared" si="5"/>
        <v>0</v>
      </c>
      <c r="OB34" s="74">
        <f t="shared" ref="OB34:QM34" si="6">OB6/1000000</f>
        <v>0</v>
      </c>
      <c r="OC34" s="74">
        <f t="shared" si="6"/>
        <v>0</v>
      </c>
      <c r="OD34" s="74">
        <f t="shared" si="6"/>
        <v>0</v>
      </c>
      <c r="OE34" s="74">
        <f t="shared" si="6"/>
        <v>0</v>
      </c>
      <c r="OF34" s="74">
        <f t="shared" si="6"/>
        <v>0</v>
      </c>
      <c r="OG34" s="74">
        <f t="shared" si="6"/>
        <v>0</v>
      </c>
      <c r="OH34" s="74">
        <f t="shared" si="6"/>
        <v>0</v>
      </c>
      <c r="OI34" s="74">
        <f t="shared" si="6"/>
        <v>0</v>
      </c>
      <c r="OJ34" s="74">
        <f t="shared" si="6"/>
        <v>0</v>
      </c>
      <c r="OK34" s="74">
        <f t="shared" si="6"/>
        <v>0</v>
      </c>
      <c r="OL34" s="74">
        <f t="shared" si="6"/>
        <v>0</v>
      </c>
      <c r="OM34" s="74">
        <f t="shared" si="6"/>
        <v>0</v>
      </c>
      <c r="ON34" s="74">
        <f t="shared" si="6"/>
        <v>0</v>
      </c>
      <c r="OO34" s="74">
        <f t="shared" si="6"/>
        <v>0</v>
      </c>
      <c r="OP34" s="74">
        <f t="shared" si="6"/>
        <v>0</v>
      </c>
      <c r="OQ34" s="74">
        <f t="shared" si="6"/>
        <v>0</v>
      </c>
      <c r="OR34" s="74">
        <f t="shared" si="6"/>
        <v>0</v>
      </c>
      <c r="OS34" s="74">
        <f t="shared" si="6"/>
        <v>0</v>
      </c>
      <c r="OT34" s="74">
        <f t="shared" si="6"/>
        <v>0</v>
      </c>
      <c r="OU34" s="74">
        <f t="shared" si="6"/>
        <v>0</v>
      </c>
      <c r="OV34" s="74">
        <f t="shared" si="6"/>
        <v>0</v>
      </c>
      <c r="OW34" s="74">
        <f t="shared" si="6"/>
        <v>0</v>
      </c>
      <c r="OX34" s="74">
        <f t="shared" si="6"/>
        <v>0</v>
      </c>
      <c r="OY34" s="74">
        <f t="shared" si="6"/>
        <v>0</v>
      </c>
      <c r="OZ34" s="74">
        <f t="shared" si="6"/>
        <v>0</v>
      </c>
      <c r="PA34" s="74">
        <f t="shared" si="6"/>
        <v>0</v>
      </c>
      <c r="PB34" s="74">
        <f t="shared" si="6"/>
        <v>0</v>
      </c>
      <c r="PC34" s="74">
        <f t="shared" si="6"/>
        <v>0</v>
      </c>
      <c r="PD34" s="74">
        <f t="shared" si="6"/>
        <v>0</v>
      </c>
      <c r="PE34" s="74">
        <f t="shared" si="6"/>
        <v>0</v>
      </c>
      <c r="PF34" s="74">
        <f t="shared" si="6"/>
        <v>0</v>
      </c>
      <c r="PG34" s="74">
        <f t="shared" si="6"/>
        <v>0</v>
      </c>
      <c r="PH34" s="74">
        <f t="shared" si="6"/>
        <v>0</v>
      </c>
      <c r="PI34" s="74">
        <f t="shared" si="6"/>
        <v>0</v>
      </c>
      <c r="PJ34" s="74">
        <f t="shared" si="6"/>
        <v>0</v>
      </c>
      <c r="PK34" s="74">
        <f t="shared" si="6"/>
        <v>0</v>
      </c>
      <c r="PL34" s="74">
        <f t="shared" si="6"/>
        <v>0</v>
      </c>
      <c r="PM34" s="74">
        <f t="shared" si="6"/>
        <v>0</v>
      </c>
      <c r="PN34" s="74">
        <f t="shared" si="6"/>
        <v>0</v>
      </c>
      <c r="PO34" s="74">
        <f t="shared" si="6"/>
        <v>0</v>
      </c>
      <c r="PP34" s="74">
        <f t="shared" si="6"/>
        <v>0</v>
      </c>
      <c r="PQ34" s="74">
        <f t="shared" si="6"/>
        <v>0</v>
      </c>
      <c r="PR34" s="74">
        <f t="shared" si="6"/>
        <v>0</v>
      </c>
      <c r="PS34" s="74">
        <f t="shared" si="6"/>
        <v>0</v>
      </c>
      <c r="PT34" s="74">
        <f t="shared" si="6"/>
        <v>0</v>
      </c>
      <c r="PU34" s="74">
        <f t="shared" si="6"/>
        <v>0</v>
      </c>
      <c r="PV34" s="74">
        <f t="shared" si="6"/>
        <v>0</v>
      </c>
      <c r="PW34" s="74">
        <f t="shared" si="6"/>
        <v>0</v>
      </c>
      <c r="PX34" s="74">
        <f t="shared" si="6"/>
        <v>0</v>
      </c>
      <c r="PY34" s="74">
        <f t="shared" si="6"/>
        <v>0</v>
      </c>
      <c r="PZ34" s="74">
        <f t="shared" si="6"/>
        <v>0</v>
      </c>
      <c r="QA34" s="74">
        <f t="shared" si="6"/>
        <v>0</v>
      </c>
      <c r="QB34" s="74">
        <f t="shared" si="6"/>
        <v>0</v>
      </c>
      <c r="QC34" s="74">
        <f t="shared" si="6"/>
        <v>0</v>
      </c>
      <c r="QD34" s="74">
        <f t="shared" si="6"/>
        <v>0</v>
      </c>
      <c r="QE34" s="74">
        <f t="shared" si="6"/>
        <v>0</v>
      </c>
      <c r="QF34" s="74">
        <f t="shared" si="6"/>
        <v>0</v>
      </c>
      <c r="QG34" s="74">
        <f t="shared" si="6"/>
        <v>0</v>
      </c>
      <c r="QH34" s="74">
        <f t="shared" si="6"/>
        <v>0</v>
      </c>
      <c r="QI34" s="74">
        <f t="shared" si="6"/>
        <v>0</v>
      </c>
      <c r="QJ34" s="74">
        <f t="shared" si="6"/>
        <v>0</v>
      </c>
      <c r="QK34" s="74">
        <f t="shared" si="6"/>
        <v>0</v>
      </c>
      <c r="QL34" s="74">
        <f t="shared" si="6"/>
        <v>0</v>
      </c>
      <c r="QM34" s="74">
        <f t="shared" si="6"/>
        <v>0</v>
      </c>
      <c r="QN34" s="74">
        <f t="shared" ref="QN34:SY34" si="7">QN6/1000000</f>
        <v>0</v>
      </c>
      <c r="QO34" s="74">
        <f t="shared" si="7"/>
        <v>0</v>
      </c>
      <c r="QP34" s="74">
        <f t="shared" si="7"/>
        <v>0</v>
      </c>
      <c r="QQ34" s="74">
        <f t="shared" si="7"/>
        <v>0</v>
      </c>
      <c r="QR34" s="74">
        <f t="shared" si="7"/>
        <v>0</v>
      </c>
      <c r="QS34" s="74">
        <f t="shared" si="7"/>
        <v>0</v>
      </c>
      <c r="QT34" s="74">
        <f t="shared" si="7"/>
        <v>0</v>
      </c>
      <c r="QU34" s="74">
        <f t="shared" si="7"/>
        <v>0</v>
      </c>
      <c r="QV34" s="74">
        <f t="shared" si="7"/>
        <v>0</v>
      </c>
      <c r="QW34" s="74">
        <f t="shared" si="7"/>
        <v>0</v>
      </c>
      <c r="QX34" s="74">
        <f t="shared" si="7"/>
        <v>0</v>
      </c>
      <c r="QY34" s="74">
        <f t="shared" si="7"/>
        <v>0</v>
      </c>
      <c r="QZ34" s="74">
        <f t="shared" si="7"/>
        <v>0</v>
      </c>
      <c r="RA34" s="74">
        <f t="shared" si="7"/>
        <v>0</v>
      </c>
      <c r="RB34" s="74">
        <f t="shared" si="7"/>
        <v>0</v>
      </c>
      <c r="RC34" s="74">
        <f t="shared" si="7"/>
        <v>0</v>
      </c>
      <c r="RD34" s="74">
        <f t="shared" si="7"/>
        <v>0</v>
      </c>
      <c r="RE34" s="74">
        <f t="shared" si="7"/>
        <v>0</v>
      </c>
      <c r="RF34" s="74">
        <f t="shared" si="7"/>
        <v>0</v>
      </c>
      <c r="RG34" s="74">
        <f t="shared" si="7"/>
        <v>0</v>
      </c>
      <c r="RH34" s="74">
        <f t="shared" si="7"/>
        <v>0</v>
      </c>
      <c r="RI34" s="74">
        <f t="shared" si="7"/>
        <v>0</v>
      </c>
      <c r="RJ34" s="74">
        <f t="shared" si="7"/>
        <v>0</v>
      </c>
      <c r="RK34" s="74">
        <f t="shared" si="7"/>
        <v>0</v>
      </c>
      <c r="RL34" s="74">
        <f t="shared" si="7"/>
        <v>0</v>
      </c>
      <c r="RM34" s="74">
        <f t="shared" si="7"/>
        <v>0</v>
      </c>
      <c r="RN34" s="74">
        <f t="shared" si="7"/>
        <v>0</v>
      </c>
      <c r="RO34" s="74">
        <f t="shared" si="7"/>
        <v>0</v>
      </c>
      <c r="RP34" s="74">
        <f t="shared" si="7"/>
        <v>0</v>
      </c>
      <c r="RQ34" s="74">
        <f t="shared" si="7"/>
        <v>0</v>
      </c>
      <c r="RR34" s="74">
        <f t="shared" si="7"/>
        <v>0</v>
      </c>
      <c r="RS34" s="74">
        <f t="shared" si="7"/>
        <v>0</v>
      </c>
      <c r="RT34" s="74">
        <f t="shared" si="7"/>
        <v>0</v>
      </c>
      <c r="RU34" s="74">
        <f t="shared" si="7"/>
        <v>0</v>
      </c>
      <c r="RV34" s="74">
        <f t="shared" si="7"/>
        <v>0</v>
      </c>
      <c r="RW34" s="74">
        <f t="shared" si="7"/>
        <v>0</v>
      </c>
      <c r="RX34" s="74">
        <f t="shared" si="7"/>
        <v>0</v>
      </c>
      <c r="RY34" s="74">
        <f t="shared" si="7"/>
        <v>0</v>
      </c>
      <c r="RZ34" s="74">
        <f t="shared" si="7"/>
        <v>0</v>
      </c>
      <c r="SA34" s="74">
        <f t="shared" si="7"/>
        <v>0</v>
      </c>
      <c r="SB34" s="74">
        <f t="shared" si="7"/>
        <v>0</v>
      </c>
      <c r="SC34" s="74">
        <f t="shared" si="7"/>
        <v>0</v>
      </c>
      <c r="SD34" s="74">
        <f t="shared" si="7"/>
        <v>0</v>
      </c>
      <c r="SE34" s="74">
        <f t="shared" si="7"/>
        <v>0</v>
      </c>
      <c r="SF34" s="74">
        <f t="shared" si="7"/>
        <v>0</v>
      </c>
      <c r="SG34" s="74">
        <f t="shared" si="7"/>
        <v>0</v>
      </c>
      <c r="SH34" s="74">
        <f t="shared" si="7"/>
        <v>0</v>
      </c>
      <c r="SI34" s="74">
        <f t="shared" si="7"/>
        <v>0</v>
      </c>
      <c r="SJ34" s="74">
        <f t="shared" si="7"/>
        <v>0</v>
      </c>
      <c r="SK34" s="74">
        <f t="shared" si="7"/>
        <v>0</v>
      </c>
      <c r="SL34" s="74">
        <f t="shared" si="7"/>
        <v>0</v>
      </c>
      <c r="SM34" s="74">
        <f t="shared" si="7"/>
        <v>0</v>
      </c>
      <c r="SN34" s="74">
        <f t="shared" si="7"/>
        <v>0</v>
      </c>
      <c r="SO34" s="74">
        <f t="shared" si="7"/>
        <v>0</v>
      </c>
      <c r="SP34" s="74">
        <f t="shared" si="7"/>
        <v>0</v>
      </c>
      <c r="SQ34" s="74">
        <f t="shared" si="7"/>
        <v>0</v>
      </c>
      <c r="SR34" s="74">
        <f t="shared" si="7"/>
        <v>0</v>
      </c>
      <c r="SS34" s="74">
        <f t="shared" si="7"/>
        <v>0</v>
      </c>
      <c r="ST34" s="74">
        <f t="shared" si="7"/>
        <v>0</v>
      </c>
      <c r="SU34" s="74">
        <f t="shared" si="7"/>
        <v>0</v>
      </c>
      <c r="SV34" s="74">
        <f t="shared" si="7"/>
        <v>0</v>
      </c>
      <c r="SW34" s="74">
        <f t="shared" si="7"/>
        <v>0</v>
      </c>
      <c r="SX34" s="74">
        <f t="shared" si="7"/>
        <v>0</v>
      </c>
      <c r="SY34" s="74">
        <f t="shared" si="7"/>
        <v>0</v>
      </c>
      <c r="SZ34" s="74">
        <f t="shared" ref="SZ34:VK34" si="8">SZ6/1000000</f>
        <v>0</v>
      </c>
      <c r="TA34" s="74">
        <f t="shared" si="8"/>
        <v>0</v>
      </c>
      <c r="TB34" s="74">
        <f t="shared" si="8"/>
        <v>0</v>
      </c>
      <c r="TC34" s="74">
        <f t="shared" si="8"/>
        <v>0</v>
      </c>
      <c r="TD34" s="74">
        <f t="shared" si="8"/>
        <v>0</v>
      </c>
      <c r="TE34" s="74">
        <f t="shared" si="8"/>
        <v>0</v>
      </c>
      <c r="TF34" s="74">
        <f t="shared" si="8"/>
        <v>0</v>
      </c>
      <c r="TG34" s="74">
        <f t="shared" si="8"/>
        <v>0</v>
      </c>
      <c r="TH34" s="74">
        <f t="shared" si="8"/>
        <v>0</v>
      </c>
      <c r="TI34" s="74">
        <f t="shared" si="8"/>
        <v>0</v>
      </c>
      <c r="TJ34" s="74">
        <f t="shared" si="8"/>
        <v>0</v>
      </c>
      <c r="TK34" s="74">
        <f t="shared" si="8"/>
        <v>0</v>
      </c>
      <c r="TL34" s="74">
        <f t="shared" si="8"/>
        <v>0</v>
      </c>
      <c r="TM34" s="74">
        <f t="shared" si="8"/>
        <v>0</v>
      </c>
      <c r="TN34" s="74">
        <f t="shared" si="8"/>
        <v>0</v>
      </c>
      <c r="TO34" s="74">
        <f t="shared" si="8"/>
        <v>0</v>
      </c>
      <c r="TP34" s="74">
        <f t="shared" si="8"/>
        <v>0</v>
      </c>
      <c r="TQ34" s="74">
        <f t="shared" si="8"/>
        <v>0</v>
      </c>
      <c r="TR34" s="74">
        <f t="shared" si="8"/>
        <v>0</v>
      </c>
      <c r="TS34" s="74">
        <f t="shared" si="8"/>
        <v>0</v>
      </c>
      <c r="TT34" s="74">
        <f t="shared" si="8"/>
        <v>0</v>
      </c>
      <c r="TU34" s="74">
        <f t="shared" si="8"/>
        <v>0</v>
      </c>
      <c r="TV34" s="74">
        <f t="shared" si="8"/>
        <v>0</v>
      </c>
      <c r="TW34" s="74">
        <f t="shared" si="8"/>
        <v>0</v>
      </c>
      <c r="TX34" s="74">
        <f t="shared" si="8"/>
        <v>0</v>
      </c>
      <c r="TY34" s="74">
        <f t="shared" si="8"/>
        <v>0</v>
      </c>
      <c r="TZ34" s="74">
        <f t="shared" si="8"/>
        <v>0</v>
      </c>
      <c r="UA34" s="74">
        <f t="shared" si="8"/>
        <v>0</v>
      </c>
      <c r="UB34" s="74">
        <f t="shared" si="8"/>
        <v>0</v>
      </c>
      <c r="UC34" s="74">
        <f t="shared" si="8"/>
        <v>0</v>
      </c>
      <c r="UD34" s="74">
        <f t="shared" si="8"/>
        <v>0</v>
      </c>
      <c r="UE34" s="74">
        <f t="shared" si="8"/>
        <v>0</v>
      </c>
      <c r="UF34" s="74">
        <f t="shared" si="8"/>
        <v>0</v>
      </c>
      <c r="UG34" s="74">
        <f t="shared" si="8"/>
        <v>0</v>
      </c>
      <c r="UH34" s="74">
        <f t="shared" si="8"/>
        <v>0</v>
      </c>
      <c r="UI34" s="74">
        <f t="shared" si="8"/>
        <v>0</v>
      </c>
      <c r="UJ34" s="74">
        <f t="shared" si="8"/>
        <v>0</v>
      </c>
      <c r="UK34" s="74">
        <f t="shared" si="8"/>
        <v>0</v>
      </c>
      <c r="UL34" s="74">
        <f t="shared" si="8"/>
        <v>0</v>
      </c>
      <c r="UM34" s="74">
        <f t="shared" si="8"/>
        <v>0</v>
      </c>
      <c r="UN34" s="74">
        <f t="shared" si="8"/>
        <v>0</v>
      </c>
      <c r="UO34" s="74">
        <f t="shared" si="8"/>
        <v>0</v>
      </c>
      <c r="UP34" s="74">
        <f t="shared" si="8"/>
        <v>0</v>
      </c>
      <c r="UQ34" s="74">
        <f t="shared" si="8"/>
        <v>0</v>
      </c>
      <c r="UR34" s="74">
        <f t="shared" si="8"/>
        <v>0</v>
      </c>
      <c r="US34" s="74">
        <f t="shared" si="8"/>
        <v>0</v>
      </c>
      <c r="UT34" s="74">
        <f t="shared" si="8"/>
        <v>0</v>
      </c>
      <c r="UU34" s="74">
        <f t="shared" si="8"/>
        <v>0</v>
      </c>
      <c r="UV34" s="74">
        <f t="shared" si="8"/>
        <v>0</v>
      </c>
      <c r="UW34" s="74">
        <f t="shared" si="8"/>
        <v>0</v>
      </c>
      <c r="UX34" s="74">
        <f t="shared" si="8"/>
        <v>0</v>
      </c>
      <c r="UY34" s="74">
        <f t="shared" si="8"/>
        <v>0</v>
      </c>
      <c r="UZ34" s="74">
        <f t="shared" si="8"/>
        <v>0</v>
      </c>
      <c r="VA34" s="74">
        <f t="shared" si="8"/>
        <v>0</v>
      </c>
      <c r="VB34" s="74">
        <f t="shared" si="8"/>
        <v>0</v>
      </c>
      <c r="VC34" s="74">
        <f t="shared" si="8"/>
        <v>0</v>
      </c>
      <c r="VD34" s="74">
        <f t="shared" si="8"/>
        <v>0</v>
      </c>
      <c r="VE34" s="74">
        <f t="shared" si="8"/>
        <v>0</v>
      </c>
      <c r="VF34" s="74">
        <f t="shared" si="8"/>
        <v>0</v>
      </c>
      <c r="VG34" s="74">
        <f t="shared" si="8"/>
        <v>0</v>
      </c>
      <c r="VH34" s="74">
        <f t="shared" si="8"/>
        <v>0</v>
      </c>
      <c r="VI34" s="74">
        <f t="shared" si="8"/>
        <v>0</v>
      </c>
      <c r="VJ34" s="74">
        <f t="shared" si="8"/>
        <v>0</v>
      </c>
      <c r="VK34" s="74">
        <f t="shared" si="8"/>
        <v>0</v>
      </c>
      <c r="VL34" s="74">
        <f t="shared" ref="VL34:XW34" si="9">VL6/1000000</f>
        <v>0</v>
      </c>
      <c r="VM34" s="74">
        <f t="shared" si="9"/>
        <v>0</v>
      </c>
      <c r="VN34" s="74">
        <f t="shared" si="9"/>
        <v>0</v>
      </c>
      <c r="VO34" s="74">
        <f t="shared" si="9"/>
        <v>0</v>
      </c>
      <c r="VP34" s="74">
        <f t="shared" si="9"/>
        <v>0</v>
      </c>
      <c r="VQ34" s="74">
        <f t="shared" si="9"/>
        <v>0</v>
      </c>
      <c r="VR34" s="74">
        <f t="shared" si="9"/>
        <v>0</v>
      </c>
      <c r="VS34" s="74">
        <f t="shared" si="9"/>
        <v>0</v>
      </c>
      <c r="VT34" s="74">
        <f t="shared" si="9"/>
        <v>0</v>
      </c>
      <c r="VU34" s="74">
        <f t="shared" si="9"/>
        <v>0</v>
      </c>
      <c r="VV34" s="74">
        <f t="shared" si="9"/>
        <v>0</v>
      </c>
      <c r="VW34" s="74">
        <f t="shared" si="9"/>
        <v>0</v>
      </c>
      <c r="VX34" s="74">
        <f t="shared" si="9"/>
        <v>0</v>
      </c>
      <c r="VY34" s="74">
        <f t="shared" si="9"/>
        <v>0</v>
      </c>
      <c r="VZ34" s="74">
        <f t="shared" si="9"/>
        <v>0</v>
      </c>
      <c r="WA34" s="74">
        <f t="shared" si="9"/>
        <v>0</v>
      </c>
      <c r="WB34" s="74">
        <f t="shared" si="9"/>
        <v>0</v>
      </c>
      <c r="WC34" s="74">
        <f t="shared" si="9"/>
        <v>0</v>
      </c>
      <c r="WD34" s="74">
        <f t="shared" si="9"/>
        <v>0</v>
      </c>
      <c r="WE34" s="74">
        <f t="shared" si="9"/>
        <v>0</v>
      </c>
      <c r="WF34" s="74">
        <f t="shared" si="9"/>
        <v>0</v>
      </c>
      <c r="WG34" s="74">
        <f t="shared" si="9"/>
        <v>0</v>
      </c>
      <c r="WH34" s="74">
        <f t="shared" si="9"/>
        <v>0</v>
      </c>
      <c r="WI34" s="74">
        <f t="shared" si="9"/>
        <v>0</v>
      </c>
      <c r="WJ34" s="74">
        <f t="shared" si="9"/>
        <v>0</v>
      </c>
      <c r="WK34" s="74">
        <f t="shared" si="9"/>
        <v>0</v>
      </c>
      <c r="WL34" s="74">
        <f t="shared" si="9"/>
        <v>0</v>
      </c>
      <c r="WM34" s="74">
        <f t="shared" si="9"/>
        <v>0</v>
      </c>
      <c r="WN34" s="74">
        <f t="shared" si="9"/>
        <v>0</v>
      </c>
      <c r="WO34" s="74">
        <f t="shared" si="9"/>
        <v>0</v>
      </c>
      <c r="WP34" s="74">
        <f t="shared" si="9"/>
        <v>0</v>
      </c>
      <c r="WQ34" s="74">
        <f t="shared" si="9"/>
        <v>0</v>
      </c>
      <c r="WR34" s="74">
        <f t="shared" si="9"/>
        <v>0</v>
      </c>
      <c r="WS34" s="74">
        <f t="shared" si="9"/>
        <v>0</v>
      </c>
      <c r="WT34" s="74">
        <f t="shared" si="9"/>
        <v>0</v>
      </c>
      <c r="WU34" s="74">
        <f t="shared" si="9"/>
        <v>0</v>
      </c>
      <c r="WV34" s="74">
        <f t="shared" si="9"/>
        <v>0</v>
      </c>
      <c r="WW34" s="74">
        <f t="shared" si="9"/>
        <v>0</v>
      </c>
      <c r="WX34" s="74">
        <f t="shared" si="9"/>
        <v>0</v>
      </c>
      <c r="WY34" s="74">
        <f t="shared" si="9"/>
        <v>0</v>
      </c>
      <c r="WZ34" s="74">
        <f t="shared" si="9"/>
        <v>0</v>
      </c>
      <c r="XA34" s="74">
        <f t="shared" si="9"/>
        <v>0</v>
      </c>
      <c r="XB34" s="74">
        <f t="shared" si="9"/>
        <v>0</v>
      </c>
      <c r="XC34" s="74">
        <f t="shared" si="9"/>
        <v>0</v>
      </c>
      <c r="XD34" s="74">
        <f t="shared" si="9"/>
        <v>0</v>
      </c>
      <c r="XE34" s="74">
        <f t="shared" si="9"/>
        <v>0</v>
      </c>
      <c r="XF34" s="74">
        <f t="shared" si="9"/>
        <v>0</v>
      </c>
      <c r="XG34" s="74">
        <f t="shared" si="9"/>
        <v>0</v>
      </c>
      <c r="XH34" s="74">
        <f t="shared" si="9"/>
        <v>0</v>
      </c>
      <c r="XI34" s="74">
        <f t="shared" si="9"/>
        <v>0</v>
      </c>
      <c r="XJ34" s="74">
        <f t="shared" si="9"/>
        <v>0</v>
      </c>
      <c r="XK34" s="74">
        <f t="shared" si="9"/>
        <v>0</v>
      </c>
      <c r="XL34" s="74">
        <f t="shared" si="9"/>
        <v>0</v>
      </c>
      <c r="XM34" s="74">
        <f t="shared" si="9"/>
        <v>0</v>
      </c>
      <c r="XN34" s="74">
        <f t="shared" si="9"/>
        <v>0</v>
      </c>
      <c r="XO34" s="74">
        <f t="shared" si="9"/>
        <v>0</v>
      </c>
      <c r="XP34" s="74">
        <f t="shared" si="9"/>
        <v>0</v>
      </c>
      <c r="XQ34" s="74">
        <f t="shared" si="9"/>
        <v>0</v>
      </c>
      <c r="XR34" s="74">
        <f t="shared" si="9"/>
        <v>0</v>
      </c>
      <c r="XS34" s="74">
        <f t="shared" si="9"/>
        <v>0</v>
      </c>
      <c r="XT34" s="74">
        <f t="shared" si="9"/>
        <v>0</v>
      </c>
      <c r="XU34" s="74">
        <f t="shared" si="9"/>
        <v>0</v>
      </c>
      <c r="XV34" s="74">
        <f t="shared" si="9"/>
        <v>0</v>
      </c>
      <c r="XW34" s="74">
        <f t="shared" si="9"/>
        <v>0</v>
      </c>
      <c r="XX34" s="74">
        <f t="shared" ref="XX34:AAI34" si="10">XX6/1000000</f>
        <v>0</v>
      </c>
      <c r="XY34" s="74">
        <f t="shared" si="10"/>
        <v>0</v>
      </c>
      <c r="XZ34" s="74">
        <f t="shared" si="10"/>
        <v>0</v>
      </c>
      <c r="YA34" s="74">
        <f t="shared" si="10"/>
        <v>0</v>
      </c>
      <c r="YB34" s="74">
        <f t="shared" si="10"/>
        <v>0</v>
      </c>
      <c r="YC34" s="74">
        <f t="shared" si="10"/>
        <v>0</v>
      </c>
      <c r="YD34" s="74">
        <f t="shared" si="10"/>
        <v>0</v>
      </c>
      <c r="YE34" s="74">
        <f t="shared" si="10"/>
        <v>0</v>
      </c>
      <c r="YF34" s="74">
        <f t="shared" si="10"/>
        <v>0</v>
      </c>
      <c r="YG34" s="74">
        <f t="shared" si="10"/>
        <v>0</v>
      </c>
      <c r="YH34" s="74">
        <f t="shared" si="10"/>
        <v>0</v>
      </c>
      <c r="YI34" s="74">
        <f t="shared" si="10"/>
        <v>0</v>
      </c>
      <c r="YJ34" s="74">
        <f t="shared" si="10"/>
        <v>0</v>
      </c>
      <c r="YK34" s="74">
        <f t="shared" si="10"/>
        <v>0</v>
      </c>
      <c r="YL34" s="74">
        <f t="shared" si="10"/>
        <v>0</v>
      </c>
      <c r="YM34" s="74">
        <f t="shared" si="10"/>
        <v>0</v>
      </c>
      <c r="YN34" s="74">
        <f t="shared" si="10"/>
        <v>0</v>
      </c>
      <c r="YO34" s="74">
        <f t="shared" si="10"/>
        <v>0</v>
      </c>
      <c r="YP34" s="74">
        <f t="shared" si="10"/>
        <v>0</v>
      </c>
      <c r="YQ34" s="74">
        <f t="shared" si="10"/>
        <v>0</v>
      </c>
      <c r="YR34" s="74">
        <f t="shared" si="10"/>
        <v>0</v>
      </c>
      <c r="YS34" s="74">
        <f t="shared" si="10"/>
        <v>0</v>
      </c>
      <c r="YT34" s="74">
        <f t="shared" si="10"/>
        <v>0</v>
      </c>
      <c r="YU34" s="74">
        <f t="shared" si="10"/>
        <v>0</v>
      </c>
      <c r="YV34" s="74">
        <f t="shared" si="10"/>
        <v>0</v>
      </c>
      <c r="YW34" s="74">
        <f t="shared" si="10"/>
        <v>0</v>
      </c>
      <c r="YX34" s="74">
        <f t="shared" si="10"/>
        <v>0</v>
      </c>
      <c r="YY34" s="74">
        <f t="shared" si="10"/>
        <v>0</v>
      </c>
      <c r="YZ34" s="74">
        <f t="shared" si="10"/>
        <v>0</v>
      </c>
      <c r="ZA34" s="74">
        <f t="shared" si="10"/>
        <v>0</v>
      </c>
      <c r="ZB34" s="74">
        <f t="shared" si="10"/>
        <v>0</v>
      </c>
      <c r="ZC34" s="74">
        <f t="shared" si="10"/>
        <v>0</v>
      </c>
      <c r="ZD34" s="74">
        <f t="shared" si="10"/>
        <v>0</v>
      </c>
      <c r="ZE34" s="74">
        <f t="shared" si="10"/>
        <v>0</v>
      </c>
      <c r="ZF34" s="74">
        <f t="shared" si="10"/>
        <v>0</v>
      </c>
      <c r="ZG34" s="74">
        <f t="shared" si="10"/>
        <v>0</v>
      </c>
      <c r="ZH34" s="74">
        <f t="shared" si="10"/>
        <v>0</v>
      </c>
      <c r="ZI34" s="74">
        <f t="shared" si="10"/>
        <v>0</v>
      </c>
      <c r="ZJ34" s="74">
        <f t="shared" si="10"/>
        <v>0</v>
      </c>
      <c r="ZK34" s="74">
        <f t="shared" si="10"/>
        <v>0</v>
      </c>
      <c r="ZL34" s="74">
        <f t="shared" si="10"/>
        <v>0</v>
      </c>
      <c r="ZM34" s="74">
        <f t="shared" si="10"/>
        <v>0</v>
      </c>
      <c r="ZN34" s="74">
        <f t="shared" si="10"/>
        <v>0</v>
      </c>
      <c r="ZO34" s="74">
        <f t="shared" si="10"/>
        <v>0</v>
      </c>
      <c r="ZP34" s="74">
        <f t="shared" si="10"/>
        <v>0</v>
      </c>
      <c r="ZQ34" s="74">
        <f t="shared" si="10"/>
        <v>0</v>
      </c>
      <c r="ZR34" s="74">
        <f t="shared" si="10"/>
        <v>0</v>
      </c>
      <c r="ZS34" s="74">
        <f t="shared" si="10"/>
        <v>0</v>
      </c>
      <c r="ZT34" s="74">
        <f t="shared" si="10"/>
        <v>0</v>
      </c>
      <c r="ZU34" s="74">
        <f t="shared" si="10"/>
        <v>0</v>
      </c>
      <c r="ZV34" s="74">
        <f t="shared" si="10"/>
        <v>0</v>
      </c>
      <c r="ZW34" s="74">
        <f t="shared" si="10"/>
        <v>0</v>
      </c>
      <c r="ZX34" s="74">
        <f t="shared" si="10"/>
        <v>0</v>
      </c>
      <c r="ZY34" s="74">
        <f t="shared" si="10"/>
        <v>0</v>
      </c>
      <c r="ZZ34" s="74">
        <f t="shared" si="10"/>
        <v>0</v>
      </c>
      <c r="AAA34" s="74">
        <f t="shared" si="10"/>
        <v>0</v>
      </c>
      <c r="AAB34" s="74">
        <f t="shared" si="10"/>
        <v>0</v>
      </c>
      <c r="AAC34" s="74">
        <f t="shared" si="10"/>
        <v>0</v>
      </c>
      <c r="AAD34" s="74">
        <f t="shared" si="10"/>
        <v>0</v>
      </c>
      <c r="AAE34" s="74">
        <f t="shared" si="10"/>
        <v>0</v>
      </c>
      <c r="AAF34" s="74">
        <f t="shared" si="10"/>
        <v>0</v>
      </c>
      <c r="AAG34" s="74">
        <f t="shared" si="10"/>
        <v>0</v>
      </c>
      <c r="AAH34" s="74">
        <f t="shared" si="10"/>
        <v>0</v>
      </c>
      <c r="AAI34" s="74">
        <f t="shared" si="10"/>
        <v>0</v>
      </c>
      <c r="AAJ34" s="74">
        <f t="shared" ref="AAJ34:ACU34" si="11">AAJ6/1000000</f>
        <v>0</v>
      </c>
      <c r="AAK34" s="74">
        <f t="shared" si="11"/>
        <v>0</v>
      </c>
      <c r="AAL34" s="74">
        <f t="shared" si="11"/>
        <v>0</v>
      </c>
      <c r="AAM34" s="74">
        <f t="shared" si="11"/>
        <v>0</v>
      </c>
      <c r="AAN34" s="74">
        <f t="shared" si="11"/>
        <v>0</v>
      </c>
      <c r="AAO34" s="74">
        <f t="shared" si="11"/>
        <v>0</v>
      </c>
      <c r="AAP34" s="74">
        <f t="shared" si="11"/>
        <v>0</v>
      </c>
      <c r="AAQ34" s="74">
        <f t="shared" si="11"/>
        <v>0</v>
      </c>
      <c r="AAR34" s="74">
        <f t="shared" si="11"/>
        <v>0</v>
      </c>
      <c r="AAS34" s="74">
        <f t="shared" si="11"/>
        <v>0</v>
      </c>
      <c r="AAT34" s="74">
        <f t="shared" si="11"/>
        <v>0</v>
      </c>
      <c r="AAU34" s="74">
        <f t="shared" si="11"/>
        <v>0</v>
      </c>
      <c r="AAV34" s="74">
        <f t="shared" si="11"/>
        <v>0</v>
      </c>
      <c r="AAW34" s="74">
        <f t="shared" si="11"/>
        <v>0</v>
      </c>
      <c r="AAX34" s="74">
        <f t="shared" si="11"/>
        <v>0</v>
      </c>
      <c r="AAY34" s="74">
        <f t="shared" si="11"/>
        <v>0</v>
      </c>
      <c r="AAZ34" s="74">
        <f t="shared" si="11"/>
        <v>0</v>
      </c>
      <c r="ABA34" s="74">
        <f t="shared" si="11"/>
        <v>0</v>
      </c>
      <c r="ABB34" s="74">
        <f t="shared" si="11"/>
        <v>0</v>
      </c>
      <c r="ABC34" s="74">
        <f t="shared" si="11"/>
        <v>0</v>
      </c>
      <c r="ABD34" s="74">
        <f t="shared" si="11"/>
        <v>0</v>
      </c>
      <c r="ABE34" s="74">
        <f t="shared" si="11"/>
        <v>0</v>
      </c>
      <c r="ABF34" s="74">
        <f t="shared" si="11"/>
        <v>0</v>
      </c>
      <c r="ABG34" s="74">
        <f t="shared" si="11"/>
        <v>0</v>
      </c>
      <c r="ABH34" s="74">
        <f t="shared" si="11"/>
        <v>0</v>
      </c>
      <c r="ABI34" s="74">
        <f t="shared" si="11"/>
        <v>0</v>
      </c>
      <c r="ABJ34" s="74">
        <f t="shared" si="11"/>
        <v>0</v>
      </c>
      <c r="ABK34" s="74">
        <f t="shared" si="11"/>
        <v>0</v>
      </c>
      <c r="ABL34" s="74">
        <f t="shared" si="11"/>
        <v>0</v>
      </c>
      <c r="ABM34" s="74">
        <f t="shared" si="11"/>
        <v>0</v>
      </c>
      <c r="ABN34" s="74">
        <f t="shared" si="11"/>
        <v>0</v>
      </c>
      <c r="ABO34" s="74">
        <f t="shared" si="11"/>
        <v>0</v>
      </c>
      <c r="ABP34" s="74">
        <f t="shared" si="11"/>
        <v>0</v>
      </c>
      <c r="ABQ34" s="74">
        <f t="shared" si="11"/>
        <v>0</v>
      </c>
      <c r="ABR34" s="74">
        <f t="shared" si="11"/>
        <v>0</v>
      </c>
      <c r="ABS34" s="74">
        <f t="shared" si="11"/>
        <v>0</v>
      </c>
      <c r="ABT34" s="74">
        <f t="shared" si="11"/>
        <v>0</v>
      </c>
      <c r="ABU34" s="74">
        <f t="shared" si="11"/>
        <v>0</v>
      </c>
      <c r="ABV34" s="74">
        <f t="shared" si="11"/>
        <v>0</v>
      </c>
      <c r="ABW34" s="74">
        <f t="shared" si="11"/>
        <v>0</v>
      </c>
      <c r="ABX34" s="74">
        <f t="shared" si="11"/>
        <v>0</v>
      </c>
      <c r="ABY34" s="74">
        <f t="shared" si="11"/>
        <v>0</v>
      </c>
      <c r="ABZ34" s="74">
        <f t="shared" si="11"/>
        <v>0</v>
      </c>
      <c r="ACA34" s="74">
        <f t="shared" si="11"/>
        <v>0</v>
      </c>
      <c r="ACB34" s="74">
        <f t="shared" si="11"/>
        <v>0</v>
      </c>
      <c r="ACC34" s="74">
        <f t="shared" si="11"/>
        <v>0</v>
      </c>
      <c r="ACD34" s="74">
        <f t="shared" si="11"/>
        <v>0</v>
      </c>
      <c r="ACE34" s="74">
        <f t="shared" si="11"/>
        <v>0</v>
      </c>
      <c r="ACF34" s="74">
        <f t="shared" si="11"/>
        <v>0</v>
      </c>
      <c r="ACG34" s="74">
        <f t="shared" si="11"/>
        <v>0</v>
      </c>
      <c r="ACH34" s="74">
        <f t="shared" si="11"/>
        <v>0</v>
      </c>
      <c r="ACI34" s="74">
        <f t="shared" si="11"/>
        <v>0</v>
      </c>
      <c r="ACJ34" s="74">
        <f t="shared" si="11"/>
        <v>0</v>
      </c>
      <c r="ACK34" s="74">
        <f t="shared" si="11"/>
        <v>0</v>
      </c>
      <c r="ACL34" s="74">
        <f t="shared" si="11"/>
        <v>0</v>
      </c>
      <c r="ACM34" s="74">
        <f t="shared" si="11"/>
        <v>0</v>
      </c>
      <c r="ACN34" s="74">
        <f t="shared" si="11"/>
        <v>0</v>
      </c>
      <c r="ACO34" s="74">
        <f t="shared" si="11"/>
        <v>0</v>
      </c>
      <c r="ACP34" s="74">
        <f t="shared" si="11"/>
        <v>0</v>
      </c>
      <c r="ACQ34" s="74">
        <f t="shared" si="11"/>
        <v>0</v>
      </c>
      <c r="ACR34" s="74">
        <f t="shared" si="11"/>
        <v>0</v>
      </c>
      <c r="ACS34" s="74">
        <f t="shared" si="11"/>
        <v>0</v>
      </c>
      <c r="ACT34" s="74">
        <f t="shared" si="11"/>
        <v>0</v>
      </c>
      <c r="ACU34" s="74">
        <f t="shared" si="11"/>
        <v>0</v>
      </c>
      <c r="ACV34" s="74">
        <f t="shared" ref="ACV34:AFG34" si="12">ACV6/1000000</f>
        <v>0</v>
      </c>
      <c r="ACW34" s="74">
        <f t="shared" si="12"/>
        <v>0</v>
      </c>
      <c r="ACX34" s="74">
        <f t="shared" si="12"/>
        <v>0</v>
      </c>
      <c r="ACY34" s="74">
        <f t="shared" si="12"/>
        <v>0</v>
      </c>
      <c r="ACZ34" s="74">
        <f t="shared" si="12"/>
        <v>0</v>
      </c>
      <c r="ADA34" s="74">
        <f t="shared" si="12"/>
        <v>0</v>
      </c>
      <c r="ADB34" s="74">
        <f t="shared" si="12"/>
        <v>0</v>
      </c>
      <c r="ADC34" s="74">
        <f t="shared" si="12"/>
        <v>0</v>
      </c>
      <c r="ADD34" s="74">
        <f t="shared" si="12"/>
        <v>0</v>
      </c>
      <c r="ADE34" s="74">
        <f t="shared" si="12"/>
        <v>0</v>
      </c>
      <c r="ADF34" s="74">
        <f t="shared" si="12"/>
        <v>0</v>
      </c>
      <c r="ADG34" s="74">
        <f t="shared" si="12"/>
        <v>0</v>
      </c>
      <c r="ADH34" s="74">
        <f t="shared" si="12"/>
        <v>0</v>
      </c>
      <c r="ADI34" s="74">
        <f t="shared" si="12"/>
        <v>0</v>
      </c>
      <c r="ADJ34" s="74">
        <f t="shared" si="12"/>
        <v>0</v>
      </c>
      <c r="ADK34" s="74">
        <f t="shared" si="12"/>
        <v>0</v>
      </c>
      <c r="ADL34" s="74">
        <f t="shared" si="12"/>
        <v>0</v>
      </c>
      <c r="ADM34" s="74">
        <f t="shared" si="12"/>
        <v>0</v>
      </c>
      <c r="ADN34" s="74">
        <f t="shared" si="12"/>
        <v>0</v>
      </c>
      <c r="ADO34" s="74">
        <f t="shared" si="12"/>
        <v>0</v>
      </c>
      <c r="ADP34" s="74">
        <f t="shared" si="12"/>
        <v>0</v>
      </c>
      <c r="ADQ34" s="74">
        <f t="shared" si="12"/>
        <v>0</v>
      </c>
      <c r="ADR34" s="74">
        <f t="shared" si="12"/>
        <v>0</v>
      </c>
      <c r="ADS34" s="74">
        <f t="shared" si="12"/>
        <v>0</v>
      </c>
      <c r="ADT34" s="74">
        <f t="shared" si="12"/>
        <v>0</v>
      </c>
      <c r="ADU34" s="74">
        <f t="shared" si="12"/>
        <v>0</v>
      </c>
      <c r="ADV34" s="74">
        <f t="shared" si="12"/>
        <v>0</v>
      </c>
      <c r="ADW34" s="74">
        <f t="shared" si="12"/>
        <v>0</v>
      </c>
      <c r="ADX34" s="74">
        <f t="shared" si="12"/>
        <v>0</v>
      </c>
      <c r="ADY34" s="74">
        <f t="shared" si="12"/>
        <v>0</v>
      </c>
      <c r="ADZ34" s="74">
        <f t="shared" si="12"/>
        <v>0</v>
      </c>
      <c r="AEA34" s="74">
        <f t="shared" si="12"/>
        <v>0</v>
      </c>
      <c r="AEB34" s="74">
        <f t="shared" si="12"/>
        <v>0</v>
      </c>
      <c r="AEC34" s="74">
        <f t="shared" si="12"/>
        <v>0</v>
      </c>
      <c r="AED34" s="74">
        <f t="shared" si="12"/>
        <v>0</v>
      </c>
      <c r="AEE34" s="74">
        <f t="shared" si="12"/>
        <v>0</v>
      </c>
      <c r="AEF34" s="74">
        <f t="shared" si="12"/>
        <v>0</v>
      </c>
      <c r="AEG34" s="74">
        <f t="shared" si="12"/>
        <v>0</v>
      </c>
      <c r="AEH34" s="74">
        <f t="shared" si="12"/>
        <v>0</v>
      </c>
      <c r="AEI34" s="74">
        <f t="shared" si="12"/>
        <v>0</v>
      </c>
      <c r="AEJ34" s="74">
        <f t="shared" si="12"/>
        <v>0</v>
      </c>
      <c r="AEK34" s="74">
        <f t="shared" si="12"/>
        <v>0</v>
      </c>
      <c r="AEL34" s="74">
        <f t="shared" si="12"/>
        <v>0</v>
      </c>
      <c r="AEM34" s="74">
        <f t="shared" si="12"/>
        <v>0</v>
      </c>
      <c r="AEN34" s="74">
        <f t="shared" si="12"/>
        <v>0</v>
      </c>
      <c r="AEO34" s="74">
        <f t="shared" si="12"/>
        <v>0</v>
      </c>
      <c r="AEP34" s="74">
        <f t="shared" si="12"/>
        <v>0</v>
      </c>
      <c r="AEQ34" s="74">
        <f t="shared" si="12"/>
        <v>0</v>
      </c>
      <c r="AER34" s="74">
        <f t="shared" si="12"/>
        <v>0</v>
      </c>
      <c r="AES34" s="74">
        <f t="shared" si="12"/>
        <v>0</v>
      </c>
      <c r="AET34" s="74">
        <f t="shared" si="12"/>
        <v>0</v>
      </c>
      <c r="AEU34" s="74">
        <f t="shared" si="12"/>
        <v>0</v>
      </c>
      <c r="AEV34" s="74">
        <f t="shared" si="12"/>
        <v>0</v>
      </c>
      <c r="AEW34" s="74">
        <f t="shared" si="12"/>
        <v>0</v>
      </c>
      <c r="AEX34" s="74">
        <f t="shared" si="12"/>
        <v>0</v>
      </c>
      <c r="AEY34" s="74">
        <f t="shared" si="12"/>
        <v>0</v>
      </c>
      <c r="AEZ34" s="74">
        <f t="shared" si="12"/>
        <v>0</v>
      </c>
      <c r="AFA34" s="74">
        <f t="shared" si="12"/>
        <v>0</v>
      </c>
      <c r="AFB34" s="74">
        <f t="shared" si="12"/>
        <v>0</v>
      </c>
      <c r="AFC34" s="74">
        <f t="shared" si="12"/>
        <v>0</v>
      </c>
      <c r="AFD34" s="74">
        <f t="shared" si="12"/>
        <v>0</v>
      </c>
      <c r="AFE34" s="74">
        <f t="shared" si="12"/>
        <v>0</v>
      </c>
      <c r="AFF34" s="74">
        <f t="shared" si="12"/>
        <v>0</v>
      </c>
      <c r="AFG34" s="74">
        <f t="shared" si="12"/>
        <v>0</v>
      </c>
      <c r="AFH34" s="74">
        <f t="shared" ref="AFH34:AHS34" si="13">AFH6/1000000</f>
        <v>0</v>
      </c>
      <c r="AFI34" s="74">
        <f t="shared" si="13"/>
        <v>0</v>
      </c>
      <c r="AFJ34" s="74">
        <f t="shared" si="13"/>
        <v>0</v>
      </c>
      <c r="AFK34" s="74">
        <f t="shared" si="13"/>
        <v>0</v>
      </c>
      <c r="AFL34" s="74">
        <f t="shared" si="13"/>
        <v>0</v>
      </c>
      <c r="AFM34" s="74">
        <f t="shared" si="13"/>
        <v>0</v>
      </c>
      <c r="AFN34" s="74">
        <f t="shared" si="13"/>
        <v>0</v>
      </c>
      <c r="AFO34" s="74">
        <f t="shared" si="13"/>
        <v>0</v>
      </c>
      <c r="AFP34" s="74">
        <f t="shared" si="13"/>
        <v>0</v>
      </c>
      <c r="AFQ34" s="74">
        <f t="shared" si="13"/>
        <v>0</v>
      </c>
      <c r="AFR34" s="74">
        <f t="shared" si="13"/>
        <v>0</v>
      </c>
      <c r="AFS34" s="74">
        <f t="shared" si="13"/>
        <v>0</v>
      </c>
      <c r="AFT34" s="74">
        <f t="shared" si="13"/>
        <v>0</v>
      </c>
      <c r="AFU34" s="74">
        <f t="shared" si="13"/>
        <v>0</v>
      </c>
      <c r="AFV34" s="74">
        <f t="shared" si="13"/>
        <v>0</v>
      </c>
      <c r="AFW34" s="74">
        <f t="shared" si="13"/>
        <v>0</v>
      </c>
      <c r="AFX34" s="74">
        <f t="shared" si="13"/>
        <v>0</v>
      </c>
      <c r="AFY34" s="74">
        <f t="shared" si="13"/>
        <v>0</v>
      </c>
      <c r="AFZ34" s="74">
        <f t="shared" si="13"/>
        <v>0</v>
      </c>
      <c r="AGA34" s="74">
        <f t="shared" si="13"/>
        <v>0</v>
      </c>
      <c r="AGB34" s="74">
        <f t="shared" si="13"/>
        <v>0</v>
      </c>
      <c r="AGC34" s="74">
        <f t="shared" si="13"/>
        <v>0</v>
      </c>
      <c r="AGD34" s="74">
        <f t="shared" si="13"/>
        <v>0</v>
      </c>
      <c r="AGE34" s="74">
        <f t="shared" si="13"/>
        <v>0</v>
      </c>
      <c r="AGF34" s="74">
        <f t="shared" si="13"/>
        <v>0</v>
      </c>
      <c r="AGG34" s="74">
        <f t="shared" si="13"/>
        <v>0</v>
      </c>
      <c r="AGH34" s="74">
        <f t="shared" si="13"/>
        <v>0</v>
      </c>
      <c r="AGI34" s="74">
        <f t="shared" si="13"/>
        <v>0</v>
      </c>
      <c r="AGJ34" s="74">
        <f t="shared" si="13"/>
        <v>0</v>
      </c>
      <c r="AGK34" s="74">
        <f t="shared" si="13"/>
        <v>0</v>
      </c>
      <c r="AGL34" s="74">
        <f t="shared" si="13"/>
        <v>0</v>
      </c>
      <c r="AGM34" s="74">
        <f t="shared" si="13"/>
        <v>0</v>
      </c>
      <c r="AGN34" s="74">
        <f t="shared" si="13"/>
        <v>0</v>
      </c>
      <c r="AGO34" s="74">
        <f t="shared" si="13"/>
        <v>0</v>
      </c>
      <c r="AGP34" s="74">
        <f t="shared" si="13"/>
        <v>0</v>
      </c>
      <c r="AGQ34" s="74">
        <f t="shared" si="13"/>
        <v>0</v>
      </c>
      <c r="AGR34" s="74">
        <f t="shared" si="13"/>
        <v>0</v>
      </c>
      <c r="AGS34" s="74">
        <f t="shared" si="13"/>
        <v>0</v>
      </c>
      <c r="AGT34" s="74">
        <f t="shared" si="13"/>
        <v>0</v>
      </c>
      <c r="AGU34" s="74">
        <f t="shared" si="13"/>
        <v>0</v>
      </c>
      <c r="AGV34" s="74">
        <f t="shared" si="13"/>
        <v>0</v>
      </c>
      <c r="AGW34" s="74">
        <f t="shared" si="13"/>
        <v>0</v>
      </c>
      <c r="AGX34" s="74">
        <f t="shared" si="13"/>
        <v>0</v>
      </c>
      <c r="AGY34" s="74">
        <f t="shared" si="13"/>
        <v>0</v>
      </c>
      <c r="AGZ34" s="74">
        <f t="shared" si="13"/>
        <v>0</v>
      </c>
      <c r="AHA34" s="74">
        <f t="shared" si="13"/>
        <v>0</v>
      </c>
      <c r="AHB34" s="74">
        <f t="shared" si="13"/>
        <v>0</v>
      </c>
      <c r="AHC34" s="74">
        <f t="shared" si="13"/>
        <v>0</v>
      </c>
      <c r="AHD34" s="74">
        <f t="shared" si="13"/>
        <v>0</v>
      </c>
      <c r="AHE34" s="74">
        <f t="shared" si="13"/>
        <v>0</v>
      </c>
      <c r="AHF34" s="74">
        <f t="shared" si="13"/>
        <v>0</v>
      </c>
      <c r="AHG34" s="74">
        <f t="shared" si="13"/>
        <v>0</v>
      </c>
      <c r="AHH34" s="74">
        <f t="shared" si="13"/>
        <v>0</v>
      </c>
      <c r="AHI34" s="74">
        <f t="shared" si="13"/>
        <v>0</v>
      </c>
      <c r="AHJ34" s="74">
        <f t="shared" si="13"/>
        <v>0</v>
      </c>
      <c r="AHK34" s="74">
        <f t="shared" si="13"/>
        <v>0</v>
      </c>
      <c r="AHL34" s="74">
        <f t="shared" si="13"/>
        <v>0</v>
      </c>
      <c r="AHM34" s="74">
        <f t="shared" si="13"/>
        <v>0</v>
      </c>
      <c r="AHN34" s="74">
        <f t="shared" si="13"/>
        <v>0</v>
      </c>
      <c r="AHO34" s="74">
        <f t="shared" si="13"/>
        <v>0</v>
      </c>
      <c r="AHP34" s="74">
        <f t="shared" si="13"/>
        <v>0</v>
      </c>
      <c r="AHQ34" s="74">
        <f t="shared" si="13"/>
        <v>0</v>
      </c>
      <c r="AHR34" s="74">
        <f t="shared" si="13"/>
        <v>0</v>
      </c>
      <c r="AHS34" s="74">
        <f t="shared" si="13"/>
        <v>0</v>
      </c>
      <c r="AHT34" s="74">
        <f t="shared" ref="AHT34:AKE34" si="14">AHT6/1000000</f>
        <v>0</v>
      </c>
      <c r="AHU34" s="74">
        <f t="shared" si="14"/>
        <v>0</v>
      </c>
      <c r="AHV34" s="74">
        <f t="shared" si="14"/>
        <v>0</v>
      </c>
      <c r="AHW34" s="74">
        <f t="shared" si="14"/>
        <v>0</v>
      </c>
      <c r="AHX34" s="74">
        <f t="shared" si="14"/>
        <v>0</v>
      </c>
      <c r="AHY34" s="74">
        <f t="shared" si="14"/>
        <v>0</v>
      </c>
      <c r="AHZ34" s="74">
        <f t="shared" si="14"/>
        <v>0</v>
      </c>
      <c r="AIA34" s="74">
        <f t="shared" si="14"/>
        <v>0</v>
      </c>
      <c r="AIB34" s="74">
        <f t="shared" si="14"/>
        <v>0</v>
      </c>
      <c r="AIC34" s="74">
        <f t="shared" si="14"/>
        <v>0</v>
      </c>
      <c r="AID34" s="74">
        <f t="shared" si="14"/>
        <v>0</v>
      </c>
      <c r="AIE34" s="74">
        <f t="shared" si="14"/>
        <v>0</v>
      </c>
      <c r="AIF34" s="74">
        <f t="shared" si="14"/>
        <v>0</v>
      </c>
      <c r="AIG34" s="74">
        <f t="shared" si="14"/>
        <v>0</v>
      </c>
      <c r="AIH34" s="74">
        <f t="shared" si="14"/>
        <v>0</v>
      </c>
      <c r="AII34" s="74">
        <f t="shared" si="14"/>
        <v>0</v>
      </c>
      <c r="AIJ34" s="74">
        <f t="shared" si="14"/>
        <v>0</v>
      </c>
      <c r="AIK34" s="74">
        <f t="shared" si="14"/>
        <v>0</v>
      </c>
      <c r="AIL34" s="74">
        <f t="shared" si="14"/>
        <v>0</v>
      </c>
      <c r="AIM34" s="74">
        <f t="shared" si="14"/>
        <v>0</v>
      </c>
      <c r="AIN34" s="74">
        <f t="shared" si="14"/>
        <v>0</v>
      </c>
      <c r="AIO34" s="74">
        <f t="shared" si="14"/>
        <v>0</v>
      </c>
      <c r="AIP34" s="74">
        <f t="shared" si="14"/>
        <v>0</v>
      </c>
      <c r="AIQ34" s="74">
        <f t="shared" si="14"/>
        <v>0</v>
      </c>
      <c r="AIR34" s="74">
        <f t="shared" si="14"/>
        <v>0</v>
      </c>
      <c r="AIS34" s="74">
        <f t="shared" si="14"/>
        <v>0</v>
      </c>
      <c r="AIT34" s="74">
        <f t="shared" si="14"/>
        <v>0</v>
      </c>
      <c r="AIU34" s="74">
        <f t="shared" si="14"/>
        <v>0</v>
      </c>
      <c r="AIV34" s="74">
        <f t="shared" si="14"/>
        <v>0</v>
      </c>
      <c r="AIW34" s="74">
        <f t="shared" si="14"/>
        <v>0</v>
      </c>
      <c r="AIX34" s="74">
        <f t="shared" si="14"/>
        <v>0</v>
      </c>
      <c r="AIY34" s="74">
        <f t="shared" si="14"/>
        <v>0</v>
      </c>
      <c r="AIZ34" s="74">
        <f t="shared" si="14"/>
        <v>0</v>
      </c>
      <c r="AJA34" s="74">
        <f t="shared" si="14"/>
        <v>0</v>
      </c>
      <c r="AJB34" s="74">
        <f t="shared" si="14"/>
        <v>0</v>
      </c>
      <c r="AJC34" s="74">
        <f t="shared" si="14"/>
        <v>0</v>
      </c>
      <c r="AJD34" s="74">
        <f t="shared" si="14"/>
        <v>0</v>
      </c>
      <c r="AJE34" s="74">
        <f t="shared" si="14"/>
        <v>0</v>
      </c>
      <c r="AJF34" s="74">
        <f t="shared" si="14"/>
        <v>0</v>
      </c>
      <c r="AJG34" s="74">
        <f t="shared" si="14"/>
        <v>0</v>
      </c>
      <c r="AJH34" s="74">
        <f t="shared" si="14"/>
        <v>0</v>
      </c>
      <c r="AJI34" s="74">
        <f t="shared" si="14"/>
        <v>0</v>
      </c>
      <c r="AJJ34" s="74">
        <f t="shared" si="14"/>
        <v>0</v>
      </c>
      <c r="AJK34" s="74">
        <f t="shared" si="14"/>
        <v>0</v>
      </c>
      <c r="AJL34" s="74">
        <f t="shared" si="14"/>
        <v>0</v>
      </c>
      <c r="AJM34" s="74">
        <f t="shared" si="14"/>
        <v>0</v>
      </c>
      <c r="AJN34" s="74">
        <f t="shared" si="14"/>
        <v>0</v>
      </c>
      <c r="AJO34" s="74">
        <f t="shared" si="14"/>
        <v>0</v>
      </c>
      <c r="AJP34" s="74">
        <f t="shared" si="14"/>
        <v>0</v>
      </c>
      <c r="AJQ34" s="74">
        <f t="shared" si="14"/>
        <v>0</v>
      </c>
      <c r="AJR34" s="74">
        <f t="shared" si="14"/>
        <v>0</v>
      </c>
      <c r="AJS34" s="74">
        <f t="shared" si="14"/>
        <v>0</v>
      </c>
      <c r="AJT34" s="74">
        <f t="shared" si="14"/>
        <v>0</v>
      </c>
      <c r="AJU34" s="74">
        <f t="shared" si="14"/>
        <v>0</v>
      </c>
      <c r="AJV34" s="74">
        <f t="shared" si="14"/>
        <v>0</v>
      </c>
      <c r="AJW34" s="74">
        <f t="shared" si="14"/>
        <v>0</v>
      </c>
      <c r="AJX34" s="74">
        <f t="shared" si="14"/>
        <v>0</v>
      </c>
      <c r="AJY34" s="74">
        <f t="shared" si="14"/>
        <v>0</v>
      </c>
      <c r="AJZ34" s="74">
        <f t="shared" si="14"/>
        <v>0</v>
      </c>
      <c r="AKA34" s="74">
        <f t="shared" si="14"/>
        <v>0</v>
      </c>
      <c r="AKB34" s="74">
        <f t="shared" si="14"/>
        <v>0</v>
      </c>
      <c r="AKC34" s="74">
        <f t="shared" si="14"/>
        <v>0</v>
      </c>
      <c r="AKD34" s="74">
        <f t="shared" si="14"/>
        <v>0</v>
      </c>
      <c r="AKE34" s="74">
        <f t="shared" si="14"/>
        <v>0</v>
      </c>
      <c r="AKF34" s="74">
        <f t="shared" ref="AKF34:AMQ34" si="15">AKF6/1000000</f>
        <v>0</v>
      </c>
      <c r="AKG34" s="74">
        <f t="shared" si="15"/>
        <v>0</v>
      </c>
      <c r="AKH34" s="74">
        <f t="shared" si="15"/>
        <v>0</v>
      </c>
      <c r="AKI34" s="74">
        <f t="shared" si="15"/>
        <v>0</v>
      </c>
      <c r="AKJ34" s="74">
        <f t="shared" si="15"/>
        <v>0</v>
      </c>
      <c r="AKK34" s="74">
        <f t="shared" si="15"/>
        <v>0</v>
      </c>
      <c r="AKL34" s="74">
        <f t="shared" si="15"/>
        <v>0</v>
      </c>
      <c r="AKM34" s="74">
        <f t="shared" si="15"/>
        <v>0</v>
      </c>
      <c r="AKN34" s="74">
        <f t="shared" si="15"/>
        <v>0</v>
      </c>
      <c r="AKO34" s="74">
        <f t="shared" si="15"/>
        <v>0</v>
      </c>
      <c r="AKP34" s="74">
        <f t="shared" si="15"/>
        <v>0</v>
      </c>
      <c r="AKQ34" s="74">
        <f t="shared" si="15"/>
        <v>0</v>
      </c>
      <c r="AKR34" s="74">
        <f t="shared" si="15"/>
        <v>0</v>
      </c>
      <c r="AKS34" s="74">
        <f t="shared" si="15"/>
        <v>0</v>
      </c>
      <c r="AKT34" s="74">
        <f t="shared" si="15"/>
        <v>0</v>
      </c>
      <c r="AKU34" s="74">
        <f t="shared" si="15"/>
        <v>0</v>
      </c>
      <c r="AKV34" s="74">
        <f t="shared" si="15"/>
        <v>0</v>
      </c>
      <c r="AKW34" s="74">
        <f t="shared" si="15"/>
        <v>0</v>
      </c>
      <c r="AKX34" s="74">
        <f t="shared" si="15"/>
        <v>0</v>
      </c>
      <c r="AKY34" s="74">
        <f t="shared" si="15"/>
        <v>0</v>
      </c>
      <c r="AKZ34" s="74">
        <f t="shared" si="15"/>
        <v>0</v>
      </c>
      <c r="ALA34" s="74">
        <f t="shared" si="15"/>
        <v>0</v>
      </c>
      <c r="ALB34" s="74">
        <f t="shared" si="15"/>
        <v>0</v>
      </c>
      <c r="ALC34" s="74">
        <f t="shared" si="15"/>
        <v>0</v>
      </c>
      <c r="ALD34" s="74">
        <f t="shared" si="15"/>
        <v>0</v>
      </c>
      <c r="ALE34" s="74">
        <f t="shared" si="15"/>
        <v>0</v>
      </c>
      <c r="ALF34" s="74">
        <f t="shared" si="15"/>
        <v>0</v>
      </c>
      <c r="ALG34" s="74">
        <f t="shared" si="15"/>
        <v>0</v>
      </c>
      <c r="ALH34" s="74">
        <f t="shared" si="15"/>
        <v>0</v>
      </c>
      <c r="ALI34" s="74">
        <f t="shared" si="15"/>
        <v>0</v>
      </c>
      <c r="ALJ34" s="74">
        <f t="shared" si="15"/>
        <v>0</v>
      </c>
      <c r="ALK34" s="74">
        <f t="shared" si="15"/>
        <v>0</v>
      </c>
      <c r="ALL34" s="74">
        <f t="shared" si="15"/>
        <v>0</v>
      </c>
      <c r="ALM34" s="74">
        <f t="shared" si="15"/>
        <v>0</v>
      </c>
      <c r="ALN34" s="74">
        <f t="shared" si="15"/>
        <v>0</v>
      </c>
      <c r="ALO34" s="74">
        <f t="shared" si="15"/>
        <v>0</v>
      </c>
      <c r="ALP34" s="74">
        <f t="shared" si="15"/>
        <v>0</v>
      </c>
      <c r="ALQ34" s="74">
        <f t="shared" si="15"/>
        <v>0</v>
      </c>
      <c r="ALR34" s="74">
        <f t="shared" si="15"/>
        <v>0</v>
      </c>
      <c r="ALS34" s="74">
        <f t="shared" si="15"/>
        <v>0</v>
      </c>
      <c r="ALT34" s="74">
        <f t="shared" si="15"/>
        <v>0</v>
      </c>
      <c r="ALU34" s="74">
        <f t="shared" si="15"/>
        <v>0</v>
      </c>
      <c r="ALV34" s="74">
        <f t="shared" si="15"/>
        <v>0</v>
      </c>
      <c r="ALW34" s="74">
        <f t="shared" si="15"/>
        <v>0</v>
      </c>
      <c r="ALX34" s="74">
        <f t="shared" si="15"/>
        <v>0</v>
      </c>
      <c r="ALY34" s="74">
        <f t="shared" si="15"/>
        <v>0</v>
      </c>
      <c r="ALZ34" s="74">
        <f t="shared" si="15"/>
        <v>0</v>
      </c>
      <c r="AMA34" s="74">
        <f t="shared" si="15"/>
        <v>0</v>
      </c>
      <c r="AMB34" s="74">
        <f t="shared" si="15"/>
        <v>0</v>
      </c>
      <c r="AMC34" s="74">
        <f t="shared" si="15"/>
        <v>0</v>
      </c>
      <c r="AMD34" s="74">
        <f t="shared" si="15"/>
        <v>0</v>
      </c>
      <c r="AME34" s="74">
        <f t="shared" si="15"/>
        <v>0</v>
      </c>
      <c r="AMF34" s="74">
        <f t="shared" si="15"/>
        <v>0</v>
      </c>
      <c r="AMG34" s="74">
        <f t="shared" si="15"/>
        <v>0</v>
      </c>
      <c r="AMH34" s="74">
        <f t="shared" si="15"/>
        <v>0</v>
      </c>
      <c r="AMI34" s="74">
        <f t="shared" si="15"/>
        <v>0</v>
      </c>
      <c r="AMJ34" s="74">
        <f t="shared" si="15"/>
        <v>0</v>
      </c>
      <c r="AMK34" s="74">
        <f t="shared" si="15"/>
        <v>0</v>
      </c>
      <c r="AML34" s="74">
        <f t="shared" si="15"/>
        <v>0</v>
      </c>
      <c r="AMM34" s="74">
        <f t="shared" si="15"/>
        <v>0</v>
      </c>
      <c r="AMN34" s="74">
        <f t="shared" si="15"/>
        <v>0</v>
      </c>
      <c r="AMO34" s="74">
        <f t="shared" si="15"/>
        <v>0</v>
      </c>
      <c r="AMP34" s="74">
        <f t="shared" si="15"/>
        <v>0</v>
      </c>
      <c r="AMQ34" s="74">
        <f t="shared" si="15"/>
        <v>0</v>
      </c>
      <c r="AMR34" s="74">
        <f t="shared" ref="AMR34:APC34" si="16">AMR6/1000000</f>
        <v>0</v>
      </c>
      <c r="AMS34" s="74">
        <f t="shared" si="16"/>
        <v>0</v>
      </c>
      <c r="AMT34" s="74">
        <f t="shared" si="16"/>
        <v>0</v>
      </c>
      <c r="AMU34" s="74">
        <f t="shared" si="16"/>
        <v>0</v>
      </c>
      <c r="AMV34" s="74">
        <f t="shared" si="16"/>
        <v>0</v>
      </c>
      <c r="AMW34" s="74">
        <f t="shared" si="16"/>
        <v>0</v>
      </c>
      <c r="AMX34" s="74">
        <f t="shared" si="16"/>
        <v>0</v>
      </c>
      <c r="AMY34" s="74">
        <f t="shared" si="16"/>
        <v>0</v>
      </c>
      <c r="AMZ34" s="74">
        <f t="shared" si="16"/>
        <v>0</v>
      </c>
      <c r="ANA34" s="74">
        <f t="shared" si="16"/>
        <v>0</v>
      </c>
      <c r="ANB34" s="74">
        <f t="shared" si="16"/>
        <v>0</v>
      </c>
      <c r="ANC34" s="74">
        <f t="shared" si="16"/>
        <v>0</v>
      </c>
      <c r="AND34" s="74">
        <f t="shared" si="16"/>
        <v>0</v>
      </c>
      <c r="ANE34" s="74">
        <f t="shared" si="16"/>
        <v>0</v>
      </c>
      <c r="ANF34" s="74">
        <f t="shared" si="16"/>
        <v>0</v>
      </c>
      <c r="ANG34" s="74">
        <f t="shared" si="16"/>
        <v>0</v>
      </c>
      <c r="ANH34" s="74">
        <f t="shared" si="16"/>
        <v>0</v>
      </c>
      <c r="ANI34" s="74">
        <f t="shared" si="16"/>
        <v>0</v>
      </c>
      <c r="ANJ34" s="74">
        <f t="shared" si="16"/>
        <v>0</v>
      </c>
      <c r="ANK34" s="74">
        <f t="shared" si="16"/>
        <v>0</v>
      </c>
      <c r="ANL34" s="74">
        <f t="shared" si="16"/>
        <v>0</v>
      </c>
      <c r="ANM34" s="74">
        <f t="shared" si="16"/>
        <v>0</v>
      </c>
      <c r="ANN34" s="74">
        <f t="shared" si="16"/>
        <v>0</v>
      </c>
      <c r="ANO34" s="74">
        <f t="shared" si="16"/>
        <v>0</v>
      </c>
      <c r="ANP34" s="74">
        <f t="shared" si="16"/>
        <v>0</v>
      </c>
      <c r="ANQ34" s="74">
        <f t="shared" si="16"/>
        <v>0</v>
      </c>
      <c r="ANR34" s="74">
        <f t="shared" si="16"/>
        <v>0</v>
      </c>
      <c r="ANS34" s="74">
        <f t="shared" si="16"/>
        <v>0</v>
      </c>
      <c r="ANT34" s="74">
        <f t="shared" si="16"/>
        <v>0</v>
      </c>
      <c r="ANU34" s="74">
        <f t="shared" si="16"/>
        <v>0</v>
      </c>
      <c r="ANV34" s="74">
        <f t="shared" si="16"/>
        <v>0</v>
      </c>
      <c r="ANW34" s="74">
        <f t="shared" si="16"/>
        <v>0</v>
      </c>
      <c r="ANX34" s="74">
        <f t="shared" si="16"/>
        <v>0</v>
      </c>
      <c r="ANY34" s="74">
        <f t="shared" si="16"/>
        <v>0</v>
      </c>
      <c r="ANZ34" s="74">
        <f t="shared" si="16"/>
        <v>0</v>
      </c>
      <c r="AOA34" s="74">
        <f t="shared" si="16"/>
        <v>0</v>
      </c>
      <c r="AOB34" s="74">
        <f t="shared" si="16"/>
        <v>0</v>
      </c>
      <c r="AOC34" s="74">
        <f t="shared" si="16"/>
        <v>0</v>
      </c>
      <c r="AOD34" s="74">
        <f t="shared" si="16"/>
        <v>0</v>
      </c>
      <c r="AOE34" s="74">
        <f t="shared" si="16"/>
        <v>0</v>
      </c>
      <c r="AOF34" s="74">
        <f t="shared" si="16"/>
        <v>0</v>
      </c>
      <c r="AOG34" s="74">
        <f t="shared" si="16"/>
        <v>0</v>
      </c>
      <c r="AOH34" s="74">
        <f t="shared" si="16"/>
        <v>0</v>
      </c>
      <c r="AOI34" s="74">
        <f t="shared" si="16"/>
        <v>0</v>
      </c>
      <c r="AOJ34" s="74">
        <f t="shared" si="16"/>
        <v>0</v>
      </c>
      <c r="AOK34" s="74">
        <f t="shared" si="16"/>
        <v>0</v>
      </c>
      <c r="AOL34" s="74">
        <f t="shared" si="16"/>
        <v>0</v>
      </c>
      <c r="AOM34" s="74">
        <f t="shared" si="16"/>
        <v>0</v>
      </c>
      <c r="AON34" s="74">
        <f t="shared" si="16"/>
        <v>0</v>
      </c>
      <c r="AOO34" s="74">
        <f t="shared" si="16"/>
        <v>0</v>
      </c>
      <c r="AOP34" s="74">
        <f t="shared" si="16"/>
        <v>0</v>
      </c>
      <c r="AOQ34" s="74">
        <f t="shared" si="16"/>
        <v>0</v>
      </c>
      <c r="AOR34" s="74">
        <f t="shared" si="16"/>
        <v>0</v>
      </c>
      <c r="AOS34" s="74">
        <f t="shared" si="16"/>
        <v>0</v>
      </c>
      <c r="AOT34" s="74">
        <f t="shared" si="16"/>
        <v>0</v>
      </c>
      <c r="AOU34" s="74">
        <f t="shared" si="16"/>
        <v>0</v>
      </c>
      <c r="AOV34" s="74">
        <f t="shared" si="16"/>
        <v>0</v>
      </c>
      <c r="AOW34" s="74">
        <f t="shared" si="16"/>
        <v>0</v>
      </c>
      <c r="AOX34" s="74">
        <f t="shared" si="16"/>
        <v>0</v>
      </c>
      <c r="AOY34" s="74">
        <f t="shared" si="16"/>
        <v>0</v>
      </c>
      <c r="AOZ34" s="74">
        <f t="shared" si="16"/>
        <v>0</v>
      </c>
      <c r="APA34" s="74">
        <f t="shared" si="16"/>
        <v>0</v>
      </c>
      <c r="APB34" s="74">
        <f t="shared" si="16"/>
        <v>0</v>
      </c>
      <c r="APC34" s="74">
        <f t="shared" si="16"/>
        <v>0</v>
      </c>
      <c r="APD34" s="74">
        <f t="shared" ref="APD34:ARO34" si="17">APD6/1000000</f>
        <v>0</v>
      </c>
      <c r="APE34" s="74">
        <f t="shared" si="17"/>
        <v>0</v>
      </c>
      <c r="APF34" s="74">
        <f t="shared" si="17"/>
        <v>0</v>
      </c>
      <c r="APG34" s="74">
        <f t="shared" si="17"/>
        <v>0</v>
      </c>
      <c r="APH34" s="74">
        <f t="shared" si="17"/>
        <v>0</v>
      </c>
      <c r="API34" s="74">
        <f t="shared" si="17"/>
        <v>0</v>
      </c>
      <c r="APJ34" s="74">
        <f t="shared" si="17"/>
        <v>0</v>
      </c>
      <c r="APK34" s="74">
        <f t="shared" si="17"/>
        <v>0</v>
      </c>
      <c r="APL34" s="74">
        <f t="shared" si="17"/>
        <v>0</v>
      </c>
      <c r="APM34" s="74">
        <f t="shared" si="17"/>
        <v>0</v>
      </c>
      <c r="APN34" s="74">
        <f t="shared" si="17"/>
        <v>0</v>
      </c>
      <c r="APO34" s="74">
        <f t="shared" si="17"/>
        <v>0</v>
      </c>
      <c r="APP34" s="74">
        <f t="shared" si="17"/>
        <v>0</v>
      </c>
      <c r="APQ34" s="74">
        <f t="shared" si="17"/>
        <v>0</v>
      </c>
      <c r="APR34" s="74">
        <f t="shared" si="17"/>
        <v>0</v>
      </c>
      <c r="APS34" s="74">
        <f t="shared" si="17"/>
        <v>0</v>
      </c>
      <c r="APT34" s="74">
        <f t="shared" si="17"/>
        <v>0</v>
      </c>
      <c r="APU34" s="74">
        <f t="shared" si="17"/>
        <v>0</v>
      </c>
      <c r="APV34" s="74">
        <f t="shared" si="17"/>
        <v>0</v>
      </c>
      <c r="APW34" s="74">
        <f t="shared" si="17"/>
        <v>0</v>
      </c>
      <c r="APX34" s="74">
        <f t="shared" si="17"/>
        <v>0</v>
      </c>
      <c r="APY34" s="74">
        <f t="shared" si="17"/>
        <v>0</v>
      </c>
      <c r="APZ34" s="74">
        <f t="shared" si="17"/>
        <v>0</v>
      </c>
      <c r="AQA34" s="74">
        <f t="shared" si="17"/>
        <v>0</v>
      </c>
      <c r="AQB34" s="74">
        <f t="shared" si="17"/>
        <v>0</v>
      </c>
      <c r="AQC34" s="74">
        <f t="shared" si="17"/>
        <v>0</v>
      </c>
      <c r="AQD34" s="74">
        <f t="shared" si="17"/>
        <v>0</v>
      </c>
      <c r="AQE34" s="74">
        <f t="shared" si="17"/>
        <v>0</v>
      </c>
      <c r="AQF34" s="74">
        <f t="shared" si="17"/>
        <v>0</v>
      </c>
      <c r="AQG34" s="74">
        <f t="shared" si="17"/>
        <v>0</v>
      </c>
      <c r="AQH34" s="74">
        <f t="shared" si="17"/>
        <v>0</v>
      </c>
      <c r="AQI34" s="74">
        <f t="shared" si="17"/>
        <v>0</v>
      </c>
      <c r="AQJ34" s="74">
        <f t="shared" si="17"/>
        <v>0</v>
      </c>
      <c r="AQK34" s="74">
        <f t="shared" si="17"/>
        <v>0</v>
      </c>
      <c r="AQL34" s="74">
        <f t="shared" si="17"/>
        <v>0</v>
      </c>
      <c r="AQM34" s="74">
        <f t="shared" si="17"/>
        <v>0</v>
      </c>
      <c r="AQN34" s="74">
        <f t="shared" si="17"/>
        <v>0</v>
      </c>
      <c r="AQO34" s="74">
        <f t="shared" si="17"/>
        <v>0</v>
      </c>
      <c r="AQP34" s="74">
        <f t="shared" si="17"/>
        <v>0</v>
      </c>
      <c r="AQQ34" s="74">
        <f t="shared" si="17"/>
        <v>0</v>
      </c>
      <c r="AQR34" s="74">
        <f t="shared" si="17"/>
        <v>0</v>
      </c>
      <c r="AQS34" s="74">
        <f t="shared" si="17"/>
        <v>0</v>
      </c>
      <c r="AQT34" s="74">
        <f t="shared" si="17"/>
        <v>0</v>
      </c>
      <c r="AQU34" s="74">
        <f t="shared" si="17"/>
        <v>0</v>
      </c>
      <c r="AQV34" s="74">
        <f t="shared" si="17"/>
        <v>0</v>
      </c>
      <c r="AQW34" s="74">
        <f t="shared" si="17"/>
        <v>0</v>
      </c>
      <c r="AQX34" s="74">
        <f t="shared" si="17"/>
        <v>0</v>
      </c>
      <c r="AQY34" s="74">
        <f t="shared" si="17"/>
        <v>0</v>
      </c>
      <c r="AQZ34" s="74">
        <f t="shared" si="17"/>
        <v>0</v>
      </c>
      <c r="ARA34" s="74">
        <f t="shared" si="17"/>
        <v>0</v>
      </c>
      <c r="ARB34" s="74">
        <f t="shared" si="17"/>
        <v>0</v>
      </c>
      <c r="ARC34" s="74">
        <f t="shared" si="17"/>
        <v>0</v>
      </c>
      <c r="ARD34" s="74">
        <f t="shared" si="17"/>
        <v>0</v>
      </c>
      <c r="ARE34" s="74">
        <f t="shared" si="17"/>
        <v>0</v>
      </c>
      <c r="ARF34" s="74">
        <f t="shared" si="17"/>
        <v>0</v>
      </c>
      <c r="ARG34" s="74">
        <f t="shared" si="17"/>
        <v>0</v>
      </c>
      <c r="ARH34" s="74">
        <f t="shared" si="17"/>
        <v>0</v>
      </c>
      <c r="ARI34" s="74">
        <f t="shared" si="17"/>
        <v>0</v>
      </c>
      <c r="ARJ34" s="74">
        <f t="shared" si="17"/>
        <v>0</v>
      </c>
      <c r="ARK34" s="74">
        <f t="shared" si="17"/>
        <v>0</v>
      </c>
      <c r="ARL34" s="74">
        <f t="shared" si="17"/>
        <v>0</v>
      </c>
      <c r="ARM34" s="74">
        <f t="shared" si="17"/>
        <v>0</v>
      </c>
      <c r="ARN34" s="74">
        <f t="shared" si="17"/>
        <v>0</v>
      </c>
      <c r="ARO34" s="74">
        <f t="shared" si="17"/>
        <v>0</v>
      </c>
      <c r="ARP34" s="74">
        <f t="shared" ref="ARP34:AUA34" si="18">ARP6/1000000</f>
        <v>0</v>
      </c>
      <c r="ARQ34" s="74">
        <f t="shared" si="18"/>
        <v>0</v>
      </c>
      <c r="ARR34" s="74">
        <f t="shared" si="18"/>
        <v>0</v>
      </c>
      <c r="ARS34" s="74">
        <f t="shared" si="18"/>
        <v>0</v>
      </c>
      <c r="ART34" s="74">
        <f t="shared" si="18"/>
        <v>0</v>
      </c>
      <c r="ARU34" s="74">
        <f t="shared" si="18"/>
        <v>0</v>
      </c>
      <c r="ARV34" s="74">
        <f t="shared" si="18"/>
        <v>0</v>
      </c>
      <c r="ARW34" s="74">
        <f t="shared" si="18"/>
        <v>0</v>
      </c>
      <c r="ARX34" s="74">
        <f t="shared" si="18"/>
        <v>0</v>
      </c>
      <c r="ARY34" s="74">
        <f t="shared" si="18"/>
        <v>0</v>
      </c>
      <c r="ARZ34" s="74">
        <f t="shared" si="18"/>
        <v>0</v>
      </c>
      <c r="ASA34" s="74">
        <f t="shared" si="18"/>
        <v>0</v>
      </c>
      <c r="ASB34" s="74">
        <f t="shared" si="18"/>
        <v>0</v>
      </c>
      <c r="ASC34" s="74">
        <f t="shared" si="18"/>
        <v>0</v>
      </c>
      <c r="ASD34" s="74">
        <f t="shared" si="18"/>
        <v>0</v>
      </c>
      <c r="ASE34" s="74">
        <f t="shared" si="18"/>
        <v>0</v>
      </c>
      <c r="ASF34" s="74">
        <f t="shared" si="18"/>
        <v>0</v>
      </c>
      <c r="ASG34" s="74">
        <f t="shared" si="18"/>
        <v>0</v>
      </c>
      <c r="ASH34" s="74">
        <f t="shared" si="18"/>
        <v>0</v>
      </c>
      <c r="ASI34" s="74">
        <f t="shared" si="18"/>
        <v>0</v>
      </c>
      <c r="ASJ34" s="74">
        <f t="shared" si="18"/>
        <v>0</v>
      </c>
      <c r="ASK34" s="74">
        <f t="shared" si="18"/>
        <v>0</v>
      </c>
      <c r="ASL34" s="74">
        <f t="shared" si="18"/>
        <v>0</v>
      </c>
      <c r="ASM34" s="74">
        <f t="shared" si="18"/>
        <v>0</v>
      </c>
      <c r="ASN34" s="74">
        <f t="shared" si="18"/>
        <v>0</v>
      </c>
      <c r="ASO34" s="74">
        <f t="shared" si="18"/>
        <v>0</v>
      </c>
      <c r="ASP34" s="74">
        <f t="shared" si="18"/>
        <v>0</v>
      </c>
      <c r="ASQ34" s="74">
        <f t="shared" si="18"/>
        <v>0</v>
      </c>
      <c r="ASR34" s="74">
        <f t="shared" si="18"/>
        <v>0</v>
      </c>
      <c r="ASS34" s="74">
        <f t="shared" si="18"/>
        <v>0</v>
      </c>
      <c r="AST34" s="74">
        <f t="shared" si="18"/>
        <v>0</v>
      </c>
      <c r="ASU34" s="74">
        <f t="shared" si="18"/>
        <v>0</v>
      </c>
      <c r="ASV34" s="74">
        <f t="shared" si="18"/>
        <v>0</v>
      </c>
      <c r="ASW34" s="74">
        <f t="shared" si="18"/>
        <v>0</v>
      </c>
      <c r="ASX34" s="74">
        <f t="shared" si="18"/>
        <v>0</v>
      </c>
      <c r="ASY34" s="74">
        <f t="shared" si="18"/>
        <v>0</v>
      </c>
      <c r="ASZ34" s="74">
        <f t="shared" si="18"/>
        <v>0</v>
      </c>
      <c r="ATA34" s="74">
        <f t="shared" si="18"/>
        <v>0</v>
      </c>
      <c r="ATB34" s="74">
        <f t="shared" si="18"/>
        <v>0</v>
      </c>
      <c r="ATC34" s="74">
        <f t="shared" si="18"/>
        <v>0</v>
      </c>
      <c r="ATD34" s="74">
        <f t="shared" si="18"/>
        <v>0</v>
      </c>
      <c r="ATE34" s="74">
        <f t="shared" si="18"/>
        <v>0</v>
      </c>
      <c r="ATF34" s="74">
        <f t="shared" si="18"/>
        <v>0</v>
      </c>
      <c r="ATG34" s="74">
        <f t="shared" si="18"/>
        <v>0</v>
      </c>
      <c r="ATH34" s="74">
        <f t="shared" si="18"/>
        <v>0</v>
      </c>
      <c r="ATI34" s="74">
        <f t="shared" si="18"/>
        <v>0</v>
      </c>
      <c r="ATJ34" s="74">
        <f t="shared" si="18"/>
        <v>0</v>
      </c>
      <c r="ATK34" s="74">
        <f t="shared" si="18"/>
        <v>0</v>
      </c>
      <c r="ATL34" s="74">
        <f t="shared" si="18"/>
        <v>0</v>
      </c>
      <c r="ATM34" s="74">
        <f t="shared" si="18"/>
        <v>0</v>
      </c>
      <c r="ATN34" s="74">
        <f t="shared" si="18"/>
        <v>0</v>
      </c>
      <c r="ATO34" s="74">
        <f t="shared" si="18"/>
        <v>0</v>
      </c>
      <c r="ATP34" s="74">
        <f t="shared" si="18"/>
        <v>0</v>
      </c>
      <c r="ATQ34" s="74">
        <f t="shared" si="18"/>
        <v>0</v>
      </c>
      <c r="ATR34" s="74">
        <f t="shared" si="18"/>
        <v>0</v>
      </c>
      <c r="ATS34" s="74">
        <f t="shared" si="18"/>
        <v>0</v>
      </c>
      <c r="ATT34" s="74">
        <f t="shared" si="18"/>
        <v>0</v>
      </c>
      <c r="ATU34" s="74">
        <f t="shared" si="18"/>
        <v>0</v>
      </c>
      <c r="ATV34" s="74">
        <f t="shared" si="18"/>
        <v>0</v>
      </c>
      <c r="ATW34" s="74">
        <f t="shared" si="18"/>
        <v>0</v>
      </c>
      <c r="ATX34" s="74">
        <f t="shared" si="18"/>
        <v>0</v>
      </c>
      <c r="ATY34" s="74">
        <f t="shared" si="18"/>
        <v>0</v>
      </c>
      <c r="ATZ34" s="74">
        <f t="shared" si="18"/>
        <v>0</v>
      </c>
      <c r="AUA34" s="74">
        <f t="shared" si="18"/>
        <v>0</v>
      </c>
      <c r="AUB34" s="74">
        <f t="shared" ref="AUB34:AWM34" si="19">AUB6/1000000</f>
        <v>0</v>
      </c>
      <c r="AUC34" s="74">
        <f t="shared" si="19"/>
        <v>0</v>
      </c>
      <c r="AUD34" s="74">
        <f t="shared" si="19"/>
        <v>0</v>
      </c>
      <c r="AUE34" s="74">
        <f t="shared" si="19"/>
        <v>0</v>
      </c>
      <c r="AUF34" s="74">
        <f t="shared" si="19"/>
        <v>0</v>
      </c>
      <c r="AUG34" s="74">
        <f t="shared" si="19"/>
        <v>0</v>
      </c>
      <c r="AUH34" s="74">
        <f t="shared" si="19"/>
        <v>0</v>
      </c>
      <c r="AUI34" s="74">
        <f t="shared" si="19"/>
        <v>0</v>
      </c>
      <c r="AUJ34" s="74">
        <f t="shared" si="19"/>
        <v>0</v>
      </c>
      <c r="AUK34" s="74">
        <f t="shared" si="19"/>
        <v>0</v>
      </c>
      <c r="AUL34" s="74">
        <f t="shared" si="19"/>
        <v>0</v>
      </c>
      <c r="AUM34" s="74">
        <f t="shared" si="19"/>
        <v>0</v>
      </c>
      <c r="AUN34" s="74">
        <f t="shared" si="19"/>
        <v>0</v>
      </c>
      <c r="AUO34" s="74">
        <f t="shared" si="19"/>
        <v>0</v>
      </c>
      <c r="AUP34" s="74">
        <f t="shared" si="19"/>
        <v>0</v>
      </c>
      <c r="AUQ34" s="74">
        <f t="shared" si="19"/>
        <v>0</v>
      </c>
      <c r="AUR34" s="74">
        <f t="shared" si="19"/>
        <v>0</v>
      </c>
      <c r="AUS34" s="74">
        <f t="shared" si="19"/>
        <v>0</v>
      </c>
      <c r="AUT34" s="74">
        <f t="shared" si="19"/>
        <v>0</v>
      </c>
      <c r="AUU34" s="74">
        <f t="shared" si="19"/>
        <v>0</v>
      </c>
      <c r="AUV34" s="74">
        <f t="shared" si="19"/>
        <v>0</v>
      </c>
      <c r="AUW34" s="74">
        <f t="shared" si="19"/>
        <v>0</v>
      </c>
      <c r="AUX34" s="74">
        <f t="shared" si="19"/>
        <v>0</v>
      </c>
      <c r="AUY34" s="74">
        <f t="shared" si="19"/>
        <v>0</v>
      </c>
      <c r="AUZ34" s="74">
        <f t="shared" si="19"/>
        <v>0</v>
      </c>
      <c r="AVA34" s="74">
        <f t="shared" si="19"/>
        <v>0</v>
      </c>
      <c r="AVB34" s="74">
        <f t="shared" si="19"/>
        <v>0</v>
      </c>
      <c r="AVC34" s="74">
        <f t="shared" si="19"/>
        <v>0</v>
      </c>
      <c r="AVD34" s="74">
        <f t="shared" si="19"/>
        <v>0</v>
      </c>
      <c r="AVE34" s="74">
        <f t="shared" si="19"/>
        <v>0</v>
      </c>
      <c r="AVF34" s="74">
        <f t="shared" si="19"/>
        <v>0</v>
      </c>
      <c r="AVG34" s="74">
        <f t="shared" si="19"/>
        <v>0</v>
      </c>
      <c r="AVH34" s="74">
        <f t="shared" si="19"/>
        <v>0</v>
      </c>
      <c r="AVI34" s="74">
        <f t="shared" si="19"/>
        <v>0</v>
      </c>
      <c r="AVJ34" s="74">
        <f t="shared" si="19"/>
        <v>0</v>
      </c>
      <c r="AVK34" s="74">
        <f t="shared" si="19"/>
        <v>0</v>
      </c>
      <c r="AVL34" s="74">
        <f t="shared" si="19"/>
        <v>0</v>
      </c>
      <c r="AVM34" s="74">
        <f t="shared" si="19"/>
        <v>0</v>
      </c>
      <c r="AVN34" s="74">
        <f t="shared" si="19"/>
        <v>0</v>
      </c>
      <c r="AVO34" s="74">
        <f t="shared" si="19"/>
        <v>0</v>
      </c>
      <c r="AVP34" s="74">
        <f t="shared" si="19"/>
        <v>0</v>
      </c>
      <c r="AVQ34" s="74">
        <f t="shared" si="19"/>
        <v>0</v>
      </c>
      <c r="AVR34" s="74">
        <f t="shared" si="19"/>
        <v>0</v>
      </c>
      <c r="AVS34" s="74">
        <f t="shared" si="19"/>
        <v>0</v>
      </c>
      <c r="AVT34" s="74">
        <f t="shared" si="19"/>
        <v>0</v>
      </c>
      <c r="AVU34" s="74">
        <f t="shared" si="19"/>
        <v>0</v>
      </c>
      <c r="AVV34" s="74">
        <f t="shared" si="19"/>
        <v>0</v>
      </c>
      <c r="AVW34" s="74">
        <f t="shared" si="19"/>
        <v>0</v>
      </c>
      <c r="AVX34" s="74">
        <f t="shared" si="19"/>
        <v>0</v>
      </c>
      <c r="AVY34" s="74">
        <f t="shared" si="19"/>
        <v>0</v>
      </c>
      <c r="AVZ34" s="74">
        <f t="shared" si="19"/>
        <v>0</v>
      </c>
      <c r="AWA34" s="74">
        <f t="shared" si="19"/>
        <v>0</v>
      </c>
      <c r="AWB34" s="74">
        <f t="shared" si="19"/>
        <v>0</v>
      </c>
      <c r="AWC34" s="74">
        <f t="shared" si="19"/>
        <v>0</v>
      </c>
      <c r="AWD34" s="74">
        <f t="shared" si="19"/>
        <v>0</v>
      </c>
      <c r="AWE34" s="74">
        <f t="shared" si="19"/>
        <v>0</v>
      </c>
      <c r="AWF34" s="74">
        <f t="shared" si="19"/>
        <v>0</v>
      </c>
      <c r="AWG34" s="74">
        <f t="shared" si="19"/>
        <v>0</v>
      </c>
      <c r="AWH34" s="74">
        <f t="shared" si="19"/>
        <v>0</v>
      </c>
      <c r="AWI34" s="74">
        <f t="shared" si="19"/>
        <v>0</v>
      </c>
      <c r="AWJ34" s="74">
        <f t="shared" si="19"/>
        <v>0</v>
      </c>
      <c r="AWK34" s="74">
        <f t="shared" si="19"/>
        <v>0</v>
      </c>
      <c r="AWL34" s="74">
        <f t="shared" si="19"/>
        <v>0</v>
      </c>
      <c r="AWM34" s="74">
        <f t="shared" si="19"/>
        <v>0</v>
      </c>
      <c r="AWN34" s="74">
        <f t="shared" ref="AWN34:AYY34" si="20">AWN6/1000000</f>
        <v>0</v>
      </c>
      <c r="AWO34" s="74">
        <f t="shared" si="20"/>
        <v>0</v>
      </c>
      <c r="AWP34" s="74">
        <f t="shared" si="20"/>
        <v>0</v>
      </c>
      <c r="AWQ34" s="74">
        <f t="shared" si="20"/>
        <v>0</v>
      </c>
      <c r="AWR34" s="74">
        <f t="shared" si="20"/>
        <v>0</v>
      </c>
      <c r="AWS34" s="74">
        <f t="shared" si="20"/>
        <v>0</v>
      </c>
      <c r="AWT34" s="74">
        <f t="shared" si="20"/>
        <v>0</v>
      </c>
      <c r="AWU34" s="74">
        <f t="shared" si="20"/>
        <v>0</v>
      </c>
      <c r="AWV34" s="74">
        <f t="shared" si="20"/>
        <v>0</v>
      </c>
      <c r="AWW34" s="74">
        <f t="shared" si="20"/>
        <v>0</v>
      </c>
      <c r="AWX34" s="74">
        <f t="shared" si="20"/>
        <v>0</v>
      </c>
      <c r="AWY34" s="74">
        <f t="shared" si="20"/>
        <v>0</v>
      </c>
      <c r="AWZ34" s="74">
        <f t="shared" si="20"/>
        <v>0</v>
      </c>
      <c r="AXA34" s="74">
        <f t="shared" si="20"/>
        <v>0</v>
      </c>
      <c r="AXB34" s="74">
        <f t="shared" si="20"/>
        <v>0</v>
      </c>
      <c r="AXC34" s="74">
        <f t="shared" si="20"/>
        <v>0</v>
      </c>
      <c r="AXD34" s="74">
        <f t="shared" si="20"/>
        <v>0</v>
      </c>
      <c r="AXE34" s="74">
        <f t="shared" si="20"/>
        <v>0</v>
      </c>
      <c r="AXF34" s="74">
        <f t="shared" si="20"/>
        <v>0</v>
      </c>
      <c r="AXG34" s="74">
        <f t="shared" si="20"/>
        <v>0</v>
      </c>
      <c r="AXH34" s="74">
        <f t="shared" si="20"/>
        <v>0</v>
      </c>
      <c r="AXI34" s="74">
        <f t="shared" si="20"/>
        <v>0</v>
      </c>
      <c r="AXJ34" s="74">
        <f t="shared" si="20"/>
        <v>0</v>
      </c>
      <c r="AXK34" s="74">
        <f t="shared" si="20"/>
        <v>0</v>
      </c>
      <c r="AXL34" s="74">
        <f t="shared" si="20"/>
        <v>0</v>
      </c>
      <c r="AXM34" s="74">
        <f t="shared" si="20"/>
        <v>0</v>
      </c>
      <c r="AXN34" s="74">
        <f t="shared" si="20"/>
        <v>0</v>
      </c>
      <c r="AXO34" s="74">
        <f t="shared" si="20"/>
        <v>0</v>
      </c>
      <c r="AXP34" s="74">
        <f t="shared" si="20"/>
        <v>0</v>
      </c>
      <c r="AXQ34" s="74">
        <f t="shared" si="20"/>
        <v>0</v>
      </c>
      <c r="AXR34" s="74">
        <f t="shared" si="20"/>
        <v>0</v>
      </c>
      <c r="AXS34" s="74">
        <f t="shared" si="20"/>
        <v>0</v>
      </c>
      <c r="AXT34" s="74">
        <f t="shared" si="20"/>
        <v>0</v>
      </c>
      <c r="AXU34" s="74">
        <f t="shared" si="20"/>
        <v>0</v>
      </c>
      <c r="AXV34" s="74">
        <f t="shared" si="20"/>
        <v>0</v>
      </c>
      <c r="AXW34" s="74">
        <f t="shared" si="20"/>
        <v>0</v>
      </c>
      <c r="AXX34" s="74">
        <f t="shared" si="20"/>
        <v>0</v>
      </c>
      <c r="AXY34" s="74">
        <f t="shared" si="20"/>
        <v>0</v>
      </c>
      <c r="AXZ34" s="74">
        <f t="shared" si="20"/>
        <v>0</v>
      </c>
      <c r="AYA34" s="74">
        <f t="shared" si="20"/>
        <v>0</v>
      </c>
      <c r="AYB34" s="74">
        <f t="shared" si="20"/>
        <v>0</v>
      </c>
      <c r="AYC34" s="74">
        <f t="shared" si="20"/>
        <v>0</v>
      </c>
      <c r="AYD34" s="74">
        <f t="shared" si="20"/>
        <v>0</v>
      </c>
      <c r="AYE34" s="74">
        <f t="shared" si="20"/>
        <v>0</v>
      </c>
      <c r="AYF34" s="74">
        <f t="shared" si="20"/>
        <v>0</v>
      </c>
      <c r="AYG34" s="74">
        <f t="shared" si="20"/>
        <v>0</v>
      </c>
      <c r="AYH34" s="74">
        <f t="shared" si="20"/>
        <v>0</v>
      </c>
      <c r="AYI34" s="74">
        <f t="shared" si="20"/>
        <v>0</v>
      </c>
      <c r="AYJ34" s="74">
        <f t="shared" si="20"/>
        <v>0</v>
      </c>
      <c r="AYK34" s="74">
        <f t="shared" si="20"/>
        <v>0</v>
      </c>
      <c r="AYL34" s="74">
        <f t="shared" si="20"/>
        <v>0</v>
      </c>
      <c r="AYM34" s="74">
        <f t="shared" si="20"/>
        <v>0</v>
      </c>
      <c r="AYN34" s="74">
        <f t="shared" si="20"/>
        <v>0</v>
      </c>
      <c r="AYO34" s="74">
        <f t="shared" si="20"/>
        <v>0</v>
      </c>
      <c r="AYP34" s="74">
        <f t="shared" si="20"/>
        <v>0</v>
      </c>
      <c r="AYQ34" s="74">
        <f t="shared" si="20"/>
        <v>0</v>
      </c>
      <c r="AYR34" s="74">
        <f t="shared" si="20"/>
        <v>0</v>
      </c>
      <c r="AYS34" s="74">
        <f t="shared" si="20"/>
        <v>0</v>
      </c>
      <c r="AYT34" s="74">
        <f t="shared" si="20"/>
        <v>0</v>
      </c>
      <c r="AYU34" s="74">
        <f t="shared" si="20"/>
        <v>0</v>
      </c>
      <c r="AYV34" s="74">
        <f t="shared" si="20"/>
        <v>0</v>
      </c>
      <c r="AYW34" s="74">
        <f t="shared" si="20"/>
        <v>0</v>
      </c>
      <c r="AYX34" s="74">
        <f t="shared" si="20"/>
        <v>0</v>
      </c>
      <c r="AYY34" s="74">
        <f t="shared" si="20"/>
        <v>0</v>
      </c>
      <c r="AYZ34" s="74">
        <f t="shared" ref="AYZ34:BBK34" si="21">AYZ6/1000000</f>
        <v>0</v>
      </c>
      <c r="AZA34" s="74">
        <f t="shared" si="21"/>
        <v>0</v>
      </c>
      <c r="AZB34" s="74">
        <f t="shared" si="21"/>
        <v>0</v>
      </c>
      <c r="AZC34" s="74">
        <f t="shared" si="21"/>
        <v>0</v>
      </c>
      <c r="AZD34" s="74">
        <f t="shared" si="21"/>
        <v>0</v>
      </c>
      <c r="AZE34" s="74">
        <f t="shared" si="21"/>
        <v>0</v>
      </c>
      <c r="AZF34" s="74">
        <f t="shared" si="21"/>
        <v>0</v>
      </c>
      <c r="AZG34" s="74">
        <f t="shared" si="21"/>
        <v>0</v>
      </c>
      <c r="AZH34" s="74">
        <f t="shared" si="21"/>
        <v>0</v>
      </c>
      <c r="AZI34" s="74">
        <f t="shared" si="21"/>
        <v>0</v>
      </c>
      <c r="AZJ34" s="74">
        <f t="shared" si="21"/>
        <v>0</v>
      </c>
      <c r="AZK34" s="74">
        <f t="shared" si="21"/>
        <v>0</v>
      </c>
      <c r="AZL34" s="74">
        <f t="shared" si="21"/>
        <v>0</v>
      </c>
      <c r="AZM34" s="74">
        <f t="shared" si="21"/>
        <v>0</v>
      </c>
      <c r="AZN34" s="74">
        <f t="shared" si="21"/>
        <v>0</v>
      </c>
      <c r="AZO34" s="74">
        <f t="shared" si="21"/>
        <v>0</v>
      </c>
      <c r="AZP34" s="74">
        <f t="shared" si="21"/>
        <v>0</v>
      </c>
      <c r="AZQ34" s="74">
        <f t="shared" si="21"/>
        <v>0</v>
      </c>
      <c r="AZR34" s="74">
        <f t="shared" si="21"/>
        <v>0</v>
      </c>
      <c r="AZS34" s="74">
        <f t="shared" si="21"/>
        <v>0</v>
      </c>
      <c r="AZT34" s="74">
        <f t="shared" si="21"/>
        <v>0</v>
      </c>
      <c r="AZU34" s="74">
        <f t="shared" si="21"/>
        <v>0</v>
      </c>
      <c r="AZV34" s="74">
        <f t="shared" si="21"/>
        <v>0</v>
      </c>
      <c r="AZW34" s="74">
        <f t="shared" si="21"/>
        <v>0</v>
      </c>
      <c r="AZX34" s="74">
        <f t="shared" si="21"/>
        <v>0</v>
      </c>
      <c r="AZY34" s="74">
        <f t="shared" si="21"/>
        <v>0</v>
      </c>
      <c r="AZZ34" s="74">
        <f t="shared" si="21"/>
        <v>0</v>
      </c>
      <c r="BAA34" s="74">
        <f t="shared" si="21"/>
        <v>0</v>
      </c>
      <c r="BAB34" s="74">
        <f t="shared" si="21"/>
        <v>0</v>
      </c>
      <c r="BAC34" s="74">
        <f t="shared" si="21"/>
        <v>0</v>
      </c>
      <c r="BAD34" s="74">
        <f t="shared" si="21"/>
        <v>0</v>
      </c>
      <c r="BAE34" s="74">
        <f t="shared" si="21"/>
        <v>0</v>
      </c>
      <c r="BAF34" s="74">
        <f t="shared" si="21"/>
        <v>0</v>
      </c>
      <c r="BAG34" s="74">
        <f t="shared" si="21"/>
        <v>0</v>
      </c>
      <c r="BAH34" s="74">
        <f t="shared" si="21"/>
        <v>0</v>
      </c>
      <c r="BAI34" s="74">
        <f t="shared" si="21"/>
        <v>0</v>
      </c>
      <c r="BAJ34" s="74">
        <f t="shared" si="21"/>
        <v>0</v>
      </c>
      <c r="BAK34" s="74">
        <f t="shared" si="21"/>
        <v>0</v>
      </c>
      <c r="BAL34" s="74">
        <f t="shared" si="21"/>
        <v>0</v>
      </c>
      <c r="BAM34" s="74">
        <f t="shared" si="21"/>
        <v>0</v>
      </c>
      <c r="BAN34" s="74">
        <f t="shared" si="21"/>
        <v>0</v>
      </c>
      <c r="BAO34" s="74">
        <f t="shared" si="21"/>
        <v>0</v>
      </c>
      <c r="BAP34" s="74">
        <f t="shared" si="21"/>
        <v>0</v>
      </c>
      <c r="BAQ34" s="74">
        <f t="shared" si="21"/>
        <v>0</v>
      </c>
      <c r="BAR34" s="74">
        <f t="shared" si="21"/>
        <v>0</v>
      </c>
      <c r="BAS34" s="74">
        <f t="shared" si="21"/>
        <v>0</v>
      </c>
      <c r="BAT34" s="74">
        <f t="shared" si="21"/>
        <v>0</v>
      </c>
      <c r="BAU34" s="74">
        <f t="shared" si="21"/>
        <v>0</v>
      </c>
      <c r="BAV34" s="74">
        <f t="shared" si="21"/>
        <v>0</v>
      </c>
      <c r="BAW34" s="74">
        <f t="shared" si="21"/>
        <v>0</v>
      </c>
      <c r="BAX34" s="74">
        <f t="shared" si="21"/>
        <v>0</v>
      </c>
      <c r="BAY34" s="74">
        <f t="shared" si="21"/>
        <v>0</v>
      </c>
      <c r="BAZ34" s="74">
        <f t="shared" si="21"/>
        <v>0</v>
      </c>
      <c r="BBA34" s="74">
        <f t="shared" si="21"/>
        <v>0</v>
      </c>
      <c r="BBB34" s="74">
        <f t="shared" si="21"/>
        <v>0</v>
      </c>
      <c r="BBC34" s="74">
        <f t="shared" si="21"/>
        <v>0</v>
      </c>
      <c r="BBD34" s="74">
        <f t="shared" si="21"/>
        <v>0</v>
      </c>
      <c r="BBE34" s="74">
        <f t="shared" si="21"/>
        <v>0</v>
      </c>
      <c r="BBF34" s="74">
        <f t="shared" si="21"/>
        <v>0</v>
      </c>
      <c r="BBG34" s="74">
        <f t="shared" si="21"/>
        <v>0</v>
      </c>
      <c r="BBH34" s="74">
        <f t="shared" si="21"/>
        <v>0</v>
      </c>
      <c r="BBI34" s="74">
        <f t="shared" si="21"/>
        <v>0</v>
      </c>
      <c r="BBJ34" s="74">
        <f t="shared" si="21"/>
        <v>0</v>
      </c>
      <c r="BBK34" s="74">
        <f t="shared" si="21"/>
        <v>0</v>
      </c>
      <c r="BBL34" s="74">
        <f t="shared" ref="BBL34:BDW34" si="22">BBL6/1000000</f>
        <v>0</v>
      </c>
      <c r="BBM34" s="74">
        <f t="shared" si="22"/>
        <v>0</v>
      </c>
      <c r="BBN34" s="74">
        <f t="shared" si="22"/>
        <v>0</v>
      </c>
      <c r="BBO34" s="74">
        <f t="shared" si="22"/>
        <v>0</v>
      </c>
      <c r="BBP34" s="74">
        <f t="shared" si="22"/>
        <v>0</v>
      </c>
      <c r="BBQ34" s="74">
        <f t="shared" si="22"/>
        <v>0</v>
      </c>
      <c r="BBR34" s="74">
        <f t="shared" si="22"/>
        <v>0</v>
      </c>
      <c r="BBS34" s="74">
        <f t="shared" si="22"/>
        <v>0</v>
      </c>
      <c r="BBT34" s="74">
        <f t="shared" si="22"/>
        <v>0</v>
      </c>
      <c r="BBU34" s="74">
        <f t="shared" si="22"/>
        <v>0</v>
      </c>
      <c r="BBV34" s="74">
        <f t="shared" si="22"/>
        <v>0</v>
      </c>
      <c r="BBW34" s="74">
        <f t="shared" si="22"/>
        <v>0</v>
      </c>
      <c r="BBX34" s="74">
        <f t="shared" si="22"/>
        <v>0</v>
      </c>
      <c r="BBY34" s="74">
        <f t="shared" si="22"/>
        <v>0</v>
      </c>
      <c r="BBZ34" s="74">
        <f t="shared" si="22"/>
        <v>0</v>
      </c>
      <c r="BCA34" s="74">
        <f t="shared" si="22"/>
        <v>0</v>
      </c>
      <c r="BCB34" s="74">
        <f t="shared" si="22"/>
        <v>0</v>
      </c>
      <c r="BCC34" s="74">
        <f t="shared" si="22"/>
        <v>0</v>
      </c>
      <c r="BCD34" s="74">
        <f t="shared" si="22"/>
        <v>0</v>
      </c>
      <c r="BCE34" s="74">
        <f t="shared" si="22"/>
        <v>0</v>
      </c>
      <c r="BCF34" s="74">
        <f t="shared" si="22"/>
        <v>0</v>
      </c>
      <c r="BCG34" s="74">
        <f t="shared" si="22"/>
        <v>0</v>
      </c>
      <c r="BCH34" s="74">
        <f t="shared" si="22"/>
        <v>0</v>
      </c>
      <c r="BCI34" s="74">
        <f t="shared" si="22"/>
        <v>0</v>
      </c>
      <c r="BCJ34" s="74">
        <f t="shared" si="22"/>
        <v>0</v>
      </c>
      <c r="BCK34" s="74">
        <f t="shared" si="22"/>
        <v>0</v>
      </c>
      <c r="BCL34" s="74">
        <f t="shared" si="22"/>
        <v>0</v>
      </c>
      <c r="BCM34" s="74">
        <f t="shared" si="22"/>
        <v>0</v>
      </c>
      <c r="BCN34" s="74">
        <f t="shared" si="22"/>
        <v>0</v>
      </c>
      <c r="BCO34" s="74">
        <f t="shared" si="22"/>
        <v>0</v>
      </c>
      <c r="BCP34" s="74">
        <f t="shared" si="22"/>
        <v>0</v>
      </c>
      <c r="BCQ34" s="74">
        <f t="shared" si="22"/>
        <v>0</v>
      </c>
      <c r="BCR34" s="74">
        <f t="shared" si="22"/>
        <v>0</v>
      </c>
      <c r="BCS34" s="74">
        <f t="shared" si="22"/>
        <v>0</v>
      </c>
      <c r="BCT34" s="74">
        <f t="shared" si="22"/>
        <v>0</v>
      </c>
      <c r="BCU34" s="74">
        <f t="shared" si="22"/>
        <v>0</v>
      </c>
      <c r="BCV34" s="74">
        <f t="shared" si="22"/>
        <v>0</v>
      </c>
      <c r="BCW34" s="74">
        <f t="shared" si="22"/>
        <v>0</v>
      </c>
      <c r="BCX34" s="74">
        <f t="shared" si="22"/>
        <v>0</v>
      </c>
      <c r="BCY34" s="74">
        <f t="shared" si="22"/>
        <v>0</v>
      </c>
      <c r="BCZ34" s="74">
        <f t="shared" si="22"/>
        <v>0</v>
      </c>
      <c r="BDA34" s="74">
        <f t="shared" si="22"/>
        <v>0</v>
      </c>
      <c r="BDB34" s="74">
        <f t="shared" si="22"/>
        <v>0</v>
      </c>
      <c r="BDC34" s="74">
        <f t="shared" si="22"/>
        <v>0</v>
      </c>
      <c r="BDD34" s="74">
        <f t="shared" si="22"/>
        <v>0</v>
      </c>
      <c r="BDE34" s="74">
        <f t="shared" si="22"/>
        <v>0</v>
      </c>
      <c r="BDF34" s="74">
        <f t="shared" si="22"/>
        <v>0</v>
      </c>
      <c r="BDG34" s="74">
        <f t="shared" si="22"/>
        <v>0</v>
      </c>
      <c r="BDH34" s="74">
        <f t="shared" si="22"/>
        <v>0</v>
      </c>
      <c r="BDI34" s="74">
        <f t="shared" si="22"/>
        <v>0</v>
      </c>
      <c r="BDJ34" s="74">
        <f t="shared" si="22"/>
        <v>0</v>
      </c>
      <c r="BDK34" s="74">
        <f t="shared" si="22"/>
        <v>0</v>
      </c>
      <c r="BDL34" s="74">
        <f t="shared" si="22"/>
        <v>0</v>
      </c>
      <c r="BDM34" s="74">
        <f t="shared" si="22"/>
        <v>0</v>
      </c>
      <c r="BDN34" s="74">
        <f t="shared" si="22"/>
        <v>0</v>
      </c>
      <c r="BDO34" s="74">
        <f t="shared" si="22"/>
        <v>0</v>
      </c>
      <c r="BDP34" s="74">
        <f t="shared" si="22"/>
        <v>0</v>
      </c>
      <c r="BDQ34" s="74">
        <f t="shared" si="22"/>
        <v>0</v>
      </c>
      <c r="BDR34" s="74">
        <f t="shared" si="22"/>
        <v>0</v>
      </c>
      <c r="BDS34" s="74">
        <f t="shared" si="22"/>
        <v>0</v>
      </c>
      <c r="BDT34" s="74">
        <f t="shared" si="22"/>
        <v>0</v>
      </c>
      <c r="BDU34" s="74">
        <f t="shared" si="22"/>
        <v>0</v>
      </c>
      <c r="BDV34" s="74">
        <f t="shared" si="22"/>
        <v>0</v>
      </c>
      <c r="BDW34" s="74">
        <f t="shared" si="22"/>
        <v>0</v>
      </c>
      <c r="BDX34" s="74">
        <f t="shared" ref="BDX34:BGI34" si="23">BDX6/1000000</f>
        <v>0</v>
      </c>
      <c r="BDY34" s="74">
        <f t="shared" si="23"/>
        <v>0</v>
      </c>
      <c r="BDZ34" s="74">
        <f t="shared" si="23"/>
        <v>0</v>
      </c>
      <c r="BEA34" s="74">
        <f t="shared" si="23"/>
        <v>0</v>
      </c>
      <c r="BEB34" s="74">
        <f t="shared" si="23"/>
        <v>0</v>
      </c>
      <c r="BEC34" s="74">
        <f t="shared" si="23"/>
        <v>0</v>
      </c>
      <c r="BED34" s="74">
        <f t="shared" si="23"/>
        <v>0</v>
      </c>
      <c r="BEE34" s="74">
        <f t="shared" si="23"/>
        <v>0</v>
      </c>
      <c r="BEF34" s="74">
        <f t="shared" si="23"/>
        <v>0</v>
      </c>
      <c r="BEG34" s="74">
        <f t="shared" si="23"/>
        <v>0</v>
      </c>
      <c r="BEH34" s="74">
        <f t="shared" si="23"/>
        <v>0</v>
      </c>
      <c r="BEI34" s="74">
        <f t="shared" si="23"/>
        <v>0</v>
      </c>
      <c r="BEJ34" s="74">
        <f t="shared" si="23"/>
        <v>0</v>
      </c>
      <c r="BEK34" s="74">
        <f t="shared" si="23"/>
        <v>0</v>
      </c>
      <c r="BEL34" s="74">
        <f t="shared" si="23"/>
        <v>0</v>
      </c>
      <c r="BEM34" s="74">
        <f t="shared" si="23"/>
        <v>0</v>
      </c>
      <c r="BEN34" s="74">
        <f t="shared" si="23"/>
        <v>0</v>
      </c>
      <c r="BEO34" s="74">
        <f t="shared" si="23"/>
        <v>0</v>
      </c>
      <c r="BEP34" s="74">
        <f t="shared" si="23"/>
        <v>0</v>
      </c>
      <c r="BEQ34" s="74">
        <f t="shared" si="23"/>
        <v>0</v>
      </c>
      <c r="BER34" s="74">
        <f t="shared" si="23"/>
        <v>0</v>
      </c>
      <c r="BES34" s="74">
        <f t="shared" si="23"/>
        <v>0</v>
      </c>
      <c r="BET34" s="74">
        <f t="shared" si="23"/>
        <v>0</v>
      </c>
      <c r="BEU34" s="74">
        <f t="shared" si="23"/>
        <v>0</v>
      </c>
      <c r="BEV34" s="74">
        <f t="shared" si="23"/>
        <v>0</v>
      </c>
      <c r="BEW34" s="74">
        <f t="shared" si="23"/>
        <v>0</v>
      </c>
      <c r="BEX34" s="74">
        <f t="shared" si="23"/>
        <v>0</v>
      </c>
      <c r="BEY34" s="74">
        <f t="shared" si="23"/>
        <v>0</v>
      </c>
      <c r="BEZ34" s="74">
        <f t="shared" si="23"/>
        <v>0</v>
      </c>
      <c r="BFA34" s="74">
        <f t="shared" si="23"/>
        <v>0</v>
      </c>
      <c r="BFB34" s="74">
        <f t="shared" si="23"/>
        <v>0</v>
      </c>
      <c r="BFC34" s="74">
        <f t="shared" si="23"/>
        <v>0</v>
      </c>
      <c r="BFD34" s="74">
        <f t="shared" si="23"/>
        <v>0</v>
      </c>
      <c r="BFE34" s="74">
        <f t="shared" si="23"/>
        <v>0</v>
      </c>
      <c r="BFF34" s="74">
        <f t="shared" si="23"/>
        <v>0</v>
      </c>
      <c r="BFG34" s="74">
        <f t="shared" si="23"/>
        <v>0</v>
      </c>
      <c r="BFH34" s="74">
        <f t="shared" si="23"/>
        <v>0</v>
      </c>
      <c r="BFI34" s="74">
        <f t="shared" si="23"/>
        <v>0</v>
      </c>
      <c r="BFJ34" s="74">
        <f t="shared" si="23"/>
        <v>0</v>
      </c>
      <c r="BFK34" s="74">
        <f t="shared" si="23"/>
        <v>0</v>
      </c>
      <c r="BFL34" s="74">
        <f t="shared" si="23"/>
        <v>0</v>
      </c>
      <c r="BFM34" s="74">
        <f t="shared" si="23"/>
        <v>0</v>
      </c>
      <c r="BFN34" s="74">
        <f t="shared" si="23"/>
        <v>0</v>
      </c>
      <c r="BFO34" s="74">
        <f t="shared" si="23"/>
        <v>0</v>
      </c>
      <c r="BFP34" s="74">
        <f t="shared" si="23"/>
        <v>0</v>
      </c>
      <c r="BFQ34" s="74">
        <f t="shared" si="23"/>
        <v>0</v>
      </c>
      <c r="BFR34" s="74">
        <f t="shared" si="23"/>
        <v>0</v>
      </c>
      <c r="BFS34" s="74">
        <f t="shared" si="23"/>
        <v>0</v>
      </c>
      <c r="BFT34" s="74">
        <f t="shared" si="23"/>
        <v>0</v>
      </c>
      <c r="BFU34" s="74">
        <f t="shared" si="23"/>
        <v>0</v>
      </c>
      <c r="BFV34" s="74">
        <f t="shared" si="23"/>
        <v>0</v>
      </c>
      <c r="BFW34" s="74">
        <f t="shared" si="23"/>
        <v>0</v>
      </c>
      <c r="BFX34" s="74">
        <f t="shared" si="23"/>
        <v>0</v>
      </c>
      <c r="BFY34" s="74">
        <f t="shared" si="23"/>
        <v>0</v>
      </c>
      <c r="BFZ34" s="74">
        <f t="shared" si="23"/>
        <v>0</v>
      </c>
      <c r="BGA34" s="74">
        <f t="shared" si="23"/>
        <v>0</v>
      </c>
      <c r="BGB34" s="74">
        <f t="shared" si="23"/>
        <v>0</v>
      </c>
      <c r="BGC34" s="74">
        <f t="shared" si="23"/>
        <v>0</v>
      </c>
      <c r="BGD34" s="74">
        <f t="shared" si="23"/>
        <v>0</v>
      </c>
      <c r="BGE34" s="74">
        <f t="shared" si="23"/>
        <v>0</v>
      </c>
      <c r="BGF34" s="74">
        <f t="shared" si="23"/>
        <v>0</v>
      </c>
      <c r="BGG34" s="74">
        <f t="shared" si="23"/>
        <v>0</v>
      </c>
      <c r="BGH34" s="74">
        <f t="shared" si="23"/>
        <v>0</v>
      </c>
      <c r="BGI34" s="74">
        <f t="shared" si="23"/>
        <v>0</v>
      </c>
      <c r="BGJ34" s="74">
        <f t="shared" ref="BGJ34:BIU34" si="24">BGJ6/1000000</f>
        <v>0</v>
      </c>
      <c r="BGK34" s="74">
        <f t="shared" si="24"/>
        <v>0</v>
      </c>
      <c r="BGL34" s="74">
        <f t="shared" si="24"/>
        <v>0</v>
      </c>
      <c r="BGM34" s="74">
        <f t="shared" si="24"/>
        <v>0</v>
      </c>
      <c r="BGN34" s="74">
        <f t="shared" si="24"/>
        <v>0</v>
      </c>
      <c r="BGO34" s="74">
        <f t="shared" si="24"/>
        <v>0</v>
      </c>
      <c r="BGP34" s="74">
        <f t="shared" si="24"/>
        <v>0</v>
      </c>
      <c r="BGQ34" s="74">
        <f t="shared" si="24"/>
        <v>0</v>
      </c>
      <c r="BGR34" s="74">
        <f t="shared" si="24"/>
        <v>0</v>
      </c>
      <c r="BGS34" s="74">
        <f t="shared" si="24"/>
        <v>0</v>
      </c>
      <c r="BGT34" s="74">
        <f t="shared" si="24"/>
        <v>0</v>
      </c>
      <c r="BGU34" s="74">
        <f t="shared" si="24"/>
        <v>0</v>
      </c>
      <c r="BGV34" s="74">
        <f t="shared" si="24"/>
        <v>0</v>
      </c>
      <c r="BGW34" s="74">
        <f t="shared" si="24"/>
        <v>0</v>
      </c>
      <c r="BGX34" s="74">
        <f t="shared" si="24"/>
        <v>0</v>
      </c>
      <c r="BGY34" s="74">
        <f t="shared" si="24"/>
        <v>0</v>
      </c>
      <c r="BGZ34" s="74">
        <f t="shared" si="24"/>
        <v>0</v>
      </c>
      <c r="BHA34" s="74">
        <f t="shared" si="24"/>
        <v>0</v>
      </c>
      <c r="BHB34" s="74">
        <f t="shared" si="24"/>
        <v>0</v>
      </c>
      <c r="BHC34" s="74">
        <f t="shared" si="24"/>
        <v>0</v>
      </c>
      <c r="BHD34" s="74">
        <f t="shared" si="24"/>
        <v>0</v>
      </c>
      <c r="BHE34" s="74">
        <f t="shared" si="24"/>
        <v>0</v>
      </c>
      <c r="BHF34" s="74">
        <f t="shared" si="24"/>
        <v>0</v>
      </c>
      <c r="BHG34" s="74">
        <f t="shared" si="24"/>
        <v>0</v>
      </c>
      <c r="BHH34" s="74">
        <f t="shared" si="24"/>
        <v>0</v>
      </c>
      <c r="BHI34" s="74">
        <f t="shared" si="24"/>
        <v>0</v>
      </c>
      <c r="BHJ34" s="74">
        <f t="shared" si="24"/>
        <v>0</v>
      </c>
      <c r="BHK34" s="74">
        <f t="shared" si="24"/>
        <v>0</v>
      </c>
      <c r="BHL34" s="74">
        <f t="shared" si="24"/>
        <v>0</v>
      </c>
      <c r="BHM34" s="74">
        <f t="shared" si="24"/>
        <v>0</v>
      </c>
      <c r="BHN34" s="74">
        <f t="shared" si="24"/>
        <v>0</v>
      </c>
      <c r="BHO34" s="74">
        <f t="shared" si="24"/>
        <v>0</v>
      </c>
      <c r="BHP34" s="74">
        <f t="shared" si="24"/>
        <v>0</v>
      </c>
      <c r="BHQ34" s="74">
        <f t="shared" si="24"/>
        <v>0</v>
      </c>
      <c r="BHR34" s="74">
        <f t="shared" si="24"/>
        <v>0</v>
      </c>
      <c r="BHS34" s="74">
        <f t="shared" si="24"/>
        <v>0</v>
      </c>
      <c r="BHT34" s="74">
        <f t="shared" si="24"/>
        <v>0</v>
      </c>
      <c r="BHU34" s="74">
        <f t="shared" si="24"/>
        <v>0</v>
      </c>
      <c r="BHV34" s="74">
        <f t="shared" si="24"/>
        <v>0</v>
      </c>
      <c r="BHW34" s="74">
        <f t="shared" si="24"/>
        <v>0</v>
      </c>
      <c r="BHX34" s="74">
        <f t="shared" si="24"/>
        <v>0</v>
      </c>
      <c r="BHY34" s="74">
        <f t="shared" si="24"/>
        <v>0</v>
      </c>
      <c r="BHZ34" s="74">
        <f t="shared" si="24"/>
        <v>0</v>
      </c>
      <c r="BIA34" s="74">
        <f t="shared" si="24"/>
        <v>0</v>
      </c>
      <c r="BIB34" s="74">
        <f t="shared" si="24"/>
        <v>0</v>
      </c>
      <c r="BIC34" s="74">
        <f t="shared" si="24"/>
        <v>0</v>
      </c>
      <c r="BID34" s="74">
        <f t="shared" si="24"/>
        <v>0</v>
      </c>
      <c r="BIE34" s="74">
        <f t="shared" si="24"/>
        <v>0</v>
      </c>
      <c r="BIF34" s="74">
        <f t="shared" si="24"/>
        <v>0</v>
      </c>
      <c r="BIG34" s="74">
        <f t="shared" si="24"/>
        <v>0</v>
      </c>
      <c r="BIH34" s="74">
        <f t="shared" si="24"/>
        <v>0</v>
      </c>
      <c r="BII34" s="74">
        <f t="shared" si="24"/>
        <v>0</v>
      </c>
      <c r="BIJ34" s="74">
        <f t="shared" si="24"/>
        <v>0</v>
      </c>
      <c r="BIK34" s="74">
        <f t="shared" si="24"/>
        <v>0</v>
      </c>
      <c r="BIL34" s="74">
        <f t="shared" si="24"/>
        <v>0</v>
      </c>
      <c r="BIM34" s="74">
        <f t="shared" si="24"/>
        <v>0</v>
      </c>
      <c r="BIN34" s="74">
        <f t="shared" si="24"/>
        <v>0</v>
      </c>
      <c r="BIO34" s="74">
        <f t="shared" si="24"/>
        <v>0</v>
      </c>
      <c r="BIP34" s="74">
        <f t="shared" si="24"/>
        <v>0</v>
      </c>
      <c r="BIQ34" s="74">
        <f t="shared" si="24"/>
        <v>0</v>
      </c>
      <c r="BIR34" s="74">
        <f t="shared" si="24"/>
        <v>0</v>
      </c>
      <c r="BIS34" s="74">
        <f t="shared" si="24"/>
        <v>0</v>
      </c>
      <c r="BIT34" s="74">
        <f t="shared" si="24"/>
        <v>0</v>
      </c>
      <c r="BIU34" s="74">
        <f t="shared" si="24"/>
        <v>0</v>
      </c>
      <c r="BIV34" s="74">
        <f t="shared" ref="BIV34:BLG34" si="25">BIV6/1000000</f>
        <v>0</v>
      </c>
      <c r="BIW34" s="74">
        <f t="shared" si="25"/>
        <v>0</v>
      </c>
      <c r="BIX34" s="74">
        <f t="shared" si="25"/>
        <v>0</v>
      </c>
      <c r="BIY34" s="74">
        <f t="shared" si="25"/>
        <v>0</v>
      </c>
      <c r="BIZ34" s="74">
        <f t="shared" si="25"/>
        <v>0</v>
      </c>
      <c r="BJA34" s="74">
        <f t="shared" si="25"/>
        <v>0</v>
      </c>
      <c r="BJB34" s="74">
        <f t="shared" si="25"/>
        <v>0</v>
      </c>
      <c r="BJC34" s="74">
        <f t="shared" si="25"/>
        <v>0</v>
      </c>
      <c r="BJD34" s="74">
        <f t="shared" si="25"/>
        <v>0</v>
      </c>
      <c r="BJE34" s="74">
        <f t="shared" si="25"/>
        <v>0</v>
      </c>
      <c r="BJF34" s="74">
        <f t="shared" si="25"/>
        <v>0</v>
      </c>
      <c r="BJG34" s="74">
        <f t="shared" si="25"/>
        <v>0</v>
      </c>
      <c r="BJH34" s="74">
        <f t="shared" si="25"/>
        <v>0</v>
      </c>
      <c r="BJI34" s="74">
        <f t="shared" si="25"/>
        <v>0</v>
      </c>
      <c r="BJJ34" s="74">
        <f t="shared" si="25"/>
        <v>0</v>
      </c>
      <c r="BJK34" s="74">
        <f t="shared" si="25"/>
        <v>0</v>
      </c>
      <c r="BJL34" s="74">
        <f t="shared" si="25"/>
        <v>0</v>
      </c>
      <c r="BJM34" s="74">
        <f t="shared" si="25"/>
        <v>0</v>
      </c>
      <c r="BJN34" s="74">
        <f t="shared" si="25"/>
        <v>0</v>
      </c>
      <c r="BJO34" s="74">
        <f t="shared" si="25"/>
        <v>0</v>
      </c>
      <c r="BJP34" s="74">
        <f t="shared" si="25"/>
        <v>0</v>
      </c>
      <c r="BJQ34" s="74">
        <f t="shared" si="25"/>
        <v>0</v>
      </c>
      <c r="BJR34" s="74">
        <f t="shared" si="25"/>
        <v>0</v>
      </c>
      <c r="BJS34" s="74">
        <f t="shared" si="25"/>
        <v>0</v>
      </c>
      <c r="BJT34" s="74">
        <f t="shared" si="25"/>
        <v>0</v>
      </c>
      <c r="BJU34" s="74">
        <f t="shared" si="25"/>
        <v>0</v>
      </c>
      <c r="BJV34" s="74">
        <f t="shared" si="25"/>
        <v>0</v>
      </c>
      <c r="BJW34" s="74">
        <f t="shared" si="25"/>
        <v>0</v>
      </c>
      <c r="BJX34" s="74">
        <f t="shared" si="25"/>
        <v>0</v>
      </c>
      <c r="BJY34" s="74">
        <f t="shared" si="25"/>
        <v>0</v>
      </c>
      <c r="BJZ34" s="74">
        <f t="shared" si="25"/>
        <v>0</v>
      </c>
      <c r="BKA34" s="74">
        <f t="shared" si="25"/>
        <v>0</v>
      </c>
      <c r="BKB34" s="74">
        <f t="shared" si="25"/>
        <v>0</v>
      </c>
      <c r="BKC34" s="74">
        <f t="shared" si="25"/>
        <v>0</v>
      </c>
      <c r="BKD34" s="74">
        <f t="shared" si="25"/>
        <v>0</v>
      </c>
      <c r="BKE34" s="74">
        <f t="shared" si="25"/>
        <v>0</v>
      </c>
      <c r="BKF34" s="74">
        <f t="shared" si="25"/>
        <v>0</v>
      </c>
      <c r="BKG34" s="74">
        <f t="shared" si="25"/>
        <v>0</v>
      </c>
      <c r="BKH34" s="74">
        <f t="shared" si="25"/>
        <v>0</v>
      </c>
      <c r="BKI34" s="74">
        <f t="shared" si="25"/>
        <v>0</v>
      </c>
      <c r="BKJ34" s="74">
        <f t="shared" si="25"/>
        <v>0</v>
      </c>
      <c r="BKK34" s="74">
        <f t="shared" si="25"/>
        <v>0</v>
      </c>
      <c r="BKL34" s="74">
        <f t="shared" si="25"/>
        <v>0</v>
      </c>
      <c r="BKM34" s="74">
        <f t="shared" si="25"/>
        <v>0</v>
      </c>
      <c r="BKN34" s="74">
        <f t="shared" si="25"/>
        <v>0</v>
      </c>
      <c r="BKO34" s="74">
        <f t="shared" si="25"/>
        <v>0</v>
      </c>
      <c r="BKP34" s="74">
        <f t="shared" si="25"/>
        <v>0</v>
      </c>
      <c r="BKQ34" s="74">
        <f t="shared" si="25"/>
        <v>0</v>
      </c>
      <c r="BKR34" s="74">
        <f t="shared" si="25"/>
        <v>0</v>
      </c>
      <c r="BKS34" s="74">
        <f t="shared" si="25"/>
        <v>0</v>
      </c>
      <c r="BKT34" s="74">
        <f t="shared" si="25"/>
        <v>0</v>
      </c>
      <c r="BKU34" s="74">
        <f t="shared" si="25"/>
        <v>0</v>
      </c>
      <c r="BKV34" s="74">
        <f t="shared" si="25"/>
        <v>0</v>
      </c>
      <c r="BKW34" s="74">
        <f t="shared" si="25"/>
        <v>0</v>
      </c>
      <c r="BKX34" s="74">
        <f t="shared" si="25"/>
        <v>0</v>
      </c>
      <c r="BKY34" s="74">
        <f t="shared" si="25"/>
        <v>0</v>
      </c>
      <c r="BKZ34" s="74">
        <f t="shared" si="25"/>
        <v>0</v>
      </c>
      <c r="BLA34" s="74">
        <f t="shared" si="25"/>
        <v>0</v>
      </c>
      <c r="BLB34" s="74">
        <f t="shared" si="25"/>
        <v>0</v>
      </c>
      <c r="BLC34" s="74">
        <f t="shared" si="25"/>
        <v>0</v>
      </c>
      <c r="BLD34" s="74">
        <f t="shared" si="25"/>
        <v>0</v>
      </c>
      <c r="BLE34" s="74">
        <f t="shared" si="25"/>
        <v>0</v>
      </c>
      <c r="BLF34" s="74">
        <f t="shared" si="25"/>
        <v>0</v>
      </c>
      <c r="BLG34" s="74">
        <f t="shared" si="25"/>
        <v>0</v>
      </c>
      <c r="BLH34" s="74">
        <f t="shared" ref="BLH34:BNS34" si="26">BLH6/1000000</f>
        <v>0</v>
      </c>
      <c r="BLI34" s="74">
        <f t="shared" si="26"/>
        <v>0</v>
      </c>
      <c r="BLJ34" s="74">
        <f t="shared" si="26"/>
        <v>0</v>
      </c>
      <c r="BLK34" s="74">
        <f t="shared" si="26"/>
        <v>0</v>
      </c>
      <c r="BLL34" s="74">
        <f t="shared" si="26"/>
        <v>0</v>
      </c>
      <c r="BLM34" s="74">
        <f t="shared" si="26"/>
        <v>0</v>
      </c>
      <c r="BLN34" s="74">
        <f t="shared" si="26"/>
        <v>0</v>
      </c>
      <c r="BLO34" s="74">
        <f t="shared" si="26"/>
        <v>0</v>
      </c>
      <c r="BLP34" s="74">
        <f t="shared" si="26"/>
        <v>0</v>
      </c>
      <c r="BLQ34" s="74">
        <f t="shared" si="26"/>
        <v>0</v>
      </c>
      <c r="BLR34" s="74">
        <f t="shared" si="26"/>
        <v>0</v>
      </c>
      <c r="BLS34" s="74">
        <f t="shared" si="26"/>
        <v>0</v>
      </c>
      <c r="BLT34" s="74">
        <f t="shared" si="26"/>
        <v>0</v>
      </c>
      <c r="BLU34" s="74">
        <f t="shared" si="26"/>
        <v>0</v>
      </c>
      <c r="BLV34" s="74">
        <f t="shared" si="26"/>
        <v>0</v>
      </c>
      <c r="BLW34" s="74">
        <f t="shared" si="26"/>
        <v>0</v>
      </c>
      <c r="BLX34" s="74">
        <f t="shared" si="26"/>
        <v>0</v>
      </c>
      <c r="BLY34" s="74">
        <f t="shared" si="26"/>
        <v>0</v>
      </c>
      <c r="BLZ34" s="74">
        <f t="shared" si="26"/>
        <v>0</v>
      </c>
      <c r="BMA34" s="74">
        <f t="shared" si="26"/>
        <v>0</v>
      </c>
      <c r="BMB34" s="74">
        <f t="shared" si="26"/>
        <v>0</v>
      </c>
      <c r="BMC34" s="74">
        <f t="shared" si="26"/>
        <v>0</v>
      </c>
      <c r="BMD34" s="74">
        <f t="shared" si="26"/>
        <v>0</v>
      </c>
      <c r="BME34" s="74">
        <f t="shared" si="26"/>
        <v>0</v>
      </c>
      <c r="BMF34" s="74">
        <f t="shared" si="26"/>
        <v>0</v>
      </c>
      <c r="BMG34" s="74">
        <f t="shared" si="26"/>
        <v>0</v>
      </c>
      <c r="BMH34" s="74">
        <f t="shared" si="26"/>
        <v>0</v>
      </c>
      <c r="BMI34" s="74">
        <f t="shared" si="26"/>
        <v>0</v>
      </c>
      <c r="BMJ34" s="74">
        <f t="shared" si="26"/>
        <v>0</v>
      </c>
      <c r="BMK34" s="74">
        <f t="shared" si="26"/>
        <v>0</v>
      </c>
      <c r="BML34" s="74">
        <f t="shared" si="26"/>
        <v>0</v>
      </c>
      <c r="BMM34" s="74">
        <f t="shared" si="26"/>
        <v>0</v>
      </c>
      <c r="BMN34" s="74">
        <f t="shared" si="26"/>
        <v>0</v>
      </c>
      <c r="BMO34" s="74">
        <f t="shared" si="26"/>
        <v>0</v>
      </c>
      <c r="BMP34" s="74">
        <f t="shared" si="26"/>
        <v>0</v>
      </c>
      <c r="BMQ34" s="74">
        <f t="shared" si="26"/>
        <v>0</v>
      </c>
      <c r="BMR34" s="74">
        <f t="shared" si="26"/>
        <v>0</v>
      </c>
      <c r="BMS34" s="74">
        <f t="shared" si="26"/>
        <v>0</v>
      </c>
      <c r="BMT34" s="74">
        <f t="shared" si="26"/>
        <v>0</v>
      </c>
      <c r="BMU34" s="74">
        <f t="shared" si="26"/>
        <v>0</v>
      </c>
      <c r="BMV34" s="74">
        <f t="shared" si="26"/>
        <v>0</v>
      </c>
      <c r="BMW34" s="74">
        <f t="shared" si="26"/>
        <v>0</v>
      </c>
      <c r="BMX34" s="74">
        <f t="shared" si="26"/>
        <v>0</v>
      </c>
      <c r="BMY34" s="74">
        <f t="shared" si="26"/>
        <v>0</v>
      </c>
      <c r="BMZ34" s="74">
        <f t="shared" si="26"/>
        <v>0</v>
      </c>
      <c r="BNA34" s="74">
        <f t="shared" si="26"/>
        <v>0</v>
      </c>
      <c r="BNB34" s="74">
        <f t="shared" si="26"/>
        <v>0</v>
      </c>
      <c r="BNC34" s="74">
        <f t="shared" si="26"/>
        <v>0</v>
      </c>
      <c r="BND34" s="74">
        <f t="shared" si="26"/>
        <v>0</v>
      </c>
      <c r="BNE34" s="74">
        <f t="shared" si="26"/>
        <v>0</v>
      </c>
      <c r="BNF34" s="74">
        <f t="shared" si="26"/>
        <v>0</v>
      </c>
      <c r="BNG34" s="74">
        <f t="shared" si="26"/>
        <v>0</v>
      </c>
      <c r="BNH34" s="74">
        <f t="shared" si="26"/>
        <v>0</v>
      </c>
      <c r="BNI34" s="74">
        <f t="shared" si="26"/>
        <v>0</v>
      </c>
      <c r="BNJ34" s="74">
        <f t="shared" si="26"/>
        <v>0</v>
      </c>
      <c r="BNK34" s="74">
        <f t="shared" si="26"/>
        <v>0</v>
      </c>
      <c r="BNL34" s="74">
        <f t="shared" si="26"/>
        <v>0</v>
      </c>
      <c r="BNM34" s="74">
        <f t="shared" si="26"/>
        <v>0</v>
      </c>
      <c r="BNN34" s="74">
        <f t="shared" si="26"/>
        <v>0</v>
      </c>
      <c r="BNO34" s="74">
        <f t="shared" si="26"/>
        <v>0</v>
      </c>
      <c r="BNP34" s="74">
        <f t="shared" si="26"/>
        <v>0</v>
      </c>
      <c r="BNQ34" s="74">
        <f t="shared" si="26"/>
        <v>0</v>
      </c>
      <c r="BNR34" s="74">
        <f t="shared" si="26"/>
        <v>0</v>
      </c>
      <c r="BNS34" s="74">
        <f t="shared" si="26"/>
        <v>0</v>
      </c>
      <c r="BNT34" s="74">
        <f t="shared" ref="BNT34:BQE34" si="27">BNT6/1000000</f>
        <v>0</v>
      </c>
      <c r="BNU34" s="74">
        <f t="shared" si="27"/>
        <v>0</v>
      </c>
      <c r="BNV34" s="74">
        <f t="shared" si="27"/>
        <v>0</v>
      </c>
      <c r="BNW34" s="74">
        <f t="shared" si="27"/>
        <v>0</v>
      </c>
      <c r="BNX34" s="74">
        <f t="shared" si="27"/>
        <v>0</v>
      </c>
      <c r="BNY34" s="74">
        <f t="shared" si="27"/>
        <v>0</v>
      </c>
      <c r="BNZ34" s="74">
        <f t="shared" si="27"/>
        <v>0</v>
      </c>
      <c r="BOA34" s="74">
        <f t="shared" si="27"/>
        <v>0</v>
      </c>
      <c r="BOB34" s="74">
        <f t="shared" si="27"/>
        <v>0</v>
      </c>
      <c r="BOC34" s="74">
        <f t="shared" si="27"/>
        <v>0</v>
      </c>
      <c r="BOD34" s="74">
        <f t="shared" si="27"/>
        <v>0</v>
      </c>
      <c r="BOE34" s="74">
        <f t="shared" si="27"/>
        <v>0</v>
      </c>
      <c r="BOF34" s="74">
        <f t="shared" si="27"/>
        <v>0</v>
      </c>
      <c r="BOG34" s="74">
        <f t="shared" si="27"/>
        <v>0</v>
      </c>
      <c r="BOH34" s="74">
        <f t="shared" si="27"/>
        <v>0</v>
      </c>
      <c r="BOI34" s="74">
        <f t="shared" si="27"/>
        <v>0</v>
      </c>
      <c r="BOJ34" s="74">
        <f t="shared" si="27"/>
        <v>0</v>
      </c>
      <c r="BOK34" s="74">
        <f t="shared" si="27"/>
        <v>0</v>
      </c>
      <c r="BOL34" s="74">
        <f t="shared" si="27"/>
        <v>0</v>
      </c>
      <c r="BOM34" s="74">
        <f t="shared" si="27"/>
        <v>0</v>
      </c>
      <c r="BON34" s="74">
        <f t="shared" si="27"/>
        <v>0</v>
      </c>
      <c r="BOO34" s="74">
        <f t="shared" si="27"/>
        <v>0</v>
      </c>
      <c r="BOP34" s="74">
        <f t="shared" si="27"/>
        <v>0</v>
      </c>
      <c r="BOQ34" s="74">
        <f t="shared" si="27"/>
        <v>0</v>
      </c>
      <c r="BOR34" s="74">
        <f t="shared" si="27"/>
        <v>0</v>
      </c>
      <c r="BOS34" s="74">
        <f t="shared" si="27"/>
        <v>0</v>
      </c>
      <c r="BOT34" s="74">
        <f t="shared" si="27"/>
        <v>0</v>
      </c>
      <c r="BOU34" s="74">
        <f t="shared" si="27"/>
        <v>0</v>
      </c>
      <c r="BOV34" s="74">
        <f t="shared" si="27"/>
        <v>0</v>
      </c>
      <c r="BOW34" s="74">
        <f t="shared" si="27"/>
        <v>0</v>
      </c>
      <c r="BOX34" s="74">
        <f t="shared" si="27"/>
        <v>0</v>
      </c>
      <c r="BOY34" s="74">
        <f t="shared" si="27"/>
        <v>0</v>
      </c>
      <c r="BOZ34" s="74">
        <f t="shared" si="27"/>
        <v>0</v>
      </c>
      <c r="BPA34" s="74">
        <f t="shared" si="27"/>
        <v>0</v>
      </c>
      <c r="BPB34" s="74">
        <f t="shared" si="27"/>
        <v>0</v>
      </c>
      <c r="BPC34" s="74">
        <f t="shared" si="27"/>
        <v>0</v>
      </c>
      <c r="BPD34" s="74">
        <f t="shared" si="27"/>
        <v>0</v>
      </c>
      <c r="BPE34" s="74">
        <f t="shared" si="27"/>
        <v>0</v>
      </c>
      <c r="BPF34" s="74">
        <f t="shared" si="27"/>
        <v>0</v>
      </c>
      <c r="BPG34" s="74">
        <f t="shared" si="27"/>
        <v>0</v>
      </c>
      <c r="BPH34" s="74">
        <f t="shared" si="27"/>
        <v>0</v>
      </c>
      <c r="BPI34" s="74">
        <f t="shared" si="27"/>
        <v>0</v>
      </c>
      <c r="BPJ34" s="74">
        <f t="shared" si="27"/>
        <v>0</v>
      </c>
      <c r="BPK34" s="74">
        <f t="shared" si="27"/>
        <v>0</v>
      </c>
      <c r="BPL34" s="74">
        <f t="shared" si="27"/>
        <v>0</v>
      </c>
      <c r="BPM34" s="74">
        <f t="shared" si="27"/>
        <v>0</v>
      </c>
      <c r="BPN34" s="74">
        <f t="shared" si="27"/>
        <v>0</v>
      </c>
      <c r="BPO34" s="74">
        <f t="shared" si="27"/>
        <v>0</v>
      </c>
      <c r="BPP34" s="74">
        <f t="shared" si="27"/>
        <v>0</v>
      </c>
      <c r="BPQ34" s="74">
        <f t="shared" si="27"/>
        <v>0</v>
      </c>
      <c r="BPR34" s="74">
        <f t="shared" si="27"/>
        <v>0</v>
      </c>
      <c r="BPS34" s="74">
        <f t="shared" si="27"/>
        <v>0</v>
      </c>
      <c r="BPT34" s="74">
        <f t="shared" si="27"/>
        <v>0</v>
      </c>
      <c r="BPU34" s="74">
        <f t="shared" si="27"/>
        <v>0</v>
      </c>
      <c r="BPV34" s="74">
        <f t="shared" si="27"/>
        <v>0</v>
      </c>
      <c r="BPW34" s="74">
        <f t="shared" si="27"/>
        <v>0</v>
      </c>
      <c r="BPX34" s="74">
        <f t="shared" si="27"/>
        <v>0</v>
      </c>
      <c r="BPY34" s="74">
        <f t="shared" si="27"/>
        <v>0</v>
      </c>
      <c r="BPZ34" s="74">
        <f t="shared" si="27"/>
        <v>0</v>
      </c>
      <c r="BQA34" s="74">
        <f t="shared" si="27"/>
        <v>0</v>
      </c>
      <c r="BQB34" s="74">
        <f t="shared" si="27"/>
        <v>0</v>
      </c>
      <c r="BQC34" s="74">
        <f t="shared" si="27"/>
        <v>0</v>
      </c>
      <c r="BQD34" s="74">
        <f t="shared" si="27"/>
        <v>0</v>
      </c>
      <c r="BQE34" s="74">
        <f t="shared" si="27"/>
        <v>0</v>
      </c>
      <c r="BQF34" s="74">
        <f t="shared" ref="BQF34:BSQ34" si="28">BQF6/1000000</f>
        <v>0</v>
      </c>
      <c r="BQG34" s="74">
        <f t="shared" si="28"/>
        <v>0</v>
      </c>
      <c r="BQH34" s="74">
        <f t="shared" si="28"/>
        <v>0</v>
      </c>
      <c r="BQI34" s="74">
        <f t="shared" si="28"/>
        <v>0</v>
      </c>
      <c r="BQJ34" s="74">
        <f t="shared" si="28"/>
        <v>0</v>
      </c>
      <c r="BQK34" s="74">
        <f t="shared" si="28"/>
        <v>0</v>
      </c>
      <c r="BQL34" s="74">
        <f t="shared" si="28"/>
        <v>0</v>
      </c>
      <c r="BQM34" s="74">
        <f t="shared" si="28"/>
        <v>0</v>
      </c>
      <c r="BQN34" s="74">
        <f t="shared" si="28"/>
        <v>0</v>
      </c>
      <c r="BQO34" s="74">
        <f t="shared" si="28"/>
        <v>0</v>
      </c>
      <c r="BQP34" s="74">
        <f t="shared" si="28"/>
        <v>0</v>
      </c>
      <c r="BQQ34" s="74">
        <f t="shared" si="28"/>
        <v>0</v>
      </c>
      <c r="BQR34" s="74">
        <f t="shared" si="28"/>
        <v>0</v>
      </c>
      <c r="BQS34" s="74">
        <f t="shared" si="28"/>
        <v>0</v>
      </c>
      <c r="BQT34" s="74">
        <f t="shared" si="28"/>
        <v>0</v>
      </c>
      <c r="BQU34" s="74">
        <f t="shared" si="28"/>
        <v>0</v>
      </c>
      <c r="BQV34" s="74">
        <f t="shared" si="28"/>
        <v>0</v>
      </c>
      <c r="BQW34" s="74">
        <f t="shared" si="28"/>
        <v>0</v>
      </c>
      <c r="BQX34" s="74">
        <f t="shared" si="28"/>
        <v>0</v>
      </c>
      <c r="BQY34" s="74">
        <f t="shared" si="28"/>
        <v>0</v>
      </c>
      <c r="BQZ34" s="74">
        <f t="shared" si="28"/>
        <v>0</v>
      </c>
      <c r="BRA34" s="74">
        <f t="shared" si="28"/>
        <v>0</v>
      </c>
      <c r="BRB34" s="74">
        <f t="shared" si="28"/>
        <v>0</v>
      </c>
      <c r="BRC34" s="74">
        <f t="shared" si="28"/>
        <v>0</v>
      </c>
      <c r="BRD34" s="74">
        <f t="shared" si="28"/>
        <v>0</v>
      </c>
      <c r="BRE34" s="74">
        <f t="shared" si="28"/>
        <v>0</v>
      </c>
      <c r="BRF34" s="74">
        <f t="shared" si="28"/>
        <v>0</v>
      </c>
      <c r="BRG34" s="74">
        <f t="shared" si="28"/>
        <v>0</v>
      </c>
      <c r="BRH34" s="74">
        <f t="shared" si="28"/>
        <v>0</v>
      </c>
      <c r="BRI34" s="74">
        <f t="shared" si="28"/>
        <v>0</v>
      </c>
      <c r="BRJ34" s="74">
        <f t="shared" si="28"/>
        <v>0</v>
      </c>
      <c r="BRK34" s="74">
        <f t="shared" si="28"/>
        <v>0</v>
      </c>
      <c r="BRL34" s="74">
        <f t="shared" si="28"/>
        <v>0</v>
      </c>
      <c r="BRM34" s="74">
        <f t="shared" si="28"/>
        <v>0</v>
      </c>
      <c r="BRN34" s="74">
        <f t="shared" si="28"/>
        <v>0</v>
      </c>
      <c r="BRO34" s="74">
        <f t="shared" si="28"/>
        <v>0</v>
      </c>
      <c r="BRP34" s="74">
        <f t="shared" si="28"/>
        <v>0</v>
      </c>
      <c r="BRQ34" s="74">
        <f t="shared" si="28"/>
        <v>0</v>
      </c>
      <c r="BRR34" s="74">
        <f t="shared" si="28"/>
        <v>0</v>
      </c>
      <c r="BRS34" s="74">
        <f t="shared" si="28"/>
        <v>0</v>
      </c>
      <c r="BRT34" s="74">
        <f t="shared" si="28"/>
        <v>0</v>
      </c>
      <c r="BRU34" s="74">
        <f t="shared" si="28"/>
        <v>0</v>
      </c>
      <c r="BRV34" s="74">
        <f t="shared" si="28"/>
        <v>0</v>
      </c>
      <c r="BRW34" s="74">
        <f t="shared" si="28"/>
        <v>0</v>
      </c>
      <c r="BRX34" s="74">
        <f t="shared" si="28"/>
        <v>0</v>
      </c>
      <c r="BRY34" s="74">
        <f t="shared" si="28"/>
        <v>0</v>
      </c>
      <c r="BRZ34" s="74">
        <f t="shared" si="28"/>
        <v>0</v>
      </c>
      <c r="BSA34" s="74">
        <f t="shared" si="28"/>
        <v>0</v>
      </c>
      <c r="BSB34" s="74">
        <f t="shared" si="28"/>
        <v>0</v>
      </c>
      <c r="BSC34" s="74">
        <f t="shared" si="28"/>
        <v>0</v>
      </c>
      <c r="BSD34" s="74">
        <f t="shared" si="28"/>
        <v>0</v>
      </c>
      <c r="BSE34" s="74">
        <f t="shared" si="28"/>
        <v>0</v>
      </c>
      <c r="BSF34" s="74">
        <f t="shared" si="28"/>
        <v>0</v>
      </c>
      <c r="BSG34" s="74">
        <f t="shared" si="28"/>
        <v>0</v>
      </c>
      <c r="BSH34" s="74">
        <f t="shared" si="28"/>
        <v>0</v>
      </c>
      <c r="BSI34" s="74">
        <f t="shared" si="28"/>
        <v>0</v>
      </c>
      <c r="BSJ34" s="74">
        <f t="shared" si="28"/>
        <v>0</v>
      </c>
      <c r="BSK34" s="74">
        <f t="shared" si="28"/>
        <v>0</v>
      </c>
      <c r="BSL34" s="74">
        <f t="shared" si="28"/>
        <v>0</v>
      </c>
      <c r="BSM34" s="74">
        <f t="shared" si="28"/>
        <v>0</v>
      </c>
      <c r="BSN34" s="74">
        <f t="shared" si="28"/>
        <v>0</v>
      </c>
      <c r="BSO34" s="74">
        <f t="shared" si="28"/>
        <v>0</v>
      </c>
      <c r="BSP34" s="74">
        <f t="shared" si="28"/>
        <v>0</v>
      </c>
      <c r="BSQ34" s="74">
        <f t="shared" si="28"/>
        <v>0</v>
      </c>
      <c r="BSR34" s="74">
        <f t="shared" ref="BSR34:BVC34" si="29">BSR6/1000000</f>
        <v>0</v>
      </c>
      <c r="BSS34" s="74">
        <f t="shared" si="29"/>
        <v>0</v>
      </c>
      <c r="BST34" s="74">
        <f t="shared" si="29"/>
        <v>0</v>
      </c>
      <c r="BSU34" s="74">
        <f t="shared" si="29"/>
        <v>0</v>
      </c>
      <c r="BSV34" s="74">
        <f t="shared" si="29"/>
        <v>0</v>
      </c>
      <c r="BSW34" s="74">
        <f t="shared" si="29"/>
        <v>0</v>
      </c>
      <c r="BSX34" s="74">
        <f t="shared" si="29"/>
        <v>0</v>
      </c>
      <c r="BSY34" s="74">
        <f t="shared" si="29"/>
        <v>0</v>
      </c>
      <c r="BSZ34" s="74">
        <f t="shared" si="29"/>
        <v>0</v>
      </c>
      <c r="BTA34" s="74">
        <f t="shared" si="29"/>
        <v>0</v>
      </c>
      <c r="BTB34" s="74">
        <f t="shared" si="29"/>
        <v>0</v>
      </c>
      <c r="BTC34" s="74">
        <f t="shared" si="29"/>
        <v>0</v>
      </c>
      <c r="BTD34" s="74">
        <f t="shared" si="29"/>
        <v>0</v>
      </c>
      <c r="BTE34" s="74">
        <f t="shared" si="29"/>
        <v>0</v>
      </c>
      <c r="BTF34" s="74">
        <f t="shared" si="29"/>
        <v>0</v>
      </c>
      <c r="BTG34" s="74">
        <f t="shared" si="29"/>
        <v>0</v>
      </c>
      <c r="BTH34" s="74">
        <f t="shared" si="29"/>
        <v>0</v>
      </c>
      <c r="BTI34" s="74">
        <f t="shared" si="29"/>
        <v>0</v>
      </c>
      <c r="BTJ34" s="74">
        <f t="shared" si="29"/>
        <v>0</v>
      </c>
      <c r="BTK34" s="74">
        <f t="shared" si="29"/>
        <v>0</v>
      </c>
      <c r="BTL34" s="74">
        <f t="shared" si="29"/>
        <v>0</v>
      </c>
      <c r="BTM34" s="74">
        <f t="shared" si="29"/>
        <v>0</v>
      </c>
      <c r="BTN34" s="74">
        <f t="shared" si="29"/>
        <v>0</v>
      </c>
      <c r="BTO34" s="74">
        <f t="shared" si="29"/>
        <v>0</v>
      </c>
      <c r="BTP34" s="74">
        <f t="shared" si="29"/>
        <v>0</v>
      </c>
      <c r="BTQ34" s="74">
        <f t="shared" si="29"/>
        <v>0</v>
      </c>
      <c r="BTR34" s="74">
        <f t="shared" si="29"/>
        <v>0</v>
      </c>
      <c r="BTS34" s="74">
        <f t="shared" si="29"/>
        <v>0</v>
      </c>
      <c r="BTT34" s="74">
        <f t="shared" si="29"/>
        <v>0</v>
      </c>
      <c r="BTU34" s="74">
        <f t="shared" si="29"/>
        <v>0</v>
      </c>
      <c r="BTV34" s="74">
        <f t="shared" si="29"/>
        <v>0</v>
      </c>
      <c r="BTW34" s="74">
        <f t="shared" si="29"/>
        <v>0</v>
      </c>
      <c r="BTX34" s="74">
        <f t="shared" si="29"/>
        <v>0</v>
      </c>
      <c r="BTY34" s="74">
        <f t="shared" si="29"/>
        <v>0</v>
      </c>
      <c r="BTZ34" s="74">
        <f t="shared" si="29"/>
        <v>0</v>
      </c>
      <c r="BUA34" s="74">
        <f t="shared" si="29"/>
        <v>0</v>
      </c>
      <c r="BUB34" s="74">
        <f t="shared" si="29"/>
        <v>0</v>
      </c>
      <c r="BUC34" s="74">
        <f t="shared" si="29"/>
        <v>0</v>
      </c>
      <c r="BUD34" s="74">
        <f t="shared" si="29"/>
        <v>0</v>
      </c>
      <c r="BUE34" s="74">
        <f t="shared" si="29"/>
        <v>0</v>
      </c>
      <c r="BUF34" s="74">
        <f t="shared" si="29"/>
        <v>0</v>
      </c>
      <c r="BUG34" s="74">
        <f t="shared" si="29"/>
        <v>0</v>
      </c>
      <c r="BUH34" s="74">
        <f t="shared" si="29"/>
        <v>0</v>
      </c>
      <c r="BUI34" s="74">
        <f t="shared" si="29"/>
        <v>0</v>
      </c>
      <c r="BUJ34" s="74">
        <f t="shared" si="29"/>
        <v>0</v>
      </c>
      <c r="BUK34" s="74">
        <f t="shared" si="29"/>
        <v>0</v>
      </c>
      <c r="BUL34" s="74">
        <f t="shared" si="29"/>
        <v>0</v>
      </c>
      <c r="BUM34" s="74">
        <f t="shared" si="29"/>
        <v>0</v>
      </c>
      <c r="BUN34" s="74">
        <f t="shared" si="29"/>
        <v>0</v>
      </c>
      <c r="BUO34" s="74">
        <f t="shared" si="29"/>
        <v>0</v>
      </c>
      <c r="BUP34" s="74">
        <f t="shared" si="29"/>
        <v>0</v>
      </c>
      <c r="BUQ34" s="74">
        <f t="shared" si="29"/>
        <v>0</v>
      </c>
      <c r="BUR34" s="74">
        <f t="shared" si="29"/>
        <v>0</v>
      </c>
      <c r="BUS34" s="74">
        <f t="shared" si="29"/>
        <v>0</v>
      </c>
      <c r="BUT34" s="74">
        <f t="shared" si="29"/>
        <v>0</v>
      </c>
      <c r="BUU34" s="74">
        <f t="shared" si="29"/>
        <v>0</v>
      </c>
      <c r="BUV34" s="74">
        <f t="shared" si="29"/>
        <v>0</v>
      </c>
      <c r="BUW34" s="74">
        <f t="shared" si="29"/>
        <v>0</v>
      </c>
      <c r="BUX34" s="74">
        <f t="shared" si="29"/>
        <v>0</v>
      </c>
      <c r="BUY34" s="74">
        <f t="shared" si="29"/>
        <v>0</v>
      </c>
      <c r="BUZ34" s="74">
        <f t="shared" si="29"/>
        <v>0</v>
      </c>
      <c r="BVA34" s="74">
        <f t="shared" si="29"/>
        <v>0</v>
      </c>
      <c r="BVB34" s="74">
        <f t="shared" si="29"/>
        <v>0</v>
      </c>
      <c r="BVC34" s="74">
        <f t="shared" si="29"/>
        <v>0</v>
      </c>
      <c r="BVD34" s="74">
        <f t="shared" ref="BVD34:BXO34" si="30">BVD6/1000000</f>
        <v>0</v>
      </c>
      <c r="BVE34" s="74">
        <f t="shared" si="30"/>
        <v>0</v>
      </c>
      <c r="BVF34" s="74">
        <f t="shared" si="30"/>
        <v>0</v>
      </c>
      <c r="BVG34" s="74">
        <f t="shared" si="30"/>
        <v>0</v>
      </c>
      <c r="BVH34" s="74">
        <f t="shared" si="30"/>
        <v>0</v>
      </c>
      <c r="BVI34" s="74">
        <f t="shared" si="30"/>
        <v>0</v>
      </c>
      <c r="BVJ34" s="74">
        <f t="shared" si="30"/>
        <v>0</v>
      </c>
      <c r="BVK34" s="74">
        <f t="shared" si="30"/>
        <v>0</v>
      </c>
      <c r="BVL34" s="74">
        <f t="shared" si="30"/>
        <v>0</v>
      </c>
      <c r="BVM34" s="74">
        <f t="shared" si="30"/>
        <v>0</v>
      </c>
      <c r="BVN34" s="74">
        <f t="shared" si="30"/>
        <v>0</v>
      </c>
      <c r="BVO34" s="74">
        <f t="shared" si="30"/>
        <v>0</v>
      </c>
      <c r="BVP34" s="74">
        <f t="shared" si="30"/>
        <v>0</v>
      </c>
      <c r="BVQ34" s="74">
        <f t="shared" si="30"/>
        <v>0</v>
      </c>
      <c r="BVR34" s="74">
        <f t="shared" si="30"/>
        <v>0</v>
      </c>
      <c r="BVS34" s="74">
        <f t="shared" si="30"/>
        <v>0</v>
      </c>
      <c r="BVT34" s="74">
        <f t="shared" si="30"/>
        <v>0</v>
      </c>
      <c r="BVU34" s="74">
        <f t="shared" si="30"/>
        <v>0</v>
      </c>
      <c r="BVV34" s="74">
        <f t="shared" si="30"/>
        <v>0</v>
      </c>
      <c r="BVW34" s="74">
        <f t="shared" si="30"/>
        <v>0</v>
      </c>
      <c r="BVX34" s="74">
        <f t="shared" si="30"/>
        <v>0</v>
      </c>
      <c r="BVY34" s="74">
        <f t="shared" si="30"/>
        <v>0</v>
      </c>
      <c r="BVZ34" s="74">
        <f t="shared" si="30"/>
        <v>0</v>
      </c>
      <c r="BWA34" s="74">
        <f t="shared" si="30"/>
        <v>0</v>
      </c>
      <c r="BWB34" s="74">
        <f t="shared" si="30"/>
        <v>0</v>
      </c>
      <c r="BWC34" s="74">
        <f t="shared" si="30"/>
        <v>0</v>
      </c>
      <c r="BWD34" s="74">
        <f t="shared" si="30"/>
        <v>0</v>
      </c>
      <c r="BWE34" s="74">
        <f t="shared" si="30"/>
        <v>0</v>
      </c>
      <c r="BWF34" s="74">
        <f t="shared" si="30"/>
        <v>0</v>
      </c>
      <c r="BWG34" s="74">
        <f t="shared" si="30"/>
        <v>0</v>
      </c>
      <c r="BWH34" s="74">
        <f t="shared" si="30"/>
        <v>0</v>
      </c>
      <c r="BWI34" s="74">
        <f t="shared" si="30"/>
        <v>0</v>
      </c>
      <c r="BWJ34" s="74">
        <f t="shared" si="30"/>
        <v>0</v>
      </c>
      <c r="BWK34" s="74">
        <f t="shared" si="30"/>
        <v>0</v>
      </c>
      <c r="BWL34" s="74">
        <f t="shared" si="30"/>
        <v>0</v>
      </c>
      <c r="BWM34" s="74">
        <f t="shared" si="30"/>
        <v>0</v>
      </c>
      <c r="BWN34" s="74">
        <f t="shared" si="30"/>
        <v>0</v>
      </c>
      <c r="BWO34" s="74">
        <f t="shared" si="30"/>
        <v>0</v>
      </c>
      <c r="BWP34" s="74">
        <f t="shared" si="30"/>
        <v>0</v>
      </c>
      <c r="BWQ34" s="74">
        <f t="shared" si="30"/>
        <v>0</v>
      </c>
      <c r="BWR34" s="74">
        <f t="shared" si="30"/>
        <v>0</v>
      </c>
      <c r="BWS34" s="74">
        <f t="shared" si="30"/>
        <v>0</v>
      </c>
      <c r="BWT34" s="74">
        <f t="shared" si="30"/>
        <v>0</v>
      </c>
      <c r="BWU34" s="74">
        <f t="shared" si="30"/>
        <v>0</v>
      </c>
      <c r="BWV34" s="74">
        <f t="shared" si="30"/>
        <v>0</v>
      </c>
      <c r="BWW34" s="74">
        <f t="shared" si="30"/>
        <v>0</v>
      </c>
      <c r="BWX34" s="74">
        <f t="shared" si="30"/>
        <v>0</v>
      </c>
      <c r="BWY34" s="74">
        <f t="shared" si="30"/>
        <v>0</v>
      </c>
      <c r="BWZ34" s="74">
        <f t="shared" si="30"/>
        <v>0</v>
      </c>
      <c r="BXA34" s="74">
        <f t="shared" si="30"/>
        <v>0</v>
      </c>
      <c r="BXB34" s="74">
        <f t="shared" si="30"/>
        <v>0</v>
      </c>
      <c r="BXC34" s="74">
        <f t="shared" si="30"/>
        <v>0</v>
      </c>
      <c r="BXD34" s="74">
        <f t="shared" si="30"/>
        <v>0</v>
      </c>
      <c r="BXE34" s="74">
        <f t="shared" si="30"/>
        <v>0</v>
      </c>
      <c r="BXF34" s="74">
        <f t="shared" si="30"/>
        <v>0</v>
      </c>
      <c r="BXG34" s="74">
        <f t="shared" si="30"/>
        <v>0</v>
      </c>
      <c r="BXH34" s="74">
        <f t="shared" si="30"/>
        <v>0</v>
      </c>
      <c r="BXI34" s="74">
        <f t="shared" si="30"/>
        <v>0</v>
      </c>
      <c r="BXJ34" s="74">
        <f t="shared" si="30"/>
        <v>0</v>
      </c>
      <c r="BXK34" s="74">
        <f t="shared" si="30"/>
        <v>0</v>
      </c>
      <c r="BXL34" s="74">
        <f t="shared" si="30"/>
        <v>0</v>
      </c>
      <c r="BXM34" s="74">
        <f t="shared" si="30"/>
        <v>0</v>
      </c>
      <c r="BXN34" s="74">
        <f t="shared" si="30"/>
        <v>0</v>
      </c>
      <c r="BXO34" s="74">
        <f t="shared" si="30"/>
        <v>0</v>
      </c>
      <c r="BXP34" s="74">
        <f t="shared" ref="BXP34:CAA34" si="31">BXP6/1000000</f>
        <v>0</v>
      </c>
      <c r="BXQ34" s="74">
        <f t="shared" si="31"/>
        <v>0</v>
      </c>
      <c r="BXR34" s="74">
        <f t="shared" si="31"/>
        <v>0</v>
      </c>
      <c r="BXS34" s="74">
        <f t="shared" si="31"/>
        <v>0</v>
      </c>
      <c r="BXT34" s="74">
        <f t="shared" si="31"/>
        <v>0</v>
      </c>
      <c r="BXU34" s="74">
        <f t="shared" si="31"/>
        <v>0</v>
      </c>
      <c r="BXV34" s="74">
        <f t="shared" si="31"/>
        <v>0</v>
      </c>
      <c r="BXW34" s="74">
        <f t="shared" si="31"/>
        <v>0</v>
      </c>
      <c r="BXX34" s="74">
        <f t="shared" si="31"/>
        <v>0</v>
      </c>
      <c r="BXY34" s="74">
        <f t="shared" si="31"/>
        <v>0</v>
      </c>
      <c r="BXZ34" s="74">
        <f t="shared" si="31"/>
        <v>0</v>
      </c>
      <c r="BYA34" s="74">
        <f t="shared" si="31"/>
        <v>0</v>
      </c>
      <c r="BYB34" s="74">
        <f t="shared" si="31"/>
        <v>0</v>
      </c>
      <c r="BYC34" s="74">
        <f t="shared" si="31"/>
        <v>0</v>
      </c>
      <c r="BYD34" s="74">
        <f t="shared" si="31"/>
        <v>0</v>
      </c>
      <c r="BYE34" s="74">
        <f t="shared" si="31"/>
        <v>0</v>
      </c>
      <c r="BYF34" s="74">
        <f t="shared" si="31"/>
        <v>0</v>
      </c>
      <c r="BYG34" s="74">
        <f t="shared" si="31"/>
        <v>0</v>
      </c>
      <c r="BYH34" s="74">
        <f t="shared" si="31"/>
        <v>0</v>
      </c>
      <c r="BYI34" s="74">
        <f t="shared" si="31"/>
        <v>0</v>
      </c>
      <c r="BYJ34" s="74">
        <f t="shared" si="31"/>
        <v>0</v>
      </c>
      <c r="BYK34" s="74">
        <f t="shared" si="31"/>
        <v>0</v>
      </c>
      <c r="BYL34" s="74">
        <f t="shared" si="31"/>
        <v>0</v>
      </c>
      <c r="BYM34" s="74">
        <f t="shared" si="31"/>
        <v>0</v>
      </c>
      <c r="BYN34" s="74">
        <f t="shared" si="31"/>
        <v>0</v>
      </c>
      <c r="BYO34" s="74">
        <f t="shared" si="31"/>
        <v>0</v>
      </c>
      <c r="BYP34" s="74">
        <f t="shared" si="31"/>
        <v>0</v>
      </c>
      <c r="BYQ34" s="74">
        <f t="shared" si="31"/>
        <v>0</v>
      </c>
      <c r="BYR34" s="74">
        <f t="shared" si="31"/>
        <v>0</v>
      </c>
      <c r="BYS34" s="74">
        <f t="shared" si="31"/>
        <v>0</v>
      </c>
      <c r="BYT34" s="74">
        <f t="shared" si="31"/>
        <v>0</v>
      </c>
      <c r="BYU34" s="74">
        <f t="shared" si="31"/>
        <v>0</v>
      </c>
      <c r="BYV34" s="74">
        <f t="shared" si="31"/>
        <v>0</v>
      </c>
      <c r="BYW34" s="74">
        <f t="shared" si="31"/>
        <v>0</v>
      </c>
      <c r="BYX34" s="74">
        <f t="shared" si="31"/>
        <v>0</v>
      </c>
      <c r="BYY34" s="74">
        <f t="shared" si="31"/>
        <v>0</v>
      </c>
      <c r="BYZ34" s="74">
        <f t="shared" si="31"/>
        <v>0</v>
      </c>
      <c r="BZA34" s="74">
        <f t="shared" si="31"/>
        <v>0</v>
      </c>
      <c r="BZB34" s="74">
        <f t="shared" si="31"/>
        <v>0</v>
      </c>
      <c r="BZC34" s="74">
        <f t="shared" si="31"/>
        <v>0</v>
      </c>
      <c r="BZD34" s="74">
        <f t="shared" si="31"/>
        <v>0</v>
      </c>
      <c r="BZE34" s="74">
        <f t="shared" si="31"/>
        <v>0</v>
      </c>
      <c r="BZF34" s="74">
        <f t="shared" si="31"/>
        <v>0</v>
      </c>
      <c r="BZG34" s="74">
        <f t="shared" si="31"/>
        <v>0</v>
      </c>
      <c r="BZH34" s="74">
        <f t="shared" si="31"/>
        <v>0</v>
      </c>
      <c r="BZI34" s="74">
        <f t="shared" si="31"/>
        <v>0</v>
      </c>
      <c r="BZJ34" s="74">
        <f t="shared" si="31"/>
        <v>0</v>
      </c>
      <c r="BZK34" s="74">
        <f t="shared" si="31"/>
        <v>0</v>
      </c>
      <c r="BZL34" s="74">
        <f t="shared" si="31"/>
        <v>0</v>
      </c>
      <c r="BZM34" s="74">
        <f t="shared" si="31"/>
        <v>0</v>
      </c>
      <c r="BZN34" s="74">
        <f t="shared" si="31"/>
        <v>0</v>
      </c>
      <c r="BZO34" s="74">
        <f t="shared" si="31"/>
        <v>0</v>
      </c>
      <c r="BZP34" s="74">
        <f t="shared" si="31"/>
        <v>0</v>
      </c>
      <c r="BZQ34" s="74">
        <f t="shared" si="31"/>
        <v>0</v>
      </c>
      <c r="BZR34" s="74">
        <f t="shared" si="31"/>
        <v>0</v>
      </c>
      <c r="BZS34" s="74">
        <f t="shared" si="31"/>
        <v>0</v>
      </c>
      <c r="BZT34" s="74">
        <f t="shared" si="31"/>
        <v>0</v>
      </c>
      <c r="BZU34" s="74">
        <f t="shared" si="31"/>
        <v>0</v>
      </c>
      <c r="BZV34" s="74">
        <f t="shared" si="31"/>
        <v>0</v>
      </c>
      <c r="BZW34" s="74">
        <f t="shared" si="31"/>
        <v>0</v>
      </c>
      <c r="BZX34" s="74">
        <f t="shared" si="31"/>
        <v>0</v>
      </c>
      <c r="BZY34" s="74">
        <f t="shared" si="31"/>
        <v>0</v>
      </c>
      <c r="BZZ34" s="74">
        <f t="shared" si="31"/>
        <v>0</v>
      </c>
      <c r="CAA34" s="74">
        <f t="shared" si="31"/>
        <v>0</v>
      </c>
      <c r="CAB34" s="74">
        <f t="shared" ref="CAB34:CCM34" si="32">CAB6/1000000</f>
        <v>0</v>
      </c>
      <c r="CAC34" s="74">
        <f t="shared" si="32"/>
        <v>0</v>
      </c>
      <c r="CAD34" s="74">
        <f t="shared" si="32"/>
        <v>0</v>
      </c>
      <c r="CAE34" s="74">
        <f t="shared" si="32"/>
        <v>0</v>
      </c>
      <c r="CAF34" s="74">
        <f t="shared" si="32"/>
        <v>0</v>
      </c>
      <c r="CAG34" s="74">
        <f t="shared" si="32"/>
        <v>0</v>
      </c>
      <c r="CAH34" s="74">
        <f t="shared" si="32"/>
        <v>0</v>
      </c>
      <c r="CAI34" s="74">
        <f t="shared" si="32"/>
        <v>0</v>
      </c>
      <c r="CAJ34" s="74">
        <f t="shared" si="32"/>
        <v>0</v>
      </c>
      <c r="CAK34" s="74">
        <f t="shared" si="32"/>
        <v>0</v>
      </c>
      <c r="CAL34" s="74">
        <f t="shared" si="32"/>
        <v>0</v>
      </c>
      <c r="CAM34" s="74">
        <f t="shared" si="32"/>
        <v>0</v>
      </c>
      <c r="CAN34" s="74">
        <f t="shared" si="32"/>
        <v>0</v>
      </c>
      <c r="CAO34" s="74">
        <f t="shared" si="32"/>
        <v>0</v>
      </c>
      <c r="CAP34" s="74">
        <f t="shared" si="32"/>
        <v>0</v>
      </c>
      <c r="CAQ34" s="74">
        <f t="shared" si="32"/>
        <v>0</v>
      </c>
      <c r="CAR34" s="74">
        <f t="shared" si="32"/>
        <v>0</v>
      </c>
      <c r="CAS34" s="74">
        <f t="shared" si="32"/>
        <v>0</v>
      </c>
      <c r="CAT34" s="74">
        <f t="shared" si="32"/>
        <v>0</v>
      </c>
      <c r="CAU34" s="74">
        <f t="shared" si="32"/>
        <v>0</v>
      </c>
      <c r="CAV34" s="74">
        <f t="shared" si="32"/>
        <v>0</v>
      </c>
      <c r="CAW34" s="74">
        <f t="shared" si="32"/>
        <v>0</v>
      </c>
      <c r="CAX34" s="74">
        <f t="shared" si="32"/>
        <v>0</v>
      </c>
      <c r="CAY34" s="74">
        <f t="shared" si="32"/>
        <v>0</v>
      </c>
      <c r="CAZ34" s="74">
        <f t="shared" si="32"/>
        <v>0</v>
      </c>
      <c r="CBA34" s="74">
        <f t="shared" si="32"/>
        <v>0</v>
      </c>
      <c r="CBB34" s="74">
        <f t="shared" si="32"/>
        <v>0</v>
      </c>
      <c r="CBC34" s="74">
        <f t="shared" si="32"/>
        <v>0</v>
      </c>
      <c r="CBD34" s="74">
        <f t="shared" si="32"/>
        <v>0</v>
      </c>
      <c r="CBE34" s="74">
        <f t="shared" si="32"/>
        <v>0</v>
      </c>
      <c r="CBF34" s="74">
        <f t="shared" si="32"/>
        <v>0</v>
      </c>
      <c r="CBG34" s="74">
        <f t="shared" si="32"/>
        <v>0</v>
      </c>
      <c r="CBH34" s="74">
        <f t="shared" si="32"/>
        <v>0</v>
      </c>
      <c r="CBI34" s="74">
        <f t="shared" si="32"/>
        <v>0</v>
      </c>
      <c r="CBJ34" s="74">
        <f t="shared" si="32"/>
        <v>0</v>
      </c>
      <c r="CBK34" s="74">
        <f t="shared" si="32"/>
        <v>0</v>
      </c>
      <c r="CBL34" s="74">
        <f t="shared" si="32"/>
        <v>0</v>
      </c>
      <c r="CBM34" s="74">
        <f t="shared" si="32"/>
        <v>0</v>
      </c>
      <c r="CBN34" s="74">
        <f t="shared" si="32"/>
        <v>0</v>
      </c>
      <c r="CBO34" s="74">
        <f t="shared" si="32"/>
        <v>0</v>
      </c>
      <c r="CBP34" s="74">
        <f t="shared" si="32"/>
        <v>0</v>
      </c>
      <c r="CBQ34" s="74">
        <f t="shared" si="32"/>
        <v>0</v>
      </c>
      <c r="CBR34" s="74">
        <f t="shared" si="32"/>
        <v>0</v>
      </c>
      <c r="CBS34" s="74">
        <f t="shared" si="32"/>
        <v>0</v>
      </c>
      <c r="CBT34" s="74">
        <f t="shared" si="32"/>
        <v>0</v>
      </c>
      <c r="CBU34" s="74">
        <f t="shared" si="32"/>
        <v>0</v>
      </c>
      <c r="CBV34" s="74">
        <f t="shared" si="32"/>
        <v>0</v>
      </c>
      <c r="CBW34" s="74">
        <f t="shared" si="32"/>
        <v>0</v>
      </c>
      <c r="CBX34" s="74">
        <f t="shared" si="32"/>
        <v>0</v>
      </c>
      <c r="CBY34" s="74">
        <f t="shared" si="32"/>
        <v>0</v>
      </c>
      <c r="CBZ34" s="74">
        <f t="shared" si="32"/>
        <v>0</v>
      </c>
      <c r="CCA34" s="74">
        <f t="shared" si="32"/>
        <v>0</v>
      </c>
      <c r="CCB34" s="74">
        <f t="shared" si="32"/>
        <v>0</v>
      </c>
      <c r="CCC34" s="74">
        <f t="shared" si="32"/>
        <v>0</v>
      </c>
      <c r="CCD34" s="74">
        <f t="shared" si="32"/>
        <v>0</v>
      </c>
      <c r="CCE34" s="74">
        <f t="shared" si="32"/>
        <v>0</v>
      </c>
      <c r="CCF34" s="74">
        <f t="shared" si="32"/>
        <v>0</v>
      </c>
      <c r="CCG34" s="74">
        <f t="shared" si="32"/>
        <v>0</v>
      </c>
      <c r="CCH34" s="74">
        <f t="shared" si="32"/>
        <v>0</v>
      </c>
      <c r="CCI34" s="74">
        <f t="shared" si="32"/>
        <v>0</v>
      </c>
      <c r="CCJ34" s="74">
        <f t="shared" si="32"/>
        <v>0</v>
      </c>
      <c r="CCK34" s="74">
        <f t="shared" si="32"/>
        <v>0</v>
      </c>
      <c r="CCL34" s="74">
        <f t="shared" si="32"/>
        <v>0</v>
      </c>
      <c r="CCM34" s="74">
        <f t="shared" si="32"/>
        <v>0</v>
      </c>
      <c r="CCN34" s="74">
        <f t="shared" ref="CCN34:CEY34" si="33">CCN6/1000000</f>
        <v>0</v>
      </c>
      <c r="CCO34" s="74">
        <f t="shared" si="33"/>
        <v>0</v>
      </c>
      <c r="CCP34" s="74">
        <f t="shared" si="33"/>
        <v>0</v>
      </c>
      <c r="CCQ34" s="74">
        <f t="shared" si="33"/>
        <v>0</v>
      </c>
      <c r="CCR34" s="74">
        <f t="shared" si="33"/>
        <v>0</v>
      </c>
      <c r="CCS34" s="74">
        <f t="shared" si="33"/>
        <v>0</v>
      </c>
      <c r="CCT34" s="74">
        <f t="shared" si="33"/>
        <v>0</v>
      </c>
      <c r="CCU34" s="74">
        <f t="shared" si="33"/>
        <v>0</v>
      </c>
      <c r="CCV34" s="74">
        <f t="shared" si="33"/>
        <v>0</v>
      </c>
      <c r="CCW34" s="74">
        <f t="shared" si="33"/>
        <v>0</v>
      </c>
      <c r="CCX34" s="74">
        <f t="shared" si="33"/>
        <v>0</v>
      </c>
      <c r="CCY34" s="74">
        <f t="shared" si="33"/>
        <v>0</v>
      </c>
      <c r="CCZ34" s="74">
        <f t="shared" si="33"/>
        <v>0</v>
      </c>
      <c r="CDA34" s="74">
        <f t="shared" si="33"/>
        <v>0</v>
      </c>
      <c r="CDB34" s="74">
        <f t="shared" si="33"/>
        <v>0</v>
      </c>
      <c r="CDC34" s="74">
        <f t="shared" si="33"/>
        <v>0</v>
      </c>
      <c r="CDD34" s="74">
        <f t="shared" si="33"/>
        <v>0</v>
      </c>
      <c r="CDE34" s="74">
        <f t="shared" si="33"/>
        <v>0</v>
      </c>
      <c r="CDF34" s="74">
        <f t="shared" si="33"/>
        <v>0</v>
      </c>
      <c r="CDG34" s="74">
        <f t="shared" si="33"/>
        <v>0</v>
      </c>
      <c r="CDH34" s="74">
        <f t="shared" si="33"/>
        <v>0</v>
      </c>
      <c r="CDI34" s="74">
        <f t="shared" si="33"/>
        <v>0</v>
      </c>
      <c r="CDJ34" s="74">
        <f t="shared" si="33"/>
        <v>0</v>
      </c>
      <c r="CDK34" s="74">
        <f t="shared" si="33"/>
        <v>0</v>
      </c>
      <c r="CDL34" s="74">
        <f t="shared" si="33"/>
        <v>0</v>
      </c>
      <c r="CDM34" s="74">
        <f t="shared" si="33"/>
        <v>0</v>
      </c>
      <c r="CDN34" s="74">
        <f t="shared" si="33"/>
        <v>0</v>
      </c>
      <c r="CDO34" s="74">
        <f t="shared" si="33"/>
        <v>0</v>
      </c>
      <c r="CDP34" s="74">
        <f t="shared" si="33"/>
        <v>0</v>
      </c>
      <c r="CDQ34" s="74">
        <f t="shared" si="33"/>
        <v>0</v>
      </c>
      <c r="CDR34" s="74">
        <f t="shared" si="33"/>
        <v>0</v>
      </c>
      <c r="CDS34" s="74">
        <f t="shared" si="33"/>
        <v>0</v>
      </c>
      <c r="CDT34" s="74">
        <f t="shared" si="33"/>
        <v>0</v>
      </c>
      <c r="CDU34" s="74">
        <f t="shared" si="33"/>
        <v>0</v>
      </c>
      <c r="CDV34" s="74">
        <f t="shared" si="33"/>
        <v>0</v>
      </c>
      <c r="CDW34" s="74">
        <f t="shared" si="33"/>
        <v>0</v>
      </c>
      <c r="CDX34" s="74">
        <f t="shared" si="33"/>
        <v>0</v>
      </c>
      <c r="CDY34" s="74">
        <f t="shared" si="33"/>
        <v>0</v>
      </c>
      <c r="CDZ34" s="74">
        <f t="shared" si="33"/>
        <v>0</v>
      </c>
      <c r="CEA34" s="74">
        <f t="shared" si="33"/>
        <v>0</v>
      </c>
      <c r="CEB34" s="74">
        <f t="shared" si="33"/>
        <v>0</v>
      </c>
      <c r="CEC34" s="74">
        <f t="shared" si="33"/>
        <v>0</v>
      </c>
      <c r="CED34" s="74">
        <f t="shared" si="33"/>
        <v>0</v>
      </c>
      <c r="CEE34" s="74">
        <f t="shared" si="33"/>
        <v>0</v>
      </c>
      <c r="CEF34" s="74">
        <f t="shared" si="33"/>
        <v>0</v>
      </c>
      <c r="CEG34" s="74">
        <f t="shared" si="33"/>
        <v>0</v>
      </c>
      <c r="CEH34" s="74">
        <f t="shared" si="33"/>
        <v>0</v>
      </c>
      <c r="CEI34" s="74">
        <f t="shared" si="33"/>
        <v>0</v>
      </c>
      <c r="CEJ34" s="74">
        <f t="shared" si="33"/>
        <v>0</v>
      </c>
      <c r="CEK34" s="74">
        <f t="shared" si="33"/>
        <v>0</v>
      </c>
      <c r="CEL34" s="74">
        <f t="shared" si="33"/>
        <v>0</v>
      </c>
      <c r="CEM34" s="74">
        <f t="shared" si="33"/>
        <v>0</v>
      </c>
      <c r="CEN34" s="74">
        <f t="shared" si="33"/>
        <v>0</v>
      </c>
      <c r="CEO34" s="74">
        <f t="shared" si="33"/>
        <v>0</v>
      </c>
      <c r="CEP34" s="74">
        <f t="shared" si="33"/>
        <v>0</v>
      </c>
      <c r="CEQ34" s="74">
        <f t="shared" si="33"/>
        <v>0</v>
      </c>
      <c r="CER34" s="74">
        <f t="shared" si="33"/>
        <v>0</v>
      </c>
      <c r="CES34" s="74">
        <f t="shared" si="33"/>
        <v>0</v>
      </c>
      <c r="CET34" s="74">
        <f t="shared" si="33"/>
        <v>0</v>
      </c>
      <c r="CEU34" s="74">
        <f t="shared" si="33"/>
        <v>0</v>
      </c>
      <c r="CEV34" s="74">
        <f t="shared" si="33"/>
        <v>0</v>
      </c>
      <c r="CEW34" s="74">
        <f t="shared" si="33"/>
        <v>0</v>
      </c>
      <c r="CEX34" s="74">
        <f t="shared" si="33"/>
        <v>0</v>
      </c>
      <c r="CEY34" s="74">
        <f t="shared" si="33"/>
        <v>0</v>
      </c>
      <c r="CEZ34" s="74">
        <f t="shared" ref="CEZ34:CHK34" si="34">CEZ6/1000000</f>
        <v>0</v>
      </c>
      <c r="CFA34" s="74">
        <f t="shared" si="34"/>
        <v>0</v>
      </c>
      <c r="CFB34" s="74">
        <f t="shared" si="34"/>
        <v>0</v>
      </c>
      <c r="CFC34" s="74">
        <f t="shared" si="34"/>
        <v>0</v>
      </c>
      <c r="CFD34" s="74">
        <f t="shared" si="34"/>
        <v>0</v>
      </c>
      <c r="CFE34" s="74">
        <f t="shared" si="34"/>
        <v>0</v>
      </c>
      <c r="CFF34" s="74">
        <f t="shared" si="34"/>
        <v>0</v>
      </c>
      <c r="CFG34" s="74">
        <f t="shared" si="34"/>
        <v>0</v>
      </c>
      <c r="CFH34" s="74">
        <f t="shared" si="34"/>
        <v>0</v>
      </c>
      <c r="CFI34" s="74">
        <f t="shared" si="34"/>
        <v>0</v>
      </c>
      <c r="CFJ34" s="74">
        <f t="shared" si="34"/>
        <v>0</v>
      </c>
      <c r="CFK34" s="74">
        <f t="shared" si="34"/>
        <v>0</v>
      </c>
      <c r="CFL34" s="74">
        <f t="shared" si="34"/>
        <v>0</v>
      </c>
      <c r="CFM34" s="74">
        <f t="shared" si="34"/>
        <v>0</v>
      </c>
      <c r="CFN34" s="74">
        <f t="shared" si="34"/>
        <v>0</v>
      </c>
      <c r="CFO34" s="74">
        <f t="shared" si="34"/>
        <v>0</v>
      </c>
      <c r="CFP34" s="74">
        <f t="shared" si="34"/>
        <v>0</v>
      </c>
      <c r="CFQ34" s="74">
        <f t="shared" si="34"/>
        <v>0</v>
      </c>
      <c r="CFR34" s="74">
        <f t="shared" si="34"/>
        <v>0</v>
      </c>
      <c r="CFS34" s="74">
        <f t="shared" si="34"/>
        <v>0</v>
      </c>
      <c r="CFT34" s="74">
        <f t="shared" si="34"/>
        <v>0</v>
      </c>
      <c r="CFU34" s="74">
        <f t="shared" si="34"/>
        <v>0</v>
      </c>
      <c r="CFV34" s="74">
        <f t="shared" si="34"/>
        <v>0</v>
      </c>
      <c r="CFW34" s="74">
        <f t="shared" si="34"/>
        <v>0</v>
      </c>
      <c r="CFX34" s="74">
        <f t="shared" si="34"/>
        <v>0</v>
      </c>
      <c r="CFY34" s="74">
        <f t="shared" si="34"/>
        <v>0</v>
      </c>
      <c r="CFZ34" s="74">
        <f t="shared" si="34"/>
        <v>0</v>
      </c>
      <c r="CGA34" s="74">
        <f t="shared" si="34"/>
        <v>0</v>
      </c>
      <c r="CGB34" s="74">
        <f t="shared" si="34"/>
        <v>0</v>
      </c>
      <c r="CGC34" s="74">
        <f t="shared" si="34"/>
        <v>0</v>
      </c>
      <c r="CGD34" s="74">
        <f t="shared" si="34"/>
        <v>0</v>
      </c>
      <c r="CGE34" s="74">
        <f t="shared" si="34"/>
        <v>0</v>
      </c>
      <c r="CGF34" s="74">
        <f t="shared" si="34"/>
        <v>0</v>
      </c>
      <c r="CGG34" s="74">
        <f t="shared" si="34"/>
        <v>0</v>
      </c>
      <c r="CGH34" s="74">
        <f t="shared" si="34"/>
        <v>0</v>
      </c>
      <c r="CGI34" s="74">
        <f t="shared" si="34"/>
        <v>0</v>
      </c>
      <c r="CGJ34" s="74">
        <f t="shared" si="34"/>
        <v>0</v>
      </c>
      <c r="CGK34" s="74">
        <f t="shared" si="34"/>
        <v>0</v>
      </c>
      <c r="CGL34" s="74">
        <f t="shared" si="34"/>
        <v>0</v>
      </c>
      <c r="CGM34" s="74">
        <f t="shared" si="34"/>
        <v>0</v>
      </c>
      <c r="CGN34" s="74">
        <f t="shared" si="34"/>
        <v>0</v>
      </c>
      <c r="CGO34" s="74">
        <f t="shared" si="34"/>
        <v>0</v>
      </c>
      <c r="CGP34" s="74">
        <f t="shared" si="34"/>
        <v>0</v>
      </c>
      <c r="CGQ34" s="74">
        <f t="shared" si="34"/>
        <v>0</v>
      </c>
      <c r="CGR34" s="74">
        <f t="shared" si="34"/>
        <v>0</v>
      </c>
      <c r="CGS34" s="74">
        <f t="shared" si="34"/>
        <v>0</v>
      </c>
      <c r="CGT34" s="74">
        <f t="shared" si="34"/>
        <v>0</v>
      </c>
      <c r="CGU34" s="74">
        <f t="shared" si="34"/>
        <v>0</v>
      </c>
      <c r="CGV34" s="74">
        <f t="shared" si="34"/>
        <v>0</v>
      </c>
      <c r="CGW34" s="74">
        <f t="shared" si="34"/>
        <v>0</v>
      </c>
      <c r="CGX34" s="74">
        <f t="shared" si="34"/>
        <v>0</v>
      </c>
      <c r="CGY34" s="74">
        <f t="shared" si="34"/>
        <v>0</v>
      </c>
      <c r="CGZ34" s="74">
        <f t="shared" si="34"/>
        <v>0</v>
      </c>
      <c r="CHA34" s="74">
        <f t="shared" si="34"/>
        <v>0</v>
      </c>
      <c r="CHB34" s="74">
        <f t="shared" si="34"/>
        <v>0</v>
      </c>
      <c r="CHC34" s="74">
        <f t="shared" si="34"/>
        <v>0</v>
      </c>
      <c r="CHD34" s="74">
        <f t="shared" si="34"/>
        <v>0</v>
      </c>
      <c r="CHE34" s="74">
        <f t="shared" si="34"/>
        <v>0</v>
      </c>
      <c r="CHF34" s="74">
        <f t="shared" si="34"/>
        <v>0</v>
      </c>
      <c r="CHG34" s="74">
        <f t="shared" si="34"/>
        <v>0</v>
      </c>
      <c r="CHH34" s="74">
        <f t="shared" si="34"/>
        <v>0</v>
      </c>
      <c r="CHI34" s="74">
        <f t="shared" si="34"/>
        <v>0</v>
      </c>
      <c r="CHJ34" s="74">
        <f t="shared" si="34"/>
        <v>0</v>
      </c>
      <c r="CHK34" s="74">
        <f t="shared" si="34"/>
        <v>0</v>
      </c>
      <c r="CHL34" s="74">
        <f t="shared" ref="CHL34:CJW34" si="35">CHL6/1000000</f>
        <v>0</v>
      </c>
      <c r="CHM34" s="74">
        <f t="shared" si="35"/>
        <v>0</v>
      </c>
      <c r="CHN34" s="74">
        <f t="shared" si="35"/>
        <v>0</v>
      </c>
      <c r="CHO34" s="74">
        <f t="shared" si="35"/>
        <v>0</v>
      </c>
      <c r="CHP34" s="74">
        <f t="shared" si="35"/>
        <v>0</v>
      </c>
      <c r="CHQ34" s="74">
        <f t="shared" si="35"/>
        <v>0</v>
      </c>
      <c r="CHR34" s="74">
        <f t="shared" si="35"/>
        <v>0</v>
      </c>
      <c r="CHS34" s="74">
        <f t="shared" si="35"/>
        <v>0</v>
      </c>
      <c r="CHT34" s="74">
        <f t="shared" si="35"/>
        <v>0</v>
      </c>
      <c r="CHU34" s="74">
        <f t="shared" si="35"/>
        <v>0</v>
      </c>
      <c r="CHV34" s="74">
        <f t="shared" si="35"/>
        <v>0</v>
      </c>
      <c r="CHW34" s="74">
        <f t="shared" si="35"/>
        <v>0</v>
      </c>
      <c r="CHX34" s="74">
        <f t="shared" si="35"/>
        <v>0</v>
      </c>
      <c r="CHY34" s="74">
        <f t="shared" si="35"/>
        <v>0</v>
      </c>
      <c r="CHZ34" s="74">
        <f t="shared" si="35"/>
        <v>0</v>
      </c>
      <c r="CIA34" s="74">
        <f t="shared" si="35"/>
        <v>0</v>
      </c>
      <c r="CIB34" s="74">
        <f t="shared" si="35"/>
        <v>0</v>
      </c>
      <c r="CIC34" s="74">
        <f t="shared" si="35"/>
        <v>0</v>
      </c>
      <c r="CID34" s="74">
        <f t="shared" si="35"/>
        <v>0</v>
      </c>
      <c r="CIE34" s="74">
        <f t="shared" si="35"/>
        <v>0</v>
      </c>
      <c r="CIF34" s="74">
        <f t="shared" si="35"/>
        <v>0</v>
      </c>
      <c r="CIG34" s="74">
        <f t="shared" si="35"/>
        <v>0</v>
      </c>
      <c r="CIH34" s="74">
        <f t="shared" si="35"/>
        <v>0</v>
      </c>
      <c r="CII34" s="74">
        <f t="shared" si="35"/>
        <v>0</v>
      </c>
      <c r="CIJ34" s="74">
        <f t="shared" si="35"/>
        <v>0</v>
      </c>
      <c r="CIK34" s="74">
        <f t="shared" si="35"/>
        <v>0</v>
      </c>
      <c r="CIL34" s="74">
        <f t="shared" si="35"/>
        <v>0</v>
      </c>
      <c r="CIM34" s="74">
        <f t="shared" si="35"/>
        <v>0</v>
      </c>
      <c r="CIN34" s="74">
        <f t="shared" si="35"/>
        <v>0</v>
      </c>
      <c r="CIO34" s="74">
        <f t="shared" si="35"/>
        <v>0</v>
      </c>
      <c r="CIP34" s="74">
        <f t="shared" si="35"/>
        <v>0</v>
      </c>
      <c r="CIQ34" s="74">
        <f t="shared" si="35"/>
        <v>0</v>
      </c>
      <c r="CIR34" s="74">
        <f t="shared" si="35"/>
        <v>0</v>
      </c>
      <c r="CIS34" s="74">
        <f t="shared" si="35"/>
        <v>0</v>
      </c>
      <c r="CIT34" s="74">
        <f t="shared" si="35"/>
        <v>0</v>
      </c>
      <c r="CIU34" s="74">
        <f t="shared" si="35"/>
        <v>0</v>
      </c>
      <c r="CIV34" s="74">
        <f t="shared" si="35"/>
        <v>0</v>
      </c>
      <c r="CIW34" s="74">
        <f t="shared" si="35"/>
        <v>0</v>
      </c>
      <c r="CIX34" s="74">
        <f t="shared" si="35"/>
        <v>0</v>
      </c>
      <c r="CIY34" s="74">
        <f t="shared" si="35"/>
        <v>0</v>
      </c>
      <c r="CIZ34" s="74">
        <f t="shared" si="35"/>
        <v>0</v>
      </c>
      <c r="CJA34" s="74">
        <f t="shared" si="35"/>
        <v>0</v>
      </c>
      <c r="CJB34" s="74">
        <f t="shared" si="35"/>
        <v>0</v>
      </c>
      <c r="CJC34" s="74">
        <f t="shared" si="35"/>
        <v>0</v>
      </c>
      <c r="CJD34" s="74">
        <f t="shared" si="35"/>
        <v>0</v>
      </c>
      <c r="CJE34" s="74">
        <f t="shared" si="35"/>
        <v>0</v>
      </c>
      <c r="CJF34" s="74">
        <f t="shared" si="35"/>
        <v>0</v>
      </c>
      <c r="CJG34" s="74">
        <f t="shared" si="35"/>
        <v>0</v>
      </c>
      <c r="CJH34" s="74">
        <f t="shared" si="35"/>
        <v>0</v>
      </c>
      <c r="CJI34" s="74">
        <f t="shared" si="35"/>
        <v>0</v>
      </c>
      <c r="CJJ34" s="74">
        <f t="shared" si="35"/>
        <v>0</v>
      </c>
      <c r="CJK34" s="74">
        <f t="shared" si="35"/>
        <v>0</v>
      </c>
      <c r="CJL34" s="74">
        <f t="shared" si="35"/>
        <v>0</v>
      </c>
      <c r="CJM34" s="74">
        <f t="shared" si="35"/>
        <v>0</v>
      </c>
      <c r="CJN34" s="74">
        <f t="shared" si="35"/>
        <v>0</v>
      </c>
      <c r="CJO34" s="74">
        <f t="shared" si="35"/>
        <v>0</v>
      </c>
      <c r="CJP34" s="74">
        <f t="shared" si="35"/>
        <v>0</v>
      </c>
      <c r="CJQ34" s="74">
        <f t="shared" si="35"/>
        <v>0</v>
      </c>
      <c r="CJR34" s="74">
        <f t="shared" si="35"/>
        <v>0</v>
      </c>
      <c r="CJS34" s="74">
        <f t="shared" si="35"/>
        <v>0</v>
      </c>
      <c r="CJT34" s="74">
        <f t="shared" si="35"/>
        <v>0</v>
      </c>
      <c r="CJU34" s="74">
        <f t="shared" si="35"/>
        <v>0</v>
      </c>
      <c r="CJV34" s="74">
        <f t="shared" si="35"/>
        <v>0</v>
      </c>
      <c r="CJW34" s="74">
        <f t="shared" si="35"/>
        <v>0</v>
      </c>
      <c r="CJX34" s="74">
        <f t="shared" ref="CJX34:CMI34" si="36">CJX6/1000000</f>
        <v>0</v>
      </c>
      <c r="CJY34" s="74">
        <f t="shared" si="36"/>
        <v>0</v>
      </c>
      <c r="CJZ34" s="74">
        <f t="shared" si="36"/>
        <v>0</v>
      </c>
      <c r="CKA34" s="74">
        <f t="shared" si="36"/>
        <v>0</v>
      </c>
      <c r="CKB34" s="74">
        <f t="shared" si="36"/>
        <v>0</v>
      </c>
      <c r="CKC34" s="74">
        <f t="shared" si="36"/>
        <v>0</v>
      </c>
      <c r="CKD34" s="74">
        <f t="shared" si="36"/>
        <v>0</v>
      </c>
      <c r="CKE34" s="74">
        <f t="shared" si="36"/>
        <v>0</v>
      </c>
      <c r="CKF34" s="74">
        <f t="shared" si="36"/>
        <v>0</v>
      </c>
      <c r="CKG34" s="74">
        <f t="shared" si="36"/>
        <v>0</v>
      </c>
      <c r="CKH34" s="74">
        <f t="shared" si="36"/>
        <v>0</v>
      </c>
      <c r="CKI34" s="74">
        <f t="shared" si="36"/>
        <v>0</v>
      </c>
      <c r="CKJ34" s="74">
        <f t="shared" si="36"/>
        <v>0</v>
      </c>
      <c r="CKK34" s="74">
        <f t="shared" si="36"/>
        <v>0</v>
      </c>
      <c r="CKL34" s="74">
        <f t="shared" si="36"/>
        <v>0</v>
      </c>
      <c r="CKM34" s="74">
        <f t="shared" si="36"/>
        <v>0</v>
      </c>
      <c r="CKN34" s="74">
        <f t="shared" si="36"/>
        <v>0</v>
      </c>
      <c r="CKO34" s="74">
        <f t="shared" si="36"/>
        <v>0</v>
      </c>
      <c r="CKP34" s="74">
        <f t="shared" si="36"/>
        <v>0</v>
      </c>
      <c r="CKQ34" s="74">
        <f t="shared" si="36"/>
        <v>0</v>
      </c>
      <c r="CKR34" s="74">
        <f t="shared" si="36"/>
        <v>0</v>
      </c>
      <c r="CKS34" s="74">
        <f t="shared" si="36"/>
        <v>0</v>
      </c>
      <c r="CKT34" s="74">
        <f t="shared" si="36"/>
        <v>0</v>
      </c>
      <c r="CKU34" s="74">
        <f t="shared" si="36"/>
        <v>0</v>
      </c>
      <c r="CKV34" s="74">
        <f t="shared" si="36"/>
        <v>0</v>
      </c>
      <c r="CKW34" s="74">
        <f t="shared" si="36"/>
        <v>0</v>
      </c>
      <c r="CKX34" s="74">
        <f t="shared" si="36"/>
        <v>0</v>
      </c>
      <c r="CKY34" s="74">
        <f t="shared" si="36"/>
        <v>0</v>
      </c>
      <c r="CKZ34" s="74">
        <f t="shared" si="36"/>
        <v>0</v>
      </c>
      <c r="CLA34" s="74">
        <f t="shared" si="36"/>
        <v>0</v>
      </c>
      <c r="CLB34" s="74">
        <f t="shared" si="36"/>
        <v>0</v>
      </c>
      <c r="CLC34" s="74">
        <f t="shared" si="36"/>
        <v>0</v>
      </c>
      <c r="CLD34" s="74">
        <f t="shared" si="36"/>
        <v>0</v>
      </c>
      <c r="CLE34" s="74">
        <f t="shared" si="36"/>
        <v>0</v>
      </c>
      <c r="CLF34" s="74">
        <f t="shared" si="36"/>
        <v>0</v>
      </c>
      <c r="CLG34" s="74">
        <f t="shared" si="36"/>
        <v>0</v>
      </c>
      <c r="CLH34" s="74">
        <f t="shared" si="36"/>
        <v>0</v>
      </c>
      <c r="CLI34" s="74">
        <f t="shared" si="36"/>
        <v>0</v>
      </c>
      <c r="CLJ34" s="74">
        <f t="shared" si="36"/>
        <v>0</v>
      </c>
      <c r="CLK34" s="74">
        <f t="shared" si="36"/>
        <v>0</v>
      </c>
      <c r="CLL34" s="74">
        <f t="shared" si="36"/>
        <v>0</v>
      </c>
      <c r="CLM34" s="74">
        <f t="shared" si="36"/>
        <v>0</v>
      </c>
      <c r="CLN34" s="74">
        <f t="shared" si="36"/>
        <v>0</v>
      </c>
      <c r="CLO34" s="74">
        <f t="shared" si="36"/>
        <v>0</v>
      </c>
      <c r="CLP34" s="74">
        <f t="shared" si="36"/>
        <v>0</v>
      </c>
      <c r="CLQ34" s="74">
        <f t="shared" si="36"/>
        <v>0</v>
      </c>
      <c r="CLR34" s="74">
        <f t="shared" si="36"/>
        <v>0</v>
      </c>
      <c r="CLS34" s="74">
        <f t="shared" si="36"/>
        <v>0</v>
      </c>
      <c r="CLT34" s="74">
        <f t="shared" si="36"/>
        <v>0</v>
      </c>
      <c r="CLU34" s="74">
        <f t="shared" si="36"/>
        <v>0</v>
      </c>
      <c r="CLV34" s="74">
        <f t="shared" si="36"/>
        <v>0</v>
      </c>
      <c r="CLW34" s="74">
        <f t="shared" si="36"/>
        <v>0</v>
      </c>
      <c r="CLX34" s="74">
        <f t="shared" si="36"/>
        <v>0</v>
      </c>
      <c r="CLY34" s="74">
        <f t="shared" si="36"/>
        <v>0</v>
      </c>
      <c r="CLZ34" s="74">
        <f t="shared" si="36"/>
        <v>0</v>
      </c>
      <c r="CMA34" s="74">
        <f t="shared" si="36"/>
        <v>0</v>
      </c>
      <c r="CMB34" s="74">
        <f t="shared" si="36"/>
        <v>0</v>
      </c>
      <c r="CMC34" s="74">
        <f t="shared" si="36"/>
        <v>0</v>
      </c>
      <c r="CMD34" s="74">
        <f t="shared" si="36"/>
        <v>0</v>
      </c>
      <c r="CME34" s="74">
        <f t="shared" si="36"/>
        <v>0</v>
      </c>
      <c r="CMF34" s="74">
        <f t="shared" si="36"/>
        <v>0</v>
      </c>
      <c r="CMG34" s="74">
        <f t="shared" si="36"/>
        <v>0</v>
      </c>
      <c r="CMH34" s="74">
        <f t="shared" si="36"/>
        <v>0</v>
      </c>
      <c r="CMI34" s="74">
        <f t="shared" si="36"/>
        <v>0</v>
      </c>
      <c r="CMJ34" s="74">
        <f t="shared" ref="CMJ34:COU34" si="37">CMJ6/1000000</f>
        <v>0</v>
      </c>
      <c r="CMK34" s="74">
        <f t="shared" si="37"/>
        <v>0</v>
      </c>
      <c r="CML34" s="74">
        <f t="shared" si="37"/>
        <v>0</v>
      </c>
      <c r="CMM34" s="74">
        <f t="shared" si="37"/>
        <v>0</v>
      </c>
      <c r="CMN34" s="74">
        <f t="shared" si="37"/>
        <v>0</v>
      </c>
      <c r="CMO34" s="74">
        <f t="shared" si="37"/>
        <v>0</v>
      </c>
      <c r="CMP34" s="74">
        <f t="shared" si="37"/>
        <v>0</v>
      </c>
      <c r="CMQ34" s="74">
        <f t="shared" si="37"/>
        <v>0</v>
      </c>
      <c r="CMR34" s="74">
        <f t="shared" si="37"/>
        <v>0</v>
      </c>
      <c r="CMS34" s="74">
        <f t="shared" si="37"/>
        <v>0</v>
      </c>
      <c r="CMT34" s="74">
        <f t="shared" si="37"/>
        <v>0</v>
      </c>
      <c r="CMU34" s="74">
        <f t="shared" si="37"/>
        <v>0</v>
      </c>
      <c r="CMV34" s="74">
        <f t="shared" si="37"/>
        <v>0</v>
      </c>
      <c r="CMW34" s="74">
        <f t="shared" si="37"/>
        <v>0</v>
      </c>
      <c r="CMX34" s="74">
        <f t="shared" si="37"/>
        <v>0</v>
      </c>
      <c r="CMY34" s="74">
        <f t="shared" si="37"/>
        <v>0</v>
      </c>
      <c r="CMZ34" s="74">
        <f t="shared" si="37"/>
        <v>0</v>
      </c>
      <c r="CNA34" s="74">
        <f t="shared" si="37"/>
        <v>0</v>
      </c>
      <c r="CNB34" s="74">
        <f t="shared" si="37"/>
        <v>0</v>
      </c>
      <c r="CNC34" s="74">
        <f t="shared" si="37"/>
        <v>0</v>
      </c>
      <c r="CND34" s="74">
        <f t="shared" si="37"/>
        <v>0</v>
      </c>
      <c r="CNE34" s="74">
        <f t="shared" si="37"/>
        <v>0</v>
      </c>
      <c r="CNF34" s="74">
        <f t="shared" si="37"/>
        <v>0</v>
      </c>
      <c r="CNG34" s="74">
        <f t="shared" si="37"/>
        <v>0</v>
      </c>
      <c r="CNH34" s="74">
        <f t="shared" si="37"/>
        <v>0</v>
      </c>
      <c r="CNI34" s="74">
        <f t="shared" si="37"/>
        <v>0</v>
      </c>
      <c r="CNJ34" s="74">
        <f t="shared" si="37"/>
        <v>0</v>
      </c>
      <c r="CNK34" s="74">
        <f t="shared" si="37"/>
        <v>0</v>
      </c>
      <c r="CNL34" s="74">
        <f t="shared" si="37"/>
        <v>0</v>
      </c>
      <c r="CNM34" s="74">
        <f t="shared" si="37"/>
        <v>0</v>
      </c>
      <c r="CNN34" s="74">
        <f t="shared" si="37"/>
        <v>0</v>
      </c>
      <c r="CNO34" s="74">
        <f t="shared" si="37"/>
        <v>0</v>
      </c>
      <c r="CNP34" s="74">
        <f t="shared" si="37"/>
        <v>0</v>
      </c>
      <c r="CNQ34" s="74">
        <f t="shared" si="37"/>
        <v>0</v>
      </c>
      <c r="CNR34" s="74">
        <f t="shared" si="37"/>
        <v>0</v>
      </c>
      <c r="CNS34" s="74">
        <f t="shared" si="37"/>
        <v>0</v>
      </c>
      <c r="CNT34" s="74">
        <f t="shared" si="37"/>
        <v>0</v>
      </c>
      <c r="CNU34" s="74">
        <f t="shared" si="37"/>
        <v>0</v>
      </c>
      <c r="CNV34" s="74">
        <f t="shared" si="37"/>
        <v>0</v>
      </c>
      <c r="CNW34" s="74">
        <f t="shared" si="37"/>
        <v>0</v>
      </c>
      <c r="CNX34" s="74">
        <f t="shared" si="37"/>
        <v>0</v>
      </c>
      <c r="CNY34" s="74">
        <f t="shared" si="37"/>
        <v>0</v>
      </c>
      <c r="CNZ34" s="74">
        <f t="shared" si="37"/>
        <v>0</v>
      </c>
      <c r="COA34" s="74">
        <f t="shared" si="37"/>
        <v>0</v>
      </c>
      <c r="COB34" s="74">
        <f t="shared" si="37"/>
        <v>0</v>
      </c>
      <c r="COC34" s="74">
        <f t="shared" si="37"/>
        <v>0</v>
      </c>
      <c r="COD34" s="74">
        <f t="shared" si="37"/>
        <v>0</v>
      </c>
      <c r="COE34" s="74">
        <f t="shared" si="37"/>
        <v>0</v>
      </c>
      <c r="COF34" s="74">
        <f t="shared" si="37"/>
        <v>0</v>
      </c>
      <c r="COG34" s="74">
        <f t="shared" si="37"/>
        <v>0</v>
      </c>
      <c r="COH34" s="74">
        <f t="shared" si="37"/>
        <v>0</v>
      </c>
      <c r="COI34" s="74">
        <f t="shared" si="37"/>
        <v>0</v>
      </c>
      <c r="COJ34" s="74">
        <f t="shared" si="37"/>
        <v>0</v>
      </c>
      <c r="COK34" s="74">
        <f t="shared" si="37"/>
        <v>0</v>
      </c>
      <c r="COL34" s="74">
        <f t="shared" si="37"/>
        <v>0</v>
      </c>
      <c r="COM34" s="74">
        <f t="shared" si="37"/>
        <v>0</v>
      </c>
      <c r="CON34" s="74">
        <f t="shared" si="37"/>
        <v>0</v>
      </c>
      <c r="COO34" s="74">
        <f t="shared" si="37"/>
        <v>0</v>
      </c>
      <c r="COP34" s="74">
        <f t="shared" si="37"/>
        <v>0</v>
      </c>
      <c r="COQ34" s="74">
        <f t="shared" si="37"/>
        <v>0</v>
      </c>
      <c r="COR34" s="74">
        <f t="shared" si="37"/>
        <v>0</v>
      </c>
      <c r="COS34" s="74">
        <f t="shared" si="37"/>
        <v>0</v>
      </c>
      <c r="COT34" s="74">
        <f t="shared" si="37"/>
        <v>0</v>
      </c>
      <c r="COU34" s="74">
        <f t="shared" si="37"/>
        <v>0</v>
      </c>
      <c r="COV34" s="74">
        <f t="shared" ref="COV34:CRG34" si="38">COV6/1000000</f>
        <v>0</v>
      </c>
      <c r="COW34" s="74">
        <f t="shared" si="38"/>
        <v>0</v>
      </c>
      <c r="COX34" s="74">
        <f t="shared" si="38"/>
        <v>0</v>
      </c>
      <c r="COY34" s="74">
        <f t="shared" si="38"/>
        <v>0</v>
      </c>
      <c r="COZ34" s="74">
        <f t="shared" si="38"/>
        <v>0</v>
      </c>
      <c r="CPA34" s="74">
        <f t="shared" si="38"/>
        <v>0</v>
      </c>
      <c r="CPB34" s="74">
        <f t="shared" si="38"/>
        <v>0</v>
      </c>
      <c r="CPC34" s="74">
        <f t="shared" si="38"/>
        <v>0</v>
      </c>
      <c r="CPD34" s="74">
        <f t="shared" si="38"/>
        <v>0</v>
      </c>
      <c r="CPE34" s="74">
        <f t="shared" si="38"/>
        <v>0</v>
      </c>
      <c r="CPF34" s="74">
        <f t="shared" si="38"/>
        <v>0</v>
      </c>
      <c r="CPG34" s="74">
        <f t="shared" si="38"/>
        <v>0</v>
      </c>
      <c r="CPH34" s="74">
        <f t="shared" si="38"/>
        <v>0</v>
      </c>
      <c r="CPI34" s="74">
        <f t="shared" si="38"/>
        <v>0</v>
      </c>
      <c r="CPJ34" s="74">
        <f t="shared" si="38"/>
        <v>0</v>
      </c>
      <c r="CPK34" s="74">
        <f t="shared" si="38"/>
        <v>0</v>
      </c>
      <c r="CPL34" s="74">
        <f t="shared" si="38"/>
        <v>0</v>
      </c>
      <c r="CPM34" s="74">
        <f t="shared" si="38"/>
        <v>0</v>
      </c>
      <c r="CPN34" s="74">
        <f t="shared" si="38"/>
        <v>0</v>
      </c>
      <c r="CPO34" s="74">
        <f t="shared" si="38"/>
        <v>0</v>
      </c>
      <c r="CPP34" s="74">
        <f t="shared" si="38"/>
        <v>0</v>
      </c>
      <c r="CPQ34" s="74">
        <f t="shared" si="38"/>
        <v>0</v>
      </c>
      <c r="CPR34" s="74">
        <f t="shared" si="38"/>
        <v>0</v>
      </c>
      <c r="CPS34" s="74">
        <f t="shared" si="38"/>
        <v>0</v>
      </c>
      <c r="CPT34" s="74">
        <f t="shared" si="38"/>
        <v>0</v>
      </c>
      <c r="CPU34" s="74">
        <f t="shared" si="38"/>
        <v>0</v>
      </c>
      <c r="CPV34" s="74">
        <f t="shared" si="38"/>
        <v>0</v>
      </c>
      <c r="CPW34" s="74">
        <f t="shared" si="38"/>
        <v>0</v>
      </c>
      <c r="CPX34" s="74">
        <f t="shared" si="38"/>
        <v>0</v>
      </c>
      <c r="CPY34" s="74">
        <f t="shared" si="38"/>
        <v>0</v>
      </c>
      <c r="CPZ34" s="74">
        <f t="shared" si="38"/>
        <v>0</v>
      </c>
      <c r="CQA34" s="74">
        <f t="shared" si="38"/>
        <v>0</v>
      </c>
      <c r="CQB34" s="74">
        <f t="shared" si="38"/>
        <v>0</v>
      </c>
      <c r="CQC34" s="74">
        <f t="shared" si="38"/>
        <v>0</v>
      </c>
      <c r="CQD34" s="74">
        <f t="shared" si="38"/>
        <v>0</v>
      </c>
      <c r="CQE34" s="74">
        <f t="shared" si="38"/>
        <v>0</v>
      </c>
      <c r="CQF34" s="74">
        <f t="shared" si="38"/>
        <v>0</v>
      </c>
      <c r="CQG34" s="74">
        <f t="shared" si="38"/>
        <v>0</v>
      </c>
      <c r="CQH34" s="74">
        <f t="shared" si="38"/>
        <v>0</v>
      </c>
      <c r="CQI34" s="74">
        <f t="shared" si="38"/>
        <v>0</v>
      </c>
      <c r="CQJ34" s="74">
        <f t="shared" si="38"/>
        <v>0</v>
      </c>
      <c r="CQK34" s="74">
        <f t="shared" si="38"/>
        <v>0</v>
      </c>
      <c r="CQL34" s="74">
        <f t="shared" si="38"/>
        <v>0</v>
      </c>
      <c r="CQM34" s="74">
        <f t="shared" si="38"/>
        <v>0</v>
      </c>
      <c r="CQN34" s="74">
        <f t="shared" si="38"/>
        <v>0</v>
      </c>
      <c r="CQO34" s="74">
        <f t="shared" si="38"/>
        <v>0</v>
      </c>
      <c r="CQP34" s="74">
        <f t="shared" si="38"/>
        <v>0</v>
      </c>
      <c r="CQQ34" s="74">
        <f t="shared" si="38"/>
        <v>0</v>
      </c>
      <c r="CQR34" s="74">
        <f t="shared" si="38"/>
        <v>0</v>
      </c>
      <c r="CQS34" s="74">
        <f t="shared" si="38"/>
        <v>0</v>
      </c>
      <c r="CQT34" s="74">
        <f t="shared" si="38"/>
        <v>0</v>
      </c>
      <c r="CQU34" s="74">
        <f t="shared" si="38"/>
        <v>0</v>
      </c>
      <c r="CQV34" s="74">
        <f t="shared" si="38"/>
        <v>0</v>
      </c>
      <c r="CQW34" s="74">
        <f t="shared" si="38"/>
        <v>0</v>
      </c>
      <c r="CQX34" s="74">
        <f t="shared" si="38"/>
        <v>0</v>
      </c>
      <c r="CQY34" s="74">
        <f t="shared" si="38"/>
        <v>0</v>
      </c>
      <c r="CQZ34" s="74">
        <f t="shared" si="38"/>
        <v>0</v>
      </c>
      <c r="CRA34" s="74">
        <f t="shared" si="38"/>
        <v>0</v>
      </c>
      <c r="CRB34" s="74">
        <f t="shared" si="38"/>
        <v>0</v>
      </c>
      <c r="CRC34" s="74">
        <f t="shared" si="38"/>
        <v>0</v>
      </c>
      <c r="CRD34" s="74">
        <f t="shared" si="38"/>
        <v>0</v>
      </c>
      <c r="CRE34" s="74">
        <f t="shared" si="38"/>
        <v>0</v>
      </c>
      <c r="CRF34" s="74">
        <f t="shared" si="38"/>
        <v>0</v>
      </c>
      <c r="CRG34" s="74">
        <f t="shared" si="38"/>
        <v>0</v>
      </c>
      <c r="CRH34" s="74">
        <f t="shared" ref="CRH34:CTS34" si="39">CRH6/1000000</f>
        <v>0</v>
      </c>
      <c r="CRI34" s="74">
        <f t="shared" si="39"/>
        <v>0</v>
      </c>
      <c r="CRJ34" s="74">
        <f t="shared" si="39"/>
        <v>0</v>
      </c>
      <c r="CRK34" s="74">
        <f t="shared" si="39"/>
        <v>0</v>
      </c>
      <c r="CRL34" s="74">
        <f t="shared" si="39"/>
        <v>0</v>
      </c>
      <c r="CRM34" s="74">
        <f t="shared" si="39"/>
        <v>0</v>
      </c>
      <c r="CRN34" s="74">
        <f t="shared" si="39"/>
        <v>0</v>
      </c>
      <c r="CRO34" s="74">
        <f t="shared" si="39"/>
        <v>0</v>
      </c>
      <c r="CRP34" s="74">
        <f t="shared" si="39"/>
        <v>0</v>
      </c>
      <c r="CRQ34" s="74">
        <f t="shared" si="39"/>
        <v>0</v>
      </c>
      <c r="CRR34" s="74">
        <f t="shared" si="39"/>
        <v>0</v>
      </c>
      <c r="CRS34" s="74">
        <f t="shared" si="39"/>
        <v>0</v>
      </c>
      <c r="CRT34" s="74">
        <f t="shared" si="39"/>
        <v>0</v>
      </c>
      <c r="CRU34" s="74">
        <f t="shared" si="39"/>
        <v>0</v>
      </c>
      <c r="CRV34" s="74">
        <f t="shared" si="39"/>
        <v>0</v>
      </c>
      <c r="CRW34" s="74">
        <f t="shared" si="39"/>
        <v>0</v>
      </c>
      <c r="CRX34" s="74">
        <f t="shared" si="39"/>
        <v>0</v>
      </c>
      <c r="CRY34" s="74">
        <f t="shared" si="39"/>
        <v>0</v>
      </c>
      <c r="CRZ34" s="74">
        <f t="shared" si="39"/>
        <v>0</v>
      </c>
      <c r="CSA34" s="74">
        <f t="shared" si="39"/>
        <v>0</v>
      </c>
      <c r="CSB34" s="74">
        <f t="shared" si="39"/>
        <v>0</v>
      </c>
      <c r="CSC34" s="74">
        <f t="shared" si="39"/>
        <v>0</v>
      </c>
      <c r="CSD34" s="74">
        <f t="shared" si="39"/>
        <v>0</v>
      </c>
      <c r="CSE34" s="74">
        <f t="shared" si="39"/>
        <v>0</v>
      </c>
      <c r="CSF34" s="74">
        <f t="shared" si="39"/>
        <v>0</v>
      </c>
      <c r="CSG34" s="74">
        <f t="shared" si="39"/>
        <v>0</v>
      </c>
      <c r="CSH34" s="74">
        <f t="shared" si="39"/>
        <v>0</v>
      </c>
      <c r="CSI34" s="74">
        <f t="shared" si="39"/>
        <v>0</v>
      </c>
      <c r="CSJ34" s="74">
        <f t="shared" si="39"/>
        <v>0</v>
      </c>
      <c r="CSK34" s="74">
        <f t="shared" si="39"/>
        <v>0</v>
      </c>
      <c r="CSL34" s="74">
        <f t="shared" si="39"/>
        <v>0</v>
      </c>
      <c r="CSM34" s="74">
        <f t="shared" si="39"/>
        <v>0</v>
      </c>
      <c r="CSN34" s="74">
        <f t="shared" si="39"/>
        <v>0</v>
      </c>
      <c r="CSO34" s="74">
        <f t="shared" si="39"/>
        <v>0</v>
      </c>
      <c r="CSP34" s="74">
        <f t="shared" si="39"/>
        <v>0</v>
      </c>
      <c r="CSQ34" s="74">
        <f t="shared" si="39"/>
        <v>0</v>
      </c>
      <c r="CSR34" s="74">
        <f t="shared" si="39"/>
        <v>0</v>
      </c>
      <c r="CSS34" s="74">
        <f t="shared" si="39"/>
        <v>0</v>
      </c>
      <c r="CST34" s="74">
        <f t="shared" si="39"/>
        <v>0</v>
      </c>
      <c r="CSU34" s="74">
        <f t="shared" si="39"/>
        <v>0</v>
      </c>
      <c r="CSV34" s="74">
        <f t="shared" si="39"/>
        <v>0</v>
      </c>
      <c r="CSW34" s="74">
        <f t="shared" si="39"/>
        <v>0</v>
      </c>
      <c r="CSX34" s="74">
        <f t="shared" si="39"/>
        <v>0</v>
      </c>
      <c r="CSY34" s="74">
        <f t="shared" si="39"/>
        <v>0</v>
      </c>
      <c r="CSZ34" s="74">
        <f t="shared" si="39"/>
        <v>0</v>
      </c>
      <c r="CTA34" s="74">
        <f t="shared" si="39"/>
        <v>0</v>
      </c>
      <c r="CTB34" s="74">
        <f t="shared" si="39"/>
        <v>0</v>
      </c>
      <c r="CTC34" s="74">
        <f t="shared" si="39"/>
        <v>0</v>
      </c>
      <c r="CTD34" s="74">
        <f t="shared" si="39"/>
        <v>0</v>
      </c>
      <c r="CTE34" s="74">
        <f t="shared" si="39"/>
        <v>0</v>
      </c>
      <c r="CTF34" s="74">
        <f t="shared" si="39"/>
        <v>0</v>
      </c>
      <c r="CTG34" s="74">
        <f t="shared" si="39"/>
        <v>0</v>
      </c>
      <c r="CTH34" s="74">
        <f t="shared" si="39"/>
        <v>0</v>
      </c>
      <c r="CTI34" s="74">
        <f t="shared" si="39"/>
        <v>0</v>
      </c>
      <c r="CTJ34" s="74">
        <f t="shared" si="39"/>
        <v>0</v>
      </c>
      <c r="CTK34" s="74">
        <f t="shared" si="39"/>
        <v>0</v>
      </c>
      <c r="CTL34" s="74">
        <f t="shared" si="39"/>
        <v>0</v>
      </c>
      <c r="CTM34" s="74">
        <f t="shared" si="39"/>
        <v>0</v>
      </c>
      <c r="CTN34" s="74">
        <f t="shared" si="39"/>
        <v>0</v>
      </c>
      <c r="CTO34" s="74">
        <f t="shared" si="39"/>
        <v>0</v>
      </c>
      <c r="CTP34" s="74">
        <f t="shared" si="39"/>
        <v>0</v>
      </c>
      <c r="CTQ34" s="74">
        <f t="shared" si="39"/>
        <v>0</v>
      </c>
      <c r="CTR34" s="74">
        <f t="shared" si="39"/>
        <v>0</v>
      </c>
      <c r="CTS34" s="74">
        <f t="shared" si="39"/>
        <v>0</v>
      </c>
      <c r="CTT34" s="74">
        <f t="shared" ref="CTT34:CWE34" si="40">CTT6/1000000</f>
        <v>0</v>
      </c>
      <c r="CTU34" s="74">
        <f t="shared" si="40"/>
        <v>0</v>
      </c>
      <c r="CTV34" s="74">
        <f t="shared" si="40"/>
        <v>0</v>
      </c>
      <c r="CTW34" s="74">
        <f t="shared" si="40"/>
        <v>0</v>
      </c>
      <c r="CTX34" s="74">
        <f t="shared" si="40"/>
        <v>0</v>
      </c>
      <c r="CTY34" s="74">
        <f t="shared" si="40"/>
        <v>0</v>
      </c>
      <c r="CTZ34" s="74">
        <f t="shared" si="40"/>
        <v>0</v>
      </c>
      <c r="CUA34" s="74">
        <f t="shared" si="40"/>
        <v>0</v>
      </c>
      <c r="CUB34" s="74">
        <f t="shared" si="40"/>
        <v>0</v>
      </c>
      <c r="CUC34" s="74">
        <f t="shared" si="40"/>
        <v>0</v>
      </c>
      <c r="CUD34" s="74">
        <f t="shared" si="40"/>
        <v>0</v>
      </c>
      <c r="CUE34" s="74">
        <f t="shared" si="40"/>
        <v>0</v>
      </c>
      <c r="CUF34" s="74">
        <f t="shared" si="40"/>
        <v>0</v>
      </c>
      <c r="CUG34" s="74">
        <f t="shared" si="40"/>
        <v>0</v>
      </c>
      <c r="CUH34" s="74">
        <f t="shared" si="40"/>
        <v>0</v>
      </c>
      <c r="CUI34" s="74">
        <f t="shared" si="40"/>
        <v>0</v>
      </c>
      <c r="CUJ34" s="74">
        <f t="shared" si="40"/>
        <v>0</v>
      </c>
      <c r="CUK34" s="74">
        <f t="shared" si="40"/>
        <v>0</v>
      </c>
      <c r="CUL34" s="74">
        <f t="shared" si="40"/>
        <v>0</v>
      </c>
      <c r="CUM34" s="74">
        <f t="shared" si="40"/>
        <v>0</v>
      </c>
      <c r="CUN34" s="74">
        <f t="shared" si="40"/>
        <v>0</v>
      </c>
      <c r="CUO34" s="74">
        <f t="shared" si="40"/>
        <v>0</v>
      </c>
      <c r="CUP34" s="74">
        <f t="shared" si="40"/>
        <v>0</v>
      </c>
      <c r="CUQ34" s="74">
        <f t="shared" si="40"/>
        <v>0</v>
      </c>
      <c r="CUR34" s="74">
        <f t="shared" si="40"/>
        <v>0</v>
      </c>
      <c r="CUS34" s="74">
        <f t="shared" si="40"/>
        <v>0</v>
      </c>
      <c r="CUT34" s="74">
        <f t="shared" si="40"/>
        <v>0</v>
      </c>
      <c r="CUU34" s="74">
        <f t="shared" si="40"/>
        <v>0</v>
      </c>
      <c r="CUV34" s="74">
        <f t="shared" si="40"/>
        <v>0</v>
      </c>
      <c r="CUW34" s="74">
        <f t="shared" si="40"/>
        <v>0</v>
      </c>
      <c r="CUX34" s="74">
        <f t="shared" si="40"/>
        <v>0</v>
      </c>
      <c r="CUY34" s="74">
        <f t="shared" si="40"/>
        <v>0</v>
      </c>
      <c r="CUZ34" s="74">
        <f t="shared" si="40"/>
        <v>0</v>
      </c>
      <c r="CVA34" s="74">
        <f t="shared" si="40"/>
        <v>0</v>
      </c>
      <c r="CVB34" s="74">
        <f t="shared" si="40"/>
        <v>0</v>
      </c>
      <c r="CVC34" s="74">
        <f t="shared" si="40"/>
        <v>0</v>
      </c>
      <c r="CVD34" s="74">
        <f t="shared" si="40"/>
        <v>0</v>
      </c>
      <c r="CVE34" s="74">
        <f t="shared" si="40"/>
        <v>0</v>
      </c>
      <c r="CVF34" s="74">
        <f t="shared" si="40"/>
        <v>0</v>
      </c>
      <c r="CVG34" s="74">
        <f t="shared" si="40"/>
        <v>0</v>
      </c>
      <c r="CVH34" s="74">
        <f t="shared" si="40"/>
        <v>0</v>
      </c>
      <c r="CVI34" s="74">
        <f t="shared" si="40"/>
        <v>0</v>
      </c>
      <c r="CVJ34" s="74">
        <f t="shared" si="40"/>
        <v>0</v>
      </c>
      <c r="CVK34" s="74">
        <f t="shared" si="40"/>
        <v>0</v>
      </c>
      <c r="CVL34" s="74">
        <f t="shared" si="40"/>
        <v>0</v>
      </c>
      <c r="CVM34" s="74">
        <f t="shared" si="40"/>
        <v>0</v>
      </c>
      <c r="CVN34" s="74">
        <f t="shared" si="40"/>
        <v>0</v>
      </c>
      <c r="CVO34" s="74">
        <f t="shared" si="40"/>
        <v>0</v>
      </c>
      <c r="CVP34" s="74">
        <f t="shared" si="40"/>
        <v>0</v>
      </c>
      <c r="CVQ34" s="74">
        <f t="shared" si="40"/>
        <v>0</v>
      </c>
      <c r="CVR34" s="74">
        <f t="shared" si="40"/>
        <v>0</v>
      </c>
      <c r="CVS34" s="74">
        <f t="shared" si="40"/>
        <v>0</v>
      </c>
      <c r="CVT34" s="74">
        <f t="shared" si="40"/>
        <v>0</v>
      </c>
      <c r="CVU34" s="74">
        <f t="shared" si="40"/>
        <v>0</v>
      </c>
      <c r="CVV34" s="74">
        <f t="shared" si="40"/>
        <v>0</v>
      </c>
      <c r="CVW34" s="74">
        <f t="shared" si="40"/>
        <v>0</v>
      </c>
      <c r="CVX34" s="74">
        <f t="shared" si="40"/>
        <v>0</v>
      </c>
      <c r="CVY34" s="74">
        <f t="shared" si="40"/>
        <v>0</v>
      </c>
      <c r="CVZ34" s="74">
        <f t="shared" si="40"/>
        <v>0</v>
      </c>
      <c r="CWA34" s="74">
        <f t="shared" si="40"/>
        <v>0</v>
      </c>
      <c r="CWB34" s="74">
        <f t="shared" si="40"/>
        <v>0</v>
      </c>
      <c r="CWC34" s="74">
        <f t="shared" si="40"/>
        <v>0</v>
      </c>
      <c r="CWD34" s="74">
        <f t="shared" si="40"/>
        <v>0</v>
      </c>
      <c r="CWE34" s="74">
        <f t="shared" si="40"/>
        <v>0</v>
      </c>
      <c r="CWF34" s="74">
        <f t="shared" ref="CWF34:CYQ34" si="41">CWF6/1000000</f>
        <v>0</v>
      </c>
      <c r="CWG34" s="74">
        <f t="shared" si="41"/>
        <v>0</v>
      </c>
      <c r="CWH34" s="74">
        <f t="shared" si="41"/>
        <v>0</v>
      </c>
      <c r="CWI34" s="74">
        <f t="shared" si="41"/>
        <v>0</v>
      </c>
      <c r="CWJ34" s="74">
        <f t="shared" si="41"/>
        <v>0</v>
      </c>
      <c r="CWK34" s="74">
        <f t="shared" si="41"/>
        <v>0</v>
      </c>
      <c r="CWL34" s="74">
        <f t="shared" si="41"/>
        <v>0</v>
      </c>
      <c r="CWM34" s="74">
        <f t="shared" si="41"/>
        <v>0</v>
      </c>
      <c r="CWN34" s="74">
        <f t="shared" si="41"/>
        <v>0</v>
      </c>
      <c r="CWO34" s="74">
        <f t="shared" si="41"/>
        <v>0</v>
      </c>
      <c r="CWP34" s="74">
        <f t="shared" si="41"/>
        <v>0</v>
      </c>
      <c r="CWQ34" s="74">
        <f t="shared" si="41"/>
        <v>0</v>
      </c>
      <c r="CWR34" s="74">
        <f t="shared" si="41"/>
        <v>0</v>
      </c>
      <c r="CWS34" s="74">
        <f t="shared" si="41"/>
        <v>0</v>
      </c>
      <c r="CWT34" s="74">
        <f t="shared" si="41"/>
        <v>0</v>
      </c>
      <c r="CWU34" s="74">
        <f t="shared" si="41"/>
        <v>0</v>
      </c>
      <c r="CWV34" s="74">
        <f t="shared" si="41"/>
        <v>0</v>
      </c>
      <c r="CWW34" s="74">
        <f t="shared" si="41"/>
        <v>0</v>
      </c>
      <c r="CWX34" s="74">
        <f t="shared" si="41"/>
        <v>0</v>
      </c>
      <c r="CWY34" s="74">
        <f t="shared" si="41"/>
        <v>0</v>
      </c>
      <c r="CWZ34" s="74">
        <f t="shared" si="41"/>
        <v>0</v>
      </c>
      <c r="CXA34" s="74">
        <f t="shared" si="41"/>
        <v>0</v>
      </c>
      <c r="CXB34" s="74">
        <f t="shared" si="41"/>
        <v>0</v>
      </c>
      <c r="CXC34" s="74">
        <f t="shared" si="41"/>
        <v>0</v>
      </c>
      <c r="CXD34" s="74">
        <f t="shared" si="41"/>
        <v>0</v>
      </c>
      <c r="CXE34" s="74">
        <f t="shared" si="41"/>
        <v>0</v>
      </c>
      <c r="CXF34" s="74">
        <f t="shared" si="41"/>
        <v>0</v>
      </c>
      <c r="CXG34" s="74">
        <f t="shared" si="41"/>
        <v>0</v>
      </c>
      <c r="CXH34" s="74">
        <f t="shared" si="41"/>
        <v>0</v>
      </c>
      <c r="CXI34" s="74">
        <f t="shared" si="41"/>
        <v>0</v>
      </c>
      <c r="CXJ34" s="74">
        <f t="shared" si="41"/>
        <v>0</v>
      </c>
      <c r="CXK34" s="74">
        <f t="shared" si="41"/>
        <v>0</v>
      </c>
      <c r="CXL34" s="74">
        <f t="shared" si="41"/>
        <v>0</v>
      </c>
      <c r="CXM34" s="74">
        <f t="shared" si="41"/>
        <v>0</v>
      </c>
      <c r="CXN34" s="74">
        <f t="shared" si="41"/>
        <v>0</v>
      </c>
      <c r="CXO34" s="74">
        <f t="shared" si="41"/>
        <v>0</v>
      </c>
      <c r="CXP34" s="74">
        <f t="shared" si="41"/>
        <v>0</v>
      </c>
      <c r="CXQ34" s="74">
        <f t="shared" si="41"/>
        <v>0</v>
      </c>
      <c r="CXR34" s="74">
        <f t="shared" si="41"/>
        <v>0</v>
      </c>
      <c r="CXS34" s="74">
        <f t="shared" si="41"/>
        <v>0</v>
      </c>
      <c r="CXT34" s="74">
        <f t="shared" si="41"/>
        <v>0</v>
      </c>
      <c r="CXU34" s="74">
        <f t="shared" si="41"/>
        <v>0</v>
      </c>
      <c r="CXV34" s="74">
        <f t="shared" si="41"/>
        <v>0</v>
      </c>
      <c r="CXW34" s="74">
        <f t="shared" si="41"/>
        <v>0</v>
      </c>
      <c r="CXX34" s="74">
        <f t="shared" si="41"/>
        <v>0</v>
      </c>
      <c r="CXY34" s="74">
        <f t="shared" si="41"/>
        <v>0</v>
      </c>
      <c r="CXZ34" s="74">
        <f t="shared" si="41"/>
        <v>0</v>
      </c>
      <c r="CYA34" s="74">
        <f t="shared" si="41"/>
        <v>0</v>
      </c>
      <c r="CYB34" s="74">
        <f t="shared" si="41"/>
        <v>0</v>
      </c>
      <c r="CYC34" s="74">
        <f t="shared" si="41"/>
        <v>0</v>
      </c>
      <c r="CYD34" s="74">
        <f t="shared" si="41"/>
        <v>0</v>
      </c>
      <c r="CYE34" s="74">
        <f t="shared" si="41"/>
        <v>0</v>
      </c>
      <c r="CYF34" s="74">
        <f t="shared" si="41"/>
        <v>0</v>
      </c>
      <c r="CYG34" s="74">
        <f t="shared" si="41"/>
        <v>0</v>
      </c>
      <c r="CYH34" s="74">
        <f t="shared" si="41"/>
        <v>0</v>
      </c>
      <c r="CYI34" s="74">
        <f t="shared" si="41"/>
        <v>0</v>
      </c>
      <c r="CYJ34" s="74">
        <f t="shared" si="41"/>
        <v>0</v>
      </c>
      <c r="CYK34" s="74">
        <f t="shared" si="41"/>
        <v>0</v>
      </c>
      <c r="CYL34" s="74">
        <f t="shared" si="41"/>
        <v>0</v>
      </c>
      <c r="CYM34" s="74">
        <f t="shared" si="41"/>
        <v>0</v>
      </c>
      <c r="CYN34" s="74">
        <f t="shared" si="41"/>
        <v>0</v>
      </c>
      <c r="CYO34" s="74">
        <f t="shared" si="41"/>
        <v>0</v>
      </c>
      <c r="CYP34" s="74">
        <f t="shared" si="41"/>
        <v>0</v>
      </c>
      <c r="CYQ34" s="74">
        <f t="shared" si="41"/>
        <v>0</v>
      </c>
      <c r="CYR34" s="74">
        <f t="shared" ref="CYR34:DBC34" si="42">CYR6/1000000</f>
        <v>0</v>
      </c>
      <c r="CYS34" s="74">
        <f t="shared" si="42"/>
        <v>0</v>
      </c>
      <c r="CYT34" s="74">
        <f t="shared" si="42"/>
        <v>0</v>
      </c>
      <c r="CYU34" s="74">
        <f t="shared" si="42"/>
        <v>0</v>
      </c>
      <c r="CYV34" s="74">
        <f t="shared" si="42"/>
        <v>0</v>
      </c>
      <c r="CYW34" s="74">
        <f t="shared" si="42"/>
        <v>0</v>
      </c>
      <c r="CYX34" s="74">
        <f t="shared" si="42"/>
        <v>0</v>
      </c>
      <c r="CYY34" s="74">
        <f t="shared" si="42"/>
        <v>0</v>
      </c>
      <c r="CYZ34" s="74">
        <f t="shared" si="42"/>
        <v>0</v>
      </c>
      <c r="CZA34" s="74">
        <f t="shared" si="42"/>
        <v>0</v>
      </c>
      <c r="CZB34" s="74">
        <f t="shared" si="42"/>
        <v>0</v>
      </c>
      <c r="CZC34" s="74">
        <f t="shared" si="42"/>
        <v>0</v>
      </c>
      <c r="CZD34" s="74">
        <f t="shared" si="42"/>
        <v>0</v>
      </c>
      <c r="CZE34" s="74">
        <f t="shared" si="42"/>
        <v>0</v>
      </c>
      <c r="CZF34" s="74">
        <f t="shared" si="42"/>
        <v>0</v>
      </c>
      <c r="CZG34" s="74">
        <f t="shared" si="42"/>
        <v>0</v>
      </c>
      <c r="CZH34" s="74">
        <f t="shared" si="42"/>
        <v>0</v>
      </c>
      <c r="CZI34" s="74">
        <f t="shared" si="42"/>
        <v>0</v>
      </c>
      <c r="CZJ34" s="74">
        <f t="shared" si="42"/>
        <v>0</v>
      </c>
      <c r="CZK34" s="74">
        <f t="shared" si="42"/>
        <v>0</v>
      </c>
      <c r="CZL34" s="74">
        <f t="shared" si="42"/>
        <v>0</v>
      </c>
      <c r="CZM34" s="74">
        <f t="shared" si="42"/>
        <v>0</v>
      </c>
      <c r="CZN34" s="74">
        <f t="shared" si="42"/>
        <v>0</v>
      </c>
      <c r="CZO34" s="74">
        <f t="shared" si="42"/>
        <v>0</v>
      </c>
      <c r="CZP34" s="74">
        <f t="shared" si="42"/>
        <v>0</v>
      </c>
      <c r="CZQ34" s="74">
        <f t="shared" si="42"/>
        <v>0</v>
      </c>
      <c r="CZR34" s="74">
        <f t="shared" si="42"/>
        <v>0</v>
      </c>
      <c r="CZS34" s="74">
        <f t="shared" si="42"/>
        <v>0</v>
      </c>
      <c r="CZT34" s="74">
        <f t="shared" si="42"/>
        <v>0</v>
      </c>
      <c r="CZU34" s="74">
        <f t="shared" si="42"/>
        <v>0</v>
      </c>
      <c r="CZV34" s="74">
        <f t="shared" si="42"/>
        <v>0</v>
      </c>
      <c r="CZW34" s="74">
        <f t="shared" si="42"/>
        <v>0</v>
      </c>
      <c r="CZX34" s="74">
        <f t="shared" si="42"/>
        <v>0</v>
      </c>
      <c r="CZY34" s="74">
        <f t="shared" si="42"/>
        <v>0</v>
      </c>
      <c r="CZZ34" s="74">
        <f t="shared" si="42"/>
        <v>0</v>
      </c>
      <c r="DAA34" s="74">
        <f t="shared" si="42"/>
        <v>0</v>
      </c>
      <c r="DAB34" s="74">
        <f t="shared" si="42"/>
        <v>0</v>
      </c>
      <c r="DAC34" s="74">
        <f t="shared" si="42"/>
        <v>0</v>
      </c>
      <c r="DAD34" s="74">
        <f t="shared" si="42"/>
        <v>0</v>
      </c>
      <c r="DAE34" s="74">
        <f t="shared" si="42"/>
        <v>0</v>
      </c>
      <c r="DAF34" s="74">
        <f t="shared" si="42"/>
        <v>0</v>
      </c>
      <c r="DAG34" s="74">
        <f t="shared" si="42"/>
        <v>0</v>
      </c>
      <c r="DAH34" s="74">
        <f t="shared" si="42"/>
        <v>0</v>
      </c>
      <c r="DAI34" s="74">
        <f t="shared" si="42"/>
        <v>0</v>
      </c>
      <c r="DAJ34" s="74">
        <f t="shared" si="42"/>
        <v>0</v>
      </c>
      <c r="DAK34" s="74">
        <f t="shared" si="42"/>
        <v>0</v>
      </c>
      <c r="DAL34" s="74">
        <f t="shared" si="42"/>
        <v>0</v>
      </c>
      <c r="DAM34" s="74">
        <f t="shared" si="42"/>
        <v>0</v>
      </c>
      <c r="DAN34" s="74">
        <f t="shared" si="42"/>
        <v>0</v>
      </c>
      <c r="DAO34" s="74">
        <f t="shared" si="42"/>
        <v>0</v>
      </c>
      <c r="DAP34" s="74">
        <f t="shared" si="42"/>
        <v>0</v>
      </c>
      <c r="DAQ34" s="74">
        <f t="shared" si="42"/>
        <v>0</v>
      </c>
      <c r="DAR34" s="74">
        <f t="shared" si="42"/>
        <v>0</v>
      </c>
      <c r="DAS34" s="74">
        <f t="shared" si="42"/>
        <v>0</v>
      </c>
      <c r="DAT34" s="74">
        <f t="shared" si="42"/>
        <v>0</v>
      </c>
      <c r="DAU34" s="74">
        <f t="shared" si="42"/>
        <v>0</v>
      </c>
      <c r="DAV34" s="74">
        <f t="shared" si="42"/>
        <v>0</v>
      </c>
      <c r="DAW34" s="74">
        <f t="shared" si="42"/>
        <v>0</v>
      </c>
      <c r="DAX34" s="74">
        <f t="shared" si="42"/>
        <v>0</v>
      </c>
      <c r="DAY34" s="74">
        <f t="shared" si="42"/>
        <v>0</v>
      </c>
      <c r="DAZ34" s="74">
        <f t="shared" si="42"/>
        <v>0</v>
      </c>
      <c r="DBA34" s="74">
        <f t="shared" si="42"/>
        <v>0</v>
      </c>
      <c r="DBB34" s="74">
        <f t="shared" si="42"/>
        <v>0</v>
      </c>
      <c r="DBC34" s="74">
        <f t="shared" si="42"/>
        <v>0</v>
      </c>
      <c r="DBD34" s="74">
        <f t="shared" ref="DBD34:DDO34" si="43">DBD6/1000000</f>
        <v>0</v>
      </c>
      <c r="DBE34" s="74">
        <f t="shared" si="43"/>
        <v>0</v>
      </c>
      <c r="DBF34" s="74">
        <f t="shared" si="43"/>
        <v>0</v>
      </c>
      <c r="DBG34" s="74">
        <f t="shared" si="43"/>
        <v>0</v>
      </c>
      <c r="DBH34" s="74">
        <f t="shared" si="43"/>
        <v>0</v>
      </c>
      <c r="DBI34" s="74">
        <f t="shared" si="43"/>
        <v>0</v>
      </c>
      <c r="DBJ34" s="74">
        <f t="shared" si="43"/>
        <v>0</v>
      </c>
      <c r="DBK34" s="74">
        <f t="shared" si="43"/>
        <v>0</v>
      </c>
      <c r="DBL34" s="74">
        <f t="shared" si="43"/>
        <v>0</v>
      </c>
      <c r="DBM34" s="74">
        <f t="shared" si="43"/>
        <v>0</v>
      </c>
      <c r="DBN34" s="74">
        <f t="shared" si="43"/>
        <v>0</v>
      </c>
      <c r="DBO34" s="74">
        <f t="shared" si="43"/>
        <v>0</v>
      </c>
      <c r="DBP34" s="74">
        <f t="shared" si="43"/>
        <v>0</v>
      </c>
      <c r="DBQ34" s="74">
        <f t="shared" si="43"/>
        <v>0</v>
      </c>
      <c r="DBR34" s="74">
        <f t="shared" si="43"/>
        <v>0</v>
      </c>
      <c r="DBS34" s="74">
        <f t="shared" si="43"/>
        <v>0</v>
      </c>
      <c r="DBT34" s="74">
        <f t="shared" si="43"/>
        <v>0</v>
      </c>
      <c r="DBU34" s="74">
        <f t="shared" si="43"/>
        <v>0</v>
      </c>
      <c r="DBV34" s="74">
        <f t="shared" si="43"/>
        <v>0</v>
      </c>
      <c r="DBW34" s="74">
        <f t="shared" si="43"/>
        <v>0</v>
      </c>
      <c r="DBX34" s="74">
        <f t="shared" si="43"/>
        <v>0</v>
      </c>
      <c r="DBY34" s="74">
        <f t="shared" si="43"/>
        <v>0</v>
      </c>
      <c r="DBZ34" s="74">
        <f t="shared" si="43"/>
        <v>0</v>
      </c>
      <c r="DCA34" s="74">
        <f t="shared" si="43"/>
        <v>0</v>
      </c>
      <c r="DCB34" s="74">
        <f t="shared" si="43"/>
        <v>0</v>
      </c>
      <c r="DCC34" s="74">
        <f t="shared" si="43"/>
        <v>0</v>
      </c>
      <c r="DCD34" s="74">
        <f t="shared" si="43"/>
        <v>0</v>
      </c>
      <c r="DCE34" s="74">
        <f t="shared" si="43"/>
        <v>0</v>
      </c>
      <c r="DCF34" s="74">
        <f t="shared" si="43"/>
        <v>0</v>
      </c>
      <c r="DCG34" s="74">
        <f t="shared" si="43"/>
        <v>0</v>
      </c>
      <c r="DCH34" s="74">
        <f t="shared" si="43"/>
        <v>0</v>
      </c>
      <c r="DCI34" s="74">
        <f t="shared" si="43"/>
        <v>0</v>
      </c>
      <c r="DCJ34" s="74">
        <f t="shared" si="43"/>
        <v>0</v>
      </c>
      <c r="DCK34" s="74">
        <f t="shared" si="43"/>
        <v>0</v>
      </c>
      <c r="DCL34" s="74">
        <f t="shared" si="43"/>
        <v>0</v>
      </c>
      <c r="DCM34" s="74">
        <f t="shared" si="43"/>
        <v>0</v>
      </c>
      <c r="DCN34" s="74">
        <f t="shared" si="43"/>
        <v>0</v>
      </c>
      <c r="DCO34" s="74">
        <f t="shared" si="43"/>
        <v>0</v>
      </c>
      <c r="DCP34" s="74">
        <f t="shared" si="43"/>
        <v>0</v>
      </c>
      <c r="DCQ34" s="74">
        <f t="shared" si="43"/>
        <v>0</v>
      </c>
      <c r="DCR34" s="74">
        <f t="shared" si="43"/>
        <v>0</v>
      </c>
      <c r="DCS34" s="74">
        <f t="shared" si="43"/>
        <v>0</v>
      </c>
      <c r="DCT34" s="74">
        <f t="shared" si="43"/>
        <v>0</v>
      </c>
      <c r="DCU34" s="74">
        <f t="shared" si="43"/>
        <v>0</v>
      </c>
      <c r="DCV34" s="74">
        <f t="shared" si="43"/>
        <v>0</v>
      </c>
      <c r="DCW34" s="74">
        <f t="shared" si="43"/>
        <v>0</v>
      </c>
      <c r="DCX34" s="74">
        <f t="shared" si="43"/>
        <v>0</v>
      </c>
      <c r="DCY34" s="74">
        <f t="shared" si="43"/>
        <v>0</v>
      </c>
      <c r="DCZ34" s="74">
        <f t="shared" si="43"/>
        <v>0</v>
      </c>
      <c r="DDA34" s="74">
        <f t="shared" si="43"/>
        <v>0</v>
      </c>
      <c r="DDB34" s="74">
        <f t="shared" si="43"/>
        <v>0</v>
      </c>
      <c r="DDC34" s="74">
        <f t="shared" si="43"/>
        <v>0</v>
      </c>
      <c r="DDD34" s="74">
        <f t="shared" si="43"/>
        <v>0</v>
      </c>
      <c r="DDE34" s="74">
        <f t="shared" si="43"/>
        <v>0</v>
      </c>
      <c r="DDF34" s="74">
        <f t="shared" si="43"/>
        <v>0</v>
      </c>
      <c r="DDG34" s="74">
        <f t="shared" si="43"/>
        <v>0</v>
      </c>
      <c r="DDH34" s="74">
        <f t="shared" si="43"/>
        <v>0</v>
      </c>
      <c r="DDI34" s="74">
        <f t="shared" si="43"/>
        <v>0</v>
      </c>
      <c r="DDJ34" s="74">
        <f t="shared" si="43"/>
        <v>0</v>
      </c>
      <c r="DDK34" s="74">
        <f t="shared" si="43"/>
        <v>0</v>
      </c>
      <c r="DDL34" s="74">
        <f t="shared" si="43"/>
        <v>0</v>
      </c>
      <c r="DDM34" s="74">
        <f t="shared" si="43"/>
        <v>0</v>
      </c>
      <c r="DDN34" s="74">
        <f t="shared" si="43"/>
        <v>0</v>
      </c>
      <c r="DDO34" s="74">
        <f t="shared" si="43"/>
        <v>0</v>
      </c>
      <c r="DDP34" s="74">
        <f t="shared" ref="DDP34:DGA34" si="44">DDP6/1000000</f>
        <v>0</v>
      </c>
      <c r="DDQ34" s="74">
        <f t="shared" si="44"/>
        <v>0</v>
      </c>
      <c r="DDR34" s="74">
        <f t="shared" si="44"/>
        <v>0</v>
      </c>
      <c r="DDS34" s="74">
        <f t="shared" si="44"/>
        <v>0</v>
      </c>
      <c r="DDT34" s="74">
        <f t="shared" si="44"/>
        <v>0</v>
      </c>
      <c r="DDU34" s="74">
        <f t="shared" si="44"/>
        <v>0</v>
      </c>
      <c r="DDV34" s="74">
        <f t="shared" si="44"/>
        <v>0</v>
      </c>
      <c r="DDW34" s="74">
        <f t="shared" si="44"/>
        <v>0</v>
      </c>
      <c r="DDX34" s="74">
        <f t="shared" si="44"/>
        <v>0</v>
      </c>
      <c r="DDY34" s="74">
        <f t="shared" si="44"/>
        <v>0</v>
      </c>
      <c r="DDZ34" s="74">
        <f t="shared" si="44"/>
        <v>0</v>
      </c>
      <c r="DEA34" s="74">
        <f t="shared" si="44"/>
        <v>0</v>
      </c>
      <c r="DEB34" s="74">
        <f t="shared" si="44"/>
        <v>0</v>
      </c>
      <c r="DEC34" s="74">
        <f t="shared" si="44"/>
        <v>0</v>
      </c>
      <c r="DED34" s="74">
        <f t="shared" si="44"/>
        <v>0</v>
      </c>
      <c r="DEE34" s="74">
        <f t="shared" si="44"/>
        <v>0</v>
      </c>
      <c r="DEF34" s="74">
        <f t="shared" si="44"/>
        <v>0</v>
      </c>
      <c r="DEG34" s="74">
        <f t="shared" si="44"/>
        <v>0</v>
      </c>
      <c r="DEH34" s="74">
        <f t="shared" si="44"/>
        <v>0</v>
      </c>
      <c r="DEI34" s="74">
        <f t="shared" si="44"/>
        <v>0</v>
      </c>
      <c r="DEJ34" s="74">
        <f t="shared" si="44"/>
        <v>0</v>
      </c>
      <c r="DEK34" s="74">
        <f t="shared" si="44"/>
        <v>0</v>
      </c>
      <c r="DEL34" s="74">
        <f t="shared" si="44"/>
        <v>0</v>
      </c>
      <c r="DEM34" s="74">
        <f t="shared" si="44"/>
        <v>0</v>
      </c>
      <c r="DEN34" s="74">
        <f t="shared" si="44"/>
        <v>0</v>
      </c>
      <c r="DEO34" s="74">
        <f t="shared" si="44"/>
        <v>0</v>
      </c>
      <c r="DEP34" s="74">
        <f t="shared" si="44"/>
        <v>0</v>
      </c>
      <c r="DEQ34" s="74">
        <f t="shared" si="44"/>
        <v>0</v>
      </c>
      <c r="DER34" s="74">
        <f t="shared" si="44"/>
        <v>0</v>
      </c>
      <c r="DES34" s="74">
        <f t="shared" si="44"/>
        <v>0</v>
      </c>
      <c r="DET34" s="74">
        <f t="shared" si="44"/>
        <v>0</v>
      </c>
      <c r="DEU34" s="74">
        <f t="shared" si="44"/>
        <v>0</v>
      </c>
      <c r="DEV34" s="74">
        <f t="shared" si="44"/>
        <v>0</v>
      </c>
      <c r="DEW34" s="74">
        <f t="shared" si="44"/>
        <v>0</v>
      </c>
      <c r="DEX34" s="74">
        <f t="shared" si="44"/>
        <v>0</v>
      </c>
      <c r="DEY34" s="74">
        <f t="shared" si="44"/>
        <v>0</v>
      </c>
      <c r="DEZ34" s="74">
        <f t="shared" si="44"/>
        <v>0</v>
      </c>
      <c r="DFA34" s="74">
        <f t="shared" si="44"/>
        <v>0</v>
      </c>
      <c r="DFB34" s="74">
        <f t="shared" si="44"/>
        <v>0</v>
      </c>
      <c r="DFC34" s="74">
        <f t="shared" si="44"/>
        <v>0</v>
      </c>
      <c r="DFD34" s="74">
        <f t="shared" si="44"/>
        <v>0</v>
      </c>
      <c r="DFE34" s="74">
        <f t="shared" si="44"/>
        <v>0</v>
      </c>
      <c r="DFF34" s="74">
        <f t="shared" si="44"/>
        <v>0</v>
      </c>
      <c r="DFG34" s="74">
        <f t="shared" si="44"/>
        <v>0</v>
      </c>
      <c r="DFH34" s="74">
        <f t="shared" si="44"/>
        <v>0</v>
      </c>
      <c r="DFI34" s="74">
        <f t="shared" si="44"/>
        <v>0</v>
      </c>
      <c r="DFJ34" s="74">
        <f t="shared" si="44"/>
        <v>0</v>
      </c>
      <c r="DFK34" s="74">
        <f t="shared" si="44"/>
        <v>0</v>
      </c>
      <c r="DFL34" s="74">
        <f t="shared" si="44"/>
        <v>0</v>
      </c>
      <c r="DFM34" s="74">
        <f t="shared" si="44"/>
        <v>0</v>
      </c>
      <c r="DFN34" s="74">
        <f t="shared" si="44"/>
        <v>0</v>
      </c>
      <c r="DFO34" s="74">
        <f t="shared" si="44"/>
        <v>0</v>
      </c>
      <c r="DFP34" s="74">
        <f t="shared" si="44"/>
        <v>0</v>
      </c>
      <c r="DFQ34" s="74">
        <f t="shared" si="44"/>
        <v>0</v>
      </c>
      <c r="DFR34" s="74">
        <f t="shared" si="44"/>
        <v>0</v>
      </c>
      <c r="DFS34" s="74">
        <f t="shared" si="44"/>
        <v>0</v>
      </c>
      <c r="DFT34" s="74">
        <f t="shared" si="44"/>
        <v>0</v>
      </c>
      <c r="DFU34" s="74">
        <f t="shared" si="44"/>
        <v>0</v>
      </c>
      <c r="DFV34" s="74">
        <f t="shared" si="44"/>
        <v>0</v>
      </c>
      <c r="DFW34" s="74">
        <f t="shared" si="44"/>
        <v>0</v>
      </c>
      <c r="DFX34" s="74">
        <f t="shared" si="44"/>
        <v>0</v>
      </c>
      <c r="DFY34" s="74">
        <f t="shared" si="44"/>
        <v>0</v>
      </c>
      <c r="DFZ34" s="74">
        <f t="shared" si="44"/>
        <v>0</v>
      </c>
      <c r="DGA34" s="74">
        <f t="shared" si="44"/>
        <v>0</v>
      </c>
      <c r="DGB34" s="74">
        <f t="shared" ref="DGB34:DIM34" si="45">DGB6/1000000</f>
        <v>0</v>
      </c>
      <c r="DGC34" s="74">
        <f t="shared" si="45"/>
        <v>0</v>
      </c>
      <c r="DGD34" s="74">
        <f t="shared" si="45"/>
        <v>0</v>
      </c>
      <c r="DGE34" s="74">
        <f t="shared" si="45"/>
        <v>0</v>
      </c>
      <c r="DGF34" s="74">
        <f t="shared" si="45"/>
        <v>0</v>
      </c>
      <c r="DGG34" s="74">
        <f t="shared" si="45"/>
        <v>0</v>
      </c>
      <c r="DGH34" s="74">
        <f t="shared" si="45"/>
        <v>0</v>
      </c>
      <c r="DGI34" s="74">
        <f t="shared" si="45"/>
        <v>0</v>
      </c>
      <c r="DGJ34" s="74">
        <f t="shared" si="45"/>
        <v>0</v>
      </c>
      <c r="DGK34" s="74">
        <f t="shared" si="45"/>
        <v>0</v>
      </c>
      <c r="DGL34" s="74">
        <f t="shared" si="45"/>
        <v>0</v>
      </c>
      <c r="DGM34" s="74">
        <f t="shared" si="45"/>
        <v>0</v>
      </c>
      <c r="DGN34" s="74">
        <f t="shared" si="45"/>
        <v>0</v>
      </c>
      <c r="DGO34" s="74">
        <f t="shared" si="45"/>
        <v>0</v>
      </c>
      <c r="DGP34" s="74">
        <f t="shared" si="45"/>
        <v>0</v>
      </c>
      <c r="DGQ34" s="74">
        <f t="shared" si="45"/>
        <v>0</v>
      </c>
      <c r="DGR34" s="74">
        <f t="shared" si="45"/>
        <v>0</v>
      </c>
      <c r="DGS34" s="74">
        <f t="shared" si="45"/>
        <v>0</v>
      </c>
      <c r="DGT34" s="74">
        <f t="shared" si="45"/>
        <v>0</v>
      </c>
      <c r="DGU34" s="74">
        <f t="shared" si="45"/>
        <v>0</v>
      </c>
      <c r="DGV34" s="74">
        <f t="shared" si="45"/>
        <v>0</v>
      </c>
      <c r="DGW34" s="74">
        <f t="shared" si="45"/>
        <v>0</v>
      </c>
      <c r="DGX34" s="74">
        <f t="shared" si="45"/>
        <v>0</v>
      </c>
      <c r="DGY34" s="74">
        <f t="shared" si="45"/>
        <v>0</v>
      </c>
      <c r="DGZ34" s="74">
        <f t="shared" si="45"/>
        <v>0</v>
      </c>
      <c r="DHA34" s="74">
        <f t="shared" si="45"/>
        <v>0</v>
      </c>
      <c r="DHB34" s="74">
        <f t="shared" si="45"/>
        <v>0</v>
      </c>
      <c r="DHC34" s="74">
        <f t="shared" si="45"/>
        <v>0</v>
      </c>
      <c r="DHD34" s="74">
        <f t="shared" si="45"/>
        <v>0</v>
      </c>
      <c r="DHE34" s="74">
        <f t="shared" si="45"/>
        <v>0</v>
      </c>
      <c r="DHF34" s="74">
        <f t="shared" si="45"/>
        <v>0</v>
      </c>
      <c r="DHG34" s="74">
        <f t="shared" si="45"/>
        <v>0</v>
      </c>
      <c r="DHH34" s="74">
        <f t="shared" si="45"/>
        <v>0</v>
      </c>
      <c r="DHI34" s="74">
        <f t="shared" si="45"/>
        <v>0</v>
      </c>
      <c r="DHJ34" s="74">
        <f t="shared" si="45"/>
        <v>0</v>
      </c>
      <c r="DHK34" s="74">
        <f t="shared" si="45"/>
        <v>0</v>
      </c>
      <c r="DHL34" s="74">
        <f t="shared" si="45"/>
        <v>0</v>
      </c>
      <c r="DHM34" s="74">
        <f t="shared" si="45"/>
        <v>0</v>
      </c>
      <c r="DHN34" s="74">
        <f t="shared" si="45"/>
        <v>0</v>
      </c>
      <c r="DHO34" s="74">
        <f t="shared" si="45"/>
        <v>0</v>
      </c>
      <c r="DHP34" s="74">
        <f t="shared" si="45"/>
        <v>0</v>
      </c>
      <c r="DHQ34" s="74">
        <f t="shared" si="45"/>
        <v>0</v>
      </c>
      <c r="DHR34" s="74">
        <f t="shared" si="45"/>
        <v>0</v>
      </c>
      <c r="DHS34" s="74">
        <f t="shared" si="45"/>
        <v>0</v>
      </c>
      <c r="DHT34" s="74">
        <f t="shared" si="45"/>
        <v>0</v>
      </c>
      <c r="DHU34" s="74">
        <f t="shared" si="45"/>
        <v>0</v>
      </c>
      <c r="DHV34" s="74">
        <f t="shared" si="45"/>
        <v>0</v>
      </c>
      <c r="DHW34" s="74">
        <f t="shared" si="45"/>
        <v>0</v>
      </c>
      <c r="DHX34" s="74">
        <f t="shared" si="45"/>
        <v>0</v>
      </c>
      <c r="DHY34" s="74">
        <f t="shared" si="45"/>
        <v>0</v>
      </c>
      <c r="DHZ34" s="74">
        <f t="shared" si="45"/>
        <v>0</v>
      </c>
      <c r="DIA34" s="74">
        <f t="shared" si="45"/>
        <v>0</v>
      </c>
      <c r="DIB34" s="74">
        <f t="shared" si="45"/>
        <v>0</v>
      </c>
      <c r="DIC34" s="74">
        <f t="shared" si="45"/>
        <v>0</v>
      </c>
      <c r="DID34" s="74">
        <f t="shared" si="45"/>
        <v>0</v>
      </c>
      <c r="DIE34" s="74">
        <f t="shared" si="45"/>
        <v>0</v>
      </c>
      <c r="DIF34" s="74">
        <f t="shared" si="45"/>
        <v>0</v>
      </c>
      <c r="DIG34" s="74">
        <f t="shared" si="45"/>
        <v>0</v>
      </c>
      <c r="DIH34" s="74">
        <f t="shared" si="45"/>
        <v>0</v>
      </c>
      <c r="DII34" s="74">
        <f t="shared" si="45"/>
        <v>0</v>
      </c>
      <c r="DIJ34" s="74">
        <f t="shared" si="45"/>
        <v>0</v>
      </c>
      <c r="DIK34" s="74">
        <f t="shared" si="45"/>
        <v>0</v>
      </c>
      <c r="DIL34" s="74">
        <f t="shared" si="45"/>
        <v>0</v>
      </c>
      <c r="DIM34" s="74">
        <f t="shared" si="45"/>
        <v>0</v>
      </c>
      <c r="DIN34" s="74">
        <f t="shared" ref="DIN34:DKY34" si="46">DIN6/1000000</f>
        <v>0</v>
      </c>
      <c r="DIO34" s="74">
        <f t="shared" si="46"/>
        <v>0</v>
      </c>
      <c r="DIP34" s="74">
        <f t="shared" si="46"/>
        <v>0</v>
      </c>
      <c r="DIQ34" s="74">
        <f t="shared" si="46"/>
        <v>0</v>
      </c>
      <c r="DIR34" s="74">
        <f t="shared" si="46"/>
        <v>0</v>
      </c>
      <c r="DIS34" s="74">
        <f t="shared" si="46"/>
        <v>0</v>
      </c>
      <c r="DIT34" s="74">
        <f t="shared" si="46"/>
        <v>0</v>
      </c>
      <c r="DIU34" s="74">
        <f t="shared" si="46"/>
        <v>0</v>
      </c>
      <c r="DIV34" s="74">
        <f t="shared" si="46"/>
        <v>0</v>
      </c>
      <c r="DIW34" s="74">
        <f t="shared" si="46"/>
        <v>0</v>
      </c>
      <c r="DIX34" s="74">
        <f t="shared" si="46"/>
        <v>0</v>
      </c>
      <c r="DIY34" s="74">
        <f t="shared" si="46"/>
        <v>0</v>
      </c>
      <c r="DIZ34" s="74">
        <f t="shared" si="46"/>
        <v>0</v>
      </c>
      <c r="DJA34" s="74">
        <f t="shared" si="46"/>
        <v>0</v>
      </c>
      <c r="DJB34" s="74">
        <f t="shared" si="46"/>
        <v>0</v>
      </c>
      <c r="DJC34" s="74">
        <f t="shared" si="46"/>
        <v>0</v>
      </c>
      <c r="DJD34" s="74">
        <f t="shared" si="46"/>
        <v>0</v>
      </c>
      <c r="DJE34" s="74">
        <f t="shared" si="46"/>
        <v>0</v>
      </c>
      <c r="DJF34" s="74">
        <f t="shared" si="46"/>
        <v>0</v>
      </c>
      <c r="DJG34" s="74">
        <f t="shared" si="46"/>
        <v>0</v>
      </c>
      <c r="DJH34" s="74">
        <f t="shared" si="46"/>
        <v>0</v>
      </c>
      <c r="DJI34" s="74">
        <f t="shared" si="46"/>
        <v>0</v>
      </c>
      <c r="DJJ34" s="74">
        <f t="shared" si="46"/>
        <v>0</v>
      </c>
      <c r="DJK34" s="74">
        <f t="shared" si="46"/>
        <v>0</v>
      </c>
      <c r="DJL34" s="74">
        <f t="shared" si="46"/>
        <v>0</v>
      </c>
      <c r="DJM34" s="74">
        <f t="shared" si="46"/>
        <v>0</v>
      </c>
      <c r="DJN34" s="74">
        <f t="shared" si="46"/>
        <v>0</v>
      </c>
      <c r="DJO34" s="74">
        <f t="shared" si="46"/>
        <v>0</v>
      </c>
      <c r="DJP34" s="74">
        <f t="shared" si="46"/>
        <v>0</v>
      </c>
      <c r="DJQ34" s="74">
        <f t="shared" si="46"/>
        <v>0</v>
      </c>
      <c r="DJR34" s="74">
        <f t="shared" si="46"/>
        <v>0</v>
      </c>
      <c r="DJS34" s="74">
        <f t="shared" si="46"/>
        <v>0</v>
      </c>
      <c r="DJT34" s="74">
        <f t="shared" si="46"/>
        <v>0</v>
      </c>
      <c r="DJU34" s="74">
        <f t="shared" si="46"/>
        <v>0</v>
      </c>
      <c r="DJV34" s="74">
        <f t="shared" si="46"/>
        <v>0</v>
      </c>
      <c r="DJW34" s="74">
        <f t="shared" si="46"/>
        <v>0</v>
      </c>
      <c r="DJX34" s="74">
        <f t="shared" si="46"/>
        <v>0</v>
      </c>
      <c r="DJY34" s="74">
        <f t="shared" si="46"/>
        <v>0</v>
      </c>
      <c r="DJZ34" s="74">
        <f t="shared" si="46"/>
        <v>0</v>
      </c>
      <c r="DKA34" s="74">
        <f t="shared" si="46"/>
        <v>0</v>
      </c>
      <c r="DKB34" s="74">
        <f t="shared" si="46"/>
        <v>0</v>
      </c>
      <c r="DKC34" s="74">
        <f t="shared" si="46"/>
        <v>0</v>
      </c>
      <c r="DKD34" s="74">
        <f t="shared" si="46"/>
        <v>0</v>
      </c>
      <c r="DKE34" s="74">
        <f t="shared" si="46"/>
        <v>0</v>
      </c>
      <c r="DKF34" s="74">
        <f t="shared" si="46"/>
        <v>0</v>
      </c>
      <c r="DKG34" s="74">
        <f t="shared" si="46"/>
        <v>0</v>
      </c>
      <c r="DKH34" s="74">
        <f t="shared" si="46"/>
        <v>0</v>
      </c>
      <c r="DKI34" s="74">
        <f t="shared" si="46"/>
        <v>0</v>
      </c>
      <c r="DKJ34" s="74">
        <f t="shared" si="46"/>
        <v>0</v>
      </c>
      <c r="DKK34" s="74">
        <f t="shared" si="46"/>
        <v>0</v>
      </c>
      <c r="DKL34" s="74">
        <f t="shared" si="46"/>
        <v>0</v>
      </c>
      <c r="DKM34" s="74">
        <f t="shared" si="46"/>
        <v>0</v>
      </c>
      <c r="DKN34" s="74">
        <f t="shared" si="46"/>
        <v>0</v>
      </c>
      <c r="DKO34" s="74">
        <f t="shared" si="46"/>
        <v>0</v>
      </c>
      <c r="DKP34" s="74">
        <f t="shared" si="46"/>
        <v>0</v>
      </c>
      <c r="DKQ34" s="74">
        <f t="shared" si="46"/>
        <v>0</v>
      </c>
      <c r="DKR34" s="74">
        <f t="shared" si="46"/>
        <v>0</v>
      </c>
      <c r="DKS34" s="74">
        <f t="shared" si="46"/>
        <v>0</v>
      </c>
      <c r="DKT34" s="74">
        <f t="shared" si="46"/>
        <v>0</v>
      </c>
      <c r="DKU34" s="74">
        <f t="shared" si="46"/>
        <v>0</v>
      </c>
      <c r="DKV34" s="74">
        <f t="shared" si="46"/>
        <v>0</v>
      </c>
      <c r="DKW34" s="74">
        <f t="shared" si="46"/>
        <v>0</v>
      </c>
      <c r="DKX34" s="74">
        <f t="shared" si="46"/>
        <v>0</v>
      </c>
      <c r="DKY34" s="74">
        <f t="shared" si="46"/>
        <v>0</v>
      </c>
      <c r="DKZ34" s="74">
        <f t="shared" ref="DKZ34:DNK34" si="47">DKZ6/1000000</f>
        <v>0</v>
      </c>
      <c r="DLA34" s="74">
        <f t="shared" si="47"/>
        <v>0</v>
      </c>
      <c r="DLB34" s="74">
        <f t="shared" si="47"/>
        <v>0</v>
      </c>
      <c r="DLC34" s="74">
        <f t="shared" si="47"/>
        <v>0</v>
      </c>
      <c r="DLD34" s="74">
        <f t="shared" si="47"/>
        <v>0</v>
      </c>
      <c r="DLE34" s="74">
        <f t="shared" si="47"/>
        <v>0</v>
      </c>
      <c r="DLF34" s="74">
        <f t="shared" si="47"/>
        <v>0</v>
      </c>
      <c r="DLG34" s="74">
        <f t="shared" si="47"/>
        <v>0</v>
      </c>
      <c r="DLH34" s="74">
        <f t="shared" si="47"/>
        <v>0</v>
      </c>
      <c r="DLI34" s="74">
        <f t="shared" si="47"/>
        <v>0</v>
      </c>
      <c r="DLJ34" s="74">
        <f t="shared" si="47"/>
        <v>0</v>
      </c>
      <c r="DLK34" s="74">
        <f t="shared" si="47"/>
        <v>0</v>
      </c>
      <c r="DLL34" s="74">
        <f t="shared" si="47"/>
        <v>0</v>
      </c>
      <c r="DLM34" s="74">
        <f t="shared" si="47"/>
        <v>0</v>
      </c>
      <c r="DLN34" s="74">
        <f t="shared" si="47"/>
        <v>0</v>
      </c>
      <c r="DLO34" s="74">
        <f t="shared" si="47"/>
        <v>0</v>
      </c>
      <c r="DLP34" s="74">
        <f t="shared" si="47"/>
        <v>0</v>
      </c>
      <c r="DLQ34" s="74">
        <f t="shared" si="47"/>
        <v>0</v>
      </c>
      <c r="DLR34" s="74">
        <f t="shared" si="47"/>
        <v>0</v>
      </c>
      <c r="DLS34" s="74">
        <f t="shared" si="47"/>
        <v>0</v>
      </c>
      <c r="DLT34" s="74">
        <f t="shared" si="47"/>
        <v>0</v>
      </c>
      <c r="DLU34" s="74">
        <f t="shared" si="47"/>
        <v>0</v>
      </c>
      <c r="DLV34" s="74">
        <f t="shared" si="47"/>
        <v>0</v>
      </c>
      <c r="DLW34" s="74">
        <f t="shared" si="47"/>
        <v>0</v>
      </c>
      <c r="DLX34" s="74">
        <f t="shared" si="47"/>
        <v>0</v>
      </c>
      <c r="DLY34" s="74">
        <f t="shared" si="47"/>
        <v>0</v>
      </c>
      <c r="DLZ34" s="74">
        <f t="shared" si="47"/>
        <v>0</v>
      </c>
      <c r="DMA34" s="74">
        <f t="shared" si="47"/>
        <v>0</v>
      </c>
      <c r="DMB34" s="74">
        <f t="shared" si="47"/>
        <v>0</v>
      </c>
      <c r="DMC34" s="74">
        <f t="shared" si="47"/>
        <v>0</v>
      </c>
      <c r="DMD34" s="74">
        <f t="shared" si="47"/>
        <v>0</v>
      </c>
      <c r="DME34" s="74">
        <f t="shared" si="47"/>
        <v>0</v>
      </c>
      <c r="DMF34" s="74">
        <f t="shared" si="47"/>
        <v>0</v>
      </c>
      <c r="DMG34" s="74">
        <f t="shared" si="47"/>
        <v>0</v>
      </c>
      <c r="DMH34" s="74">
        <f t="shared" si="47"/>
        <v>0</v>
      </c>
      <c r="DMI34" s="74">
        <f t="shared" si="47"/>
        <v>0</v>
      </c>
      <c r="DMJ34" s="74">
        <f t="shared" si="47"/>
        <v>0</v>
      </c>
      <c r="DMK34" s="74">
        <f t="shared" si="47"/>
        <v>0</v>
      </c>
      <c r="DML34" s="74">
        <f t="shared" si="47"/>
        <v>0</v>
      </c>
      <c r="DMM34" s="74">
        <f t="shared" si="47"/>
        <v>0</v>
      </c>
      <c r="DMN34" s="74">
        <f t="shared" si="47"/>
        <v>0</v>
      </c>
      <c r="DMO34" s="74">
        <f t="shared" si="47"/>
        <v>0</v>
      </c>
      <c r="DMP34" s="74">
        <f t="shared" si="47"/>
        <v>0</v>
      </c>
      <c r="DMQ34" s="74">
        <f t="shared" si="47"/>
        <v>0</v>
      </c>
      <c r="DMR34" s="74">
        <f t="shared" si="47"/>
        <v>0</v>
      </c>
      <c r="DMS34" s="74">
        <f t="shared" si="47"/>
        <v>0</v>
      </c>
      <c r="DMT34" s="74">
        <f t="shared" si="47"/>
        <v>0</v>
      </c>
      <c r="DMU34" s="74">
        <f t="shared" si="47"/>
        <v>0</v>
      </c>
      <c r="DMV34" s="74">
        <f t="shared" si="47"/>
        <v>0</v>
      </c>
      <c r="DMW34" s="74">
        <f t="shared" si="47"/>
        <v>0</v>
      </c>
      <c r="DMX34" s="74">
        <f t="shared" si="47"/>
        <v>0</v>
      </c>
      <c r="DMY34" s="74">
        <f t="shared" si="47"/>
        <v>0</v>
      </c>
      <c r="DMZ34" s="74">
        <f t="shared" si="47"/>
        <v>0</v>
      </c>
      <c r="DNA34" s="74">
        <f t="shared" si="47"/>
        <v>0</v>
      </c>
      <c r="DNB34" s="74">
        <f t="shared" si="47"/>
        <v>0</v>
      </c>
      <c r="DNC34" s="74">
        <f t="shared" si="47"/>
        <v>0</v>
      </c>
      <c r="DND34" s="74">
        <f t="shared" si="47"/>
        <v>0</v>
      </c>
      <c r="DNE34" s="74">
        <f t="shared" si="47"/>
        <v>0</v>
      </c>
      <c r="DNF34" s="74">
        <f t="shared" si="47"/>
        <v>0</v>
      </c>
      <c r="DNG34" s="74">
        <f t="shared" si="47"/>
        <v>0</v>
      </c>
      <c r="DNH34" s="74">
        <f t="shared" si="47"/>
        <v>0</v>
      </c>
      <c r="DNI34" s="74">
        <f t="shared" si="47"/>
        <v>0</v>
      </c>
      <c r="DNJ34" s="74">
        <f t="shared" si="47"/>
        <v>0</v>
      </c>
      <c r="DNK34" s="74">
        <f t="shared" si="47"/>
        <v>0</v>
      </c>
      <c r="DNL34" s="74">
        <f t="shared" ref="DNL34:DPW34" si="48">DNL6/1000000</f>
        <v>0</v>
      </c>
      <c r="DNM34" s="74">
        <f t="shared" si="48"/>
        <v>0</v>
      </c>
      <c r="DNN34" s="74">
        <f t="shared" si="48"/>
        <v>0</v>
      </c>
      <c r="DNO34" s="74">
        <f t="shared" si="48"/>
        <v>0</v>
      </c>
      <c r="DNP34" s="74">
        <f t="shared" si="48"/>
        <v>0</v>
      </c>
      <c r="DNQ34" s="74">
        <f t="shared" si="48"/>
        <v>0</v>
      </c>
      <c r="DNR34" s="74">
        <f t="shared" si="48"/>
        <v>0</v>
      </c>
      <c r="DNS34" s="74">
        <f t="shared" si="48"/>
        <v>0</v>
      </c>
      <c r="DNT34" s="74">
        <f t="shared" si="48"/>
        <v>0</v>
      </c>
      <c r="DNU34" s="74">
        <f t="shared" si="48"/>
        <v>0</v>
      </c>
      <c r="DNV34" s="74">
        <f t="shared" si="48"/>
        <v>0</v>
      </c>
      <c r="DNW34" s="74">
        <f t="shared" si="48"/>
        <v>0</v>
      </c>
      <c r="DNX34" s="74">
        <f t="shared" si="48"/>
        <v>0</v>
      </c>
      <c r="DNY34" s="74">
        <f t="shared" si="48"/>
        <v>0</v>
      </c>
      <c r="DNZ34" s="74">
        <f t="shared" si="48"/>
        <v>0</v>
      </c>
      <c r="DOA34" s="74">
        <f t="shared" si="48"/>
        <v>0</v>
      </c>
      <c r="DOB34" s="74">
        <f t="shared" si="48"/>
        <v>0</v>
      </c>
      <c r="DOC34" s="74">
        <f t="shared" si="48"/>
        <v>0</v>
      </c>
      <c r="DOD34" s="74">
        <f t="shared" si="48"/>
        <v>0</v>
      </c>
      <c r="DOE34" s="74">
        <f t="shared" si="48"/>
        <v>0</v>
      </c>
      <c r="DOF34" s="74">
        <f t="shared" si="48"/>
        <v>0</v>
      </c>
      <c r="DOG34" s="74">
        <f t="shared" si="48"/>
        <v>0</v>
      </c>
      <c r="DOH34" s="74">
        <f t="shared" si="48"/>
        <v>0</v>
      </c>
      <c r="DOI34" s="74">
        <f t="shared" si="48"/>
        <v>0</v>
      </c>
      <c r="DOJ34" s="74">
        <f t="shared" si="48"/>
        <v>0</v>
      </c>
      <c r="DOK34" s="74">
        <f t="shared" si="48"/>
        <v>0</v>
      </c>
      <c r="DOL34" s="74">
        <f t="shared" si="48"/>
        <v>0</v>
      </c>
      <c r="DOM34" s="74">
        <f t="shared" si="48"/>
        <v>0</v>
      </c>
      <c r="DON34" s="74">
        <f t="shared" si="48"/>
        <v>0</v>
      </c>
      <c r="DOO34" s="74">
        <f t="shared" si="48"/>
        <v>0</v>
      </c>
      <c r="DOP34" s="74">
        <f t="shared" si="48"/>
        <v>0</v>
      </c>
      <c r="DOQ34" s="74">
        <f t="shared" si="48"/>
        <v>0</v>
      </c>
      <c r="DOR34" s="74">
        <f t="shared" si="48"/>
        <v>0</v>
      </c>
      <c r="DOS34" s="74">
        <f t="shared" si="48"/>
        <v>0</v>
      </c>
      <c r="DOT34" s="74">
        <f t="shared" si="48"/>
        <v>0</v>
      </c>
      <c r="DOU34" s="74">
        <f t="shared" si="48"/>
        <v>0</v>
      </c>
      <c r="DOV34" s="74">
        <f t="shared" si="48"/>
        <v>0</v>
      </c>
      <c r="DOW34" s="74">
        <f t="shared" si="48"/>
        <v>0</v>
      </c>
      <c r="DOX34" s="74">
        <f t="shared" si="48"/>
        <v>0</v>
      </c>
      <c r="DOY34" s="74">
        <f t="shared" si="48"/>
        <v>0</v>
      </c>
      <c r="DOZ34" s="74">
        <f t="shared" si="48"/>
        <v>0</v>
      </c>
      <c r="DPA34" s="74">
        <f t="shared" si="48"/>
        <v>0</v>
      </c>
      <c r="DPB34" s="74">
        <f t="shared" si="48"/>
        <v>0</v>
      </c>
      <c r="DPC34" s="74">
        <f t="shared" si="48"/>
        <v>0</v>
      </c>
      <c r="DPD34" s="74">
        <f t="shared" si="48"/>
        <v>0</v>
      </c>
      <c r="DPE34" s="74">
        <f t="shared" si="48"/>
        <v>0</v>
      </c>
      <c r="DPF34" s="74">
        <f t="shared" si="48"/>
        <v>0</v>
      </c>
      <c r="DPG34" s="74">
        <f t="shared" si="48"/>
        <v>0</v>
      </c>
      <c r="DPH34" s="74">
        <f t="shared" si="48"/>
        <v>0</v>
      </c>
      <c r="DPI34" s="74">
        <f t="shared" si="48"/>
        <v>0</v>
      </c>
      <c r="DPJ34" s="74">
        <f t="shared" si="48"/>
        <v>0</v>
      </c>
      <c r="DPK34" s="74">
        <f t="shared" si="48"/>
        <v>0</v>
      </c>
      <c r="DPL34" s="74">
        <f t="shared" si="48"/>
        <v>0</v>
      </c>
      <c r="DPM34" s="74">
        <f t="shared" si="48"/>
        <v>0</v>
      </c>
      <c r="DPN34" s="74">
        <f t="shared" si="48"/>
        <v>0</v>
      </c>
      <c r="DPO34" s="74">
        <f t="shared" si="48"/>
        <v>0</v>
      </c>
      <c r="DPP34" s="74">
        <f t="shared" si="48"/>
        <v>0</v>
      </c>
      <c r="DPQ34" s="74">
        <f t="shared" si="48"/>
        <v>0</v>
      </c>
      <c r="DPR34" s="74">
        <f t="shared" si="48"/>
        <v>0</v>
      </c>
      <c r="DPS34" s="74">
        <f t="shared" si="48"/>
        <v>0</v>
      </c>
      <c r="DPT34" s="74">
        <f t="shared" si="48"/>
        <v>0</v>
      </c>
      <c r="DPU34" s="74">
        <f t="shared" si="48"/>
        <v>0</v>
      </c>
      <c r="DPV34" s="74">
        <f t="shared" si="48"/>
        <v>0</v>
      </c>
      <c r="DPW34" s="74">
        <f t="shared" si="48"/>
        <v>0</v>
      </c>
      <c r="DPX34" s="74">
        <f t="shared" ref="DPX34:DSI34" si="49">DPX6/1000000</f>
        <v>0</v>
      </c>
      <c r="DPY34" s="74">
        <f t="shared" si="49"/>
        <v>0</v>
      </c>
      <c r="DPZ34" s="74">
        <f t="shared" si="49"/>
        <v>0</v>
      </c>
      <c r="DQA34" s="74">
        <f t="shared" si="49"/>
        <v>0</v>
      </c>
      <c r="DQB34" s="74">
        <f t="shared" si="49"/>
        <v>0</v>
      </c>
      <c r="DQC34" s="74">
        <f t="shared" si="49"/>
        <v>0</v>
      </c>
      <c r="DQD34" s="74">
        <f t="shared" si="49"/>
        <v>0</v>
      </c>
      <c r="DQE34" s="74">
        <f t="shared" si="49"/>
        <v>0</v>
      </c>
      <c r="DQF34" s="74">
        <f t="shared" si="49"/>
        <v>0</v>
      </c>
      <c r="DQG34" s="74">
        <f t="shared" si="49"/>
        <v>0</v>
      </c>
      <c r="DQH34" s="74">
        <f t="shared" si="49"/>
        <v>0</v>
      </c>
      <c r="DQI34" s="74">
        <f t="shared" si="49"/>
        <v>0</v>
      </c>
      <c r="DQJ34" s="74">
        <f t="shared" si="49"/>
        <v>0</v>
      </c>
      <c r="DQK34" s="74">
        <f t="shared" si="49"/>
        <v>0</v>
      </c>
      <c r="DQL34" s="74">
        <f t="shared" si="49"/>
        <v>0</v>
      </c>
      <c r="DQM34" s="74">
        <f t="shared" si="49"/>
        <v>0</v>
      </c>
      <c r="DQN34" s="74">
        <f t="shared" si="49"/>
        <v>0</v>
      </c>
      <c r="DQO34" s="74">
        <f t="shared" si="49"/>
        <v>0</v>
      </c>
      <c r="DQP34" s="74">
        <f t="shared" si="49"/>
        <v>0</v>
      </c>
      <c r="DQQ34" s="74">
        <f t="shared" si="49"/>
        <v>0</v>
      </c>
      <c r="DQR34" s="74">
        <f t="shared" si="49"/>
        <v>0</v>
      </c>
      <c r="DQS34" s="74">
        <f t="shared" si="49"/>
        <v>0</v>
      </c>
      <c r="DQT34" s="74">
        <f t="shared" si="49"/>
        <v>0</v>
      </c>
      <c r="DQU34" s="74">
        <f t="shared" si="49"/>
        <v>0</v>
      </c>
      <c r="DQV34" s="74">
        <f t="shared" si="49"/>
        <v>0</v>
      </c>
      <c r="DQW34" s="74">
        <f t="shared" si="49"/>
        <v>0</v>
      </c>
      <c r="DQX34" s="74">
        <f t="shared" si="49"/>
        <v>0</v>
      </c>
      <c r="DQY34" s="74">
        <f t="shared" si="49"/>
        <v>0</v>
      </c>
      <c r="DQZ34" s="74">
        <f t="shared" si="49"/>
        <v>0</v>
      </c>
      <c r="DRA34" s="74">
        <f t="shared" si="49"/>
        <v>0</v>
      </c>
      <c r="DRB34" s="74">
        <f t="shared" si="49"/>
        <v>0</v>
      </c>
      <c r="DRC34" s="74">
        <f t="shared" si="49"/>
        <v>0</v>
      </c>
      <c r="DRD34" s="74">
        <f t="shared" si="49"/>
        <v>0</v>
      </c>
      <c r="DRE34" s="74">
        <f t="shared" si="49"/>
        <v>0</v>
      </c>
      <c r="DRF34" s="74">
        <f t="shared" si="49"/>
        <v>0</v>
      </c>
      <c r="DRG34" s="74">
        <f t="shared" si="49"/>
        <v>0</v>
      </c>
      <c r="DRH34" s="74">
        <f t="shared" si="49"/>
        <v>0</v>
      </c>
      <c r="DRI34" s="74">
        <f t="shared" si="49"/>
        <v>0</v>
      </c>
      <c r="DRJ34" s="74">
        <f t="shared" si="49"/>
        <v>0</v>
      </c>
      <c r="DRK34" s="74">
        <f t="shared" si="49"/>
        <v>0</v>
      </c>
      <c r="DRL34" s="74">
        <f t="shared" si="49"/>
        <v>0</v>
      </c>
      <c r="DRM34" s="74">
        <f t="shared" si="49"/>
        <v>0</v>
      </c>
      <c r="DRN34" s="74">
        <f t="shared" si="49"/>
        <v>0</v>
      </c>
      <c r="DRO34" s="74">
        <f t="shared" si="49"/>
        <v>0</v>
      </c>
      <c r="DRP34" s="74">
        <f t="shared" si="49"/>
        <v>0</v>
      </c>
      <c r="DRQ34" s="74">
        <f t="shared" si="49"/>
        <v>0</v>
      </c>
      <c r="DRR34" s="74">
        <f t="shared" si="49"/>
        <v>0</v>
      </c>
      <c r="DRS34" s="74">
        <f t="shared" si="49"/>
        <v>0</v>
      </c>
      <c r="DRT34" s="74">
        <f t="shared" si="49"/>
        <v>0</v>
      </c>
      <c r="DRU34" s="74">
        <f t="shared" si="49"/>
        <v>0</v>
      </c>
      <c r="DRV34" s="74">
        <f t="shared" si="49"/>
        <v>0</v>
      </c>
      <c r="DRW34" s="74">
        <f t="shared" si="49"/>
        <v>0</v>
      </c>
      <c r="DRX34" s="74">
        <f t="shared" si="49"/>
        <v>0</v>
      </c>
      <c r="DRY34" s="74">
        <f t="shared" si="49"/>
        <v>0</v>
      </c>
      <c r="DRZ34" s="74">
        <f t="shared" si="49"/>
        <v>0</v>
      </c>
      <c r="DSA34" s="74">
        <f t="shared" si="49"/>
        <v>0</v>
      </c>
      <c r="DSB34" s="74">
        <f t="shared" si="49"/>
        <v>0</v>
      </c>
      <c r="DSC34" s="74">
        <f t="shared" si="49"/>
        <v>0</v>
      </c>
      <c r="DSD34" s="74">
        <f t="shared" si="49"/>
        <v>0</v>
      </c>
      <c r="DSE34" s="74">
        <f t="shared" si="49"/>
        <v>0</v>
      </c>
      <c r="DSF34" s="74">
        <f t="shared" si="49"/>
        <v>0</v>
      </c>
      <c r="DSG34" s="74">
        <f t="shared" si="49"/>
        <v>0</v>
      </c>
      <c r="DSH34" s="74">
        <f t="shared" si="49"/>
        <v>0</v>
      </c>
      <c r="DSI34" s="74">
        <f t="shared" si="49"/>
        <v>0</v>
      </c>
      <c r="DSJ34" s="74">
        <f t="shared" ref="DSJ34:DUU34" si="50">DSJ6/1000000</f>
        <v>0</v>
      </c>
      <c r="DSK34" s="74">
        <f t="shared" si="50"/>
        <v>0</v>
      </c>
      <c r="DSL34" s="74">
        <f t="shared" si="50"/>
        <v>0</v>
      </c>
      <c r="DSM34" s="74">
        <f t="shared" si="50"/>
        <v>0</v>
      </c>
      <c r="DSN34" s="74">
        <f t="shared" si="50"/>
        <v>0</v>
      </c>
      <c r="DSO34" s="74">
        <f t="shared" si="50"/>
        <v>0</v>
      </c>
      <c r="DSP34" s="74">
        <f t="shared" si="50"/>
        <v>0</v>
      </c>
      <c r="DSQ34" s="74">
        <f t="shared" si="50"/>
        <v>0</v>
      </c>
      <c r="DSR34" s="74">
        <f t="shared" si="50"/>
        <v>0</v>
      </c>
      <c r="DSS34" s="74">
        <f t="shared" si="50"/>
        <v>0</v>
      </c>
      <c r="DST34" s="74">
        <f t="shared" si="50"/>
        <v>0</v>
      </c>
      <c r="DSU34" s="74">
        <f t="shared" si="50"/>
        <v>0</v>
      </c>
      <c r="DSV34" s="74">
        <f t="shared" si="50"/>
        <v>0</v>
      </c>
      <c r="DSW34" s="74">
        <f t="shared" si="50"/>
        <v>0</v>
      </c>
      <c r="DSX34" s="74">
        <f t="shared" si="50"/>
        <v>0</v>
      </c>
      <c r="DSY34" s="74">
        <f t="shared" si="50"/>
        <v>0</v>
      </c>
      <c r="DSZ34" s="74">
        <f t="shared" si="50"/>
        <v>0</v>
      </c>
      <c r="DTA34" s="74">
        <f t="shared" si="50"/>
        <v>0</v>
      </c>
      <c r="DTB34" s="74">
        <f t="shared" si="50"/>
        <v>0</v>
      </c>
      <c r="DTC34" s="74">
        <f t="shared" si="50"/>
        <v>0</v>
      </c>
      <c r="DTD34" s="74">
        <f t="shared" si="50"/>
        <v>0</v>
      </c>
      <c r="DTE34" s="74">
        <f t="shared" si="50"/>
        <v>0</v>
      </c>
      <c r="DTF34" s="74">
        <f t="shared" si="50"/>
        <v>0</v>
      </c>
      <c r="DTG34" s="74">
        <f t="shared" si="50"/>
        <v>0</v>
      </c>
      <c r="DTH34" s="74">
        <f t="shared" si="50"/>
        <v>0</v>
      </c>
      <c r="DTI34" s="74">
        <f t="shared" si="50"/>
        <v>0</v>
      </c>
      <c r="DTJ34" s="74">
        <f t="shared" si="50"/>
        <v>0</v>
      </c>
      <c r="DTK34" s="74">
        <f t="shared" si="50"/>
        <v>0</v>
      </c>
      <c r="DTL34" s="74">
        <f t="shared" si="50"/>
        <v>0</v>
      </c>
      <c r="DTM34" s="74">
        <f t="shared" si="50"/>
        <v>0</v>
      </c>
      <c r="DTN34" s="74">
        <f t="shared" si="50"/>
        <v>0</v>
      </c>
      <c r="DTO34" s="74">
        <f t="shared" si="50"/>
        <v>0</v>
      </c>
      <c r="DTP34" s="74">
        <f t="shared" si="50"/>
        <v>0</v>
      </c>
      <c r="DTQ34" s="74">
        <f t="shared" si="50"/>
        <v>0</v>
      </c>
      <c r="DTR34" s="74">
        <f t="shared" si="50"/>
        <v>0</v>
      </c>
      <c r="DTS34" s="74">
        <f t="shared" si="50"/>
        <v>0</v>
      </c>
      <c r="DTT34" s="74">
        <f t="shared" si="50"/>
        <v>0</v>
      </c>
      <c r="DTU34" s="74">
        <f t="shared" si="50"/>
        <v>0</v>
      </c>
      <c r="DTV34" s="74">
        <f t="shared" si="50"/>
        <v>0</v>
      </c>
      <c r="DTW34" s="74">
        <f t="shared" si="50"/>
        <v>0</v>
      </c>
      <c r="DTX34" s="74">
        <f t="shared" si="50"/>
        <v>0</v>
      </c>
      <c r="DTY34" s="74">
        <f t="shared" si="50"/>
        <v>0</v>
      </c>
      <c r="DTZ34" s="74">
        <f t="shared" si="50"/>
        <v>0</v>
      </c>
      <c r="DUA34" s="74">
        <f t="shared" si="50"/>
        <v>0</v>
      </c>
      <c r="DUB34" s="74">
        <f t="shared" si="50"/>
        <v>0</v>
      </c>
      <c r="DUC34" s="74">
        <f t="shared" si="50"/>
        <v>0</v>
      </c>
      <c r="DUD34" s="74">
        <f t="shared" si="50"/>
        <v>0</v>
      </c>
      <c r="DUE34" s="74">
        <f t="shared" si="50"/>
        <v>0</v>
      </c>
      <c r="DUF34" s="74">
        <f t="shared" si="50"/>
        <v>0</v>
      </c>
      <c r="DUG34" s="74">
        <f t="shared" si="50"/>
        <v>0</v>
      </c>
      <c r="DUH34" s="74">
        <f t="shared" si="50"/>
        <v>0</v>
      </c>
      <c r="DUI34" s="74">
        <f t="shared" si="50"/>
        <v>0</v>
      </c>
      <c r="DUJ34" s="74">
        <f t="shared" si="50"/>
        <v>0</v>
      </c>
      <c r="DUK34" s="74">
        <f t="shared" si="50"/>
        <v>0</v>
      </c>
      <c r="DUL34" s="74">
        <f t="shared" si="50"/>
        <v>0</v>
      </c>
      <c r="DUM34" s="74">
        <f t="shared" si="50"/>
        <v>0</v>
      </c>
      <c r="DUN34" s="74">
        <f t="shared" si="50"/>
        <v>0</v>
      </c>
      <c r="DUO34" s="74">
        <f t="shared" si="50"/>
        <v>0</v>
      </c>
      <c r="DUP34" s="74">
        <f t="shared" si="50"/>
        <v>0</v>
      </c>
      <c r="DUQ34" s="74">
        <f t="shared" si="50"/>
        <v>0</v>
      </c>
      <c r="DUR34" s="74">
        <f t="shared" si="50"/>
        <v>0</v>
      </c>
      <c r="DUS34" s="74">
        <f t="shared" si="50"/>
        <v>0</v>
      </c>
      <c r="DUT34" s="74">
        <f t="shared" si="50"/>
        <v>0</v>
      </c>
      <c r="DUU34" s="74">
        <f t="shared" si="50"/>
        <v>0</v>
      </c>
      <c r="DUV34" s="74">
        <f t="shared" ref="DUV34:DXG34" si="51">DUV6/1000000</f>
        <v>0</v>
      </c>
      <c r="DUW34" s="74">
        <f t="shared" si="51"/>
        <v>0</v>
      </c>
      <c r="DUX34" s="74">
        <f t="shared" si="51"/>
        <v>0</v>
      </c>
      <c r="DUY34" s="74">
        <f t="shared" si="51"/>
        <v>0</v>
      </c>
      <c r="DUZ34" s="74">
        <f t="shared" si="51"/>
        <v>0</v>
      </c>
      <c r="DVA34" s="74">
        <f t="shared" si="51"/>
        <v>0</v>
      </c>
      <c r="DVB34" s="74">
        <f t="shared" si="51"/>
        <v>0</v>
      </c>
      <c r="DVC34" s="74">
        <f t="shared" si="51"/>
        <v>0</v>
      </c>
      <c r="DVD34" s="74">
        <f t="shared" si="51"/>
        <v>0</v>
      </c>
      <c r="DVE34" s="74">
        <f t="shared" si="51"/>
        <v>0</v>
      </c>
      <c r="DVF34" s="74">
        <f t="shared" si="51"/>
        <v>0</v>
      </c>
      <c r="DVG34" s="74">
        <f t="shared" si="51"/>
        <v>0</v>
      </c>
      <c r="DVH34" s="74">
        <f t="shared" si="51"/>
        <v>0</v>
      </c>
      <c r="DVI34" s="74">
        <f t="shared" si="51"/>
        <v>0</v>
      </c>
      <c r="DVJ34" s="74">
        <f t="shared" si="51"/>
        <v>0</v>
      </c>
      <c r="DVK34" s="74">
        <f t="shared" si="51"/>
        <v>0</v>
      </c>
      <c r="DVL34" s="74">
        <f t="shared" si="51"/>
        <v>0</v>
      </c>
      <c r="DVM34" s="74">
        <f t="shared" si="51"/>
        <v>0</v>
      </c>
      <c r="DVN34" s="74">
        <f t="shared" si="51"/>
        <v>0</v>
      </c>
      <c r="DVO34" s="74">
        <f t="shared" si="51"/>
        <v>0</v>
      </c>
      <c r="DVP34" s="74">
        <f t="shared" si="51"/>
        <v>0</v>
      </c>
      <c r="DVQ34" s="74">
        <f t="shared" si="51"/>
        <v>0</v>
      </c>
      <c r="DVR34" s="74">
        <f t="shared" si="51"/>
        <v>0</v>
      </c>
      <c r="DVS34" s="74">
        <f t="shared" si="51"/>
        <v>0</v>
      </c>
      <c r="DVT34" s="74">
        <f t="shared" si="51"/>
        <v>0</v>
      </c>
      <c r="DVU34" s="74">
        <f t="shared" si="51"/>
        <v>0</v>
      </c>
      <c r="DVV34" s="74">
        <f t="shared" si="51"/>
        <v>0</v>
      </c>
      <c r="DVW34" s="74">
        <f t="shared" si="51"/>
        <v>0</v>
      </c>
      <c r="DVX34" s="74">
        <f t="shared" si="51"/>
        <v>0</v>
      </c>
      <c r="DVY34" s="74">
        <f t="shared" si="51"/>
        <v>0</v>
      </c>
      <c r="DVZ34" s="74">
        <f t="shared" si="51"/>
        <v>0</v>
      </c>
      <c r="DWA34" s="74">
        <f t="shared" si="51"/>
        <v>0</v>
      </c>
      <c r="DWB34" s="74">
        <f t="shared" si="51"/>
        <v>0</v>
      </c>
      <c r="DWC34" s="74">
        <f t="shared" si="51"/>
        <v>0</v>
      </c>
      <c r="DWD34" s="74">
        <f t="shared" si="51"/>
        <v>0</v>
      </c>
      <c r="DWE34" s="74">
        <f t="shared" si="51"/>
        <v>0</v>
      </c>
      <c r="DWF34" s="74">
        <f t="shared" si="51"/>
        <v>0</v>
      </c>
      <c r="DWG34" s="74">
        <f t="shared" si="51"/>
        <v>0</v>
      </c>
      <c r="DWH34" s="74">
        <f t="shared" si="51"/>
        <v>0</v>
      </c>
      <c r="DWI34" s="74">
        <f t="shared" si="51"/>
        <v>0</v>
      </c>
      <c r="DWJ34" s="74">
        <f t="shared" si="51"/>
        <v>0</v>
      </c>
      <c r="DWK34" s="74">
        <f t="shared" si="51"/>
        <v>0</v>
      </c>
      <c r="DWL34" s="74">
        <f t="shared" si="51"/>
        <v>0</v>
      </c>
      <c r="DWM34" s="74">
        <f t="shared" si="51"/>
        <v>0</v>
      </c>
      <c r="DWN34" s="74">
        <f t="shared" si="51"/>
        <v>0</v>
      </c>
      <c r="DWO34" s="74">
        <f t="shared" si="51"/>
        <v>0</v>
      </c>
      <c r="DWP34" s="74">
        <f t="shared" si="51"/>
        <v>0</v>
      </c>
      <c r="DWQ34" s="74">
        <f t="shared" si="51"/>
        <v>0</v>
      </c>
      <c r="DWR34" s="74">
        <f t="shared" si="51"/>
        <v>0</v>
      </c>
      <c r="DWS34" s="74">
        <f t="shared" si="51"/>
        <v>0</v>
      </c>
      <c r="DWT34" s="74">
        <f t="shared" si="51"/>
        <v>0</v>
      </c>
      <c r="DWU34" s="74">
        <f t="shared" si="51"/>
        <v>0</v>
      </c>
      <c r="DWV34" s="74">
        <f t="shared" si="51"/>
        <v>0</v>
      </c>
      <c r="DWW34" s="74">
        <f t="shared" si="51"/>
        <v>0</v>
      </c>
      <c r="DWX34" s="74">
        <f t="shared" si="51"/>
        <v>0</v>
      </c>
      <c r="DWY34" s="74">
        <f t="shared" si="51"/>
        <v>0</v>
      </c>
      <c r="DWZ34" s="74">
        <f t="shared" si="51"/>
        <v>0</v>
      </c>
      <c r="DXA34" s="74">
        <f t="shared" si="51"/>
        <v>0</v>
      </c>
      <c r="DXB34" s="74">
        <f t="shared" si="51"/>
        <v>0</v>
      </c>
      <c r="DXC34" s="74">
        <f t="shared" si="51"/>
        <v>0</v>
      </c>
      <c r="DXD34" s="74">
        <f t="shared" si="51"/>
        <v>0</v>
      </c>
      <c r="DXE34" s="74">
        <f t="shared" si="51"/>
        <v>0</v>
      </c>
      <c r="DXF34" s="74">
        <f t="shared" si="51"/>
        <v>0</v>
      </c>
      <c r="DXG34" s="74">
        <f t="shared" si="51"/>
        <v>0</v>
      </c>
      <c r="DXH34" s="74">
        <f t="shared" ref="DXH34:DZS34" si="52">DXH6/1000000</f>
        <v>0</v>
      </c>
      <c r="DXI34" s="74">
        <f t="shared" si="52"/>
        <v>0</v>
      </c>
      <c r="DXJ34" s="74">
        <f t="shared" si="52"/>
        <v>0</v>
      </c>
      <c r="DXK34" s="74">
        <f t="shared" si="52"/>
        <v>0</v>
      </c>
      <c r="DXL34" s="74">
        <f t="shared" si="52"/>
        <v>0</v>
      </c>
      <c r="DXM34" s="74">
        <f t="shared" si="52"/>
        <v>0</v>
      </c>
      <c r="DXN34" s="74">
        <f t="shared" si="52"/>
        <v>0</v>
      </c>
      <c r="DXO34" s="74">
        <f t="shared" si="52"/>
        <v>0</v>
      </c>
      <c r="DXP34" s="74">
        <f t="shared" si="52"/>
        <v>0</v>
      </c>
      <c r="DXQ34" s="74">
        <f t="shared" si="52"/>
        <v>0</v>
      </c>
      <c r="DXR34" s="74">
        <f t="shared" si="52"/>
        <v>0</v>
      </c>
      <c r="DXS34" s="74">
        <f t="shared" si="52"/>
        <v>0</v>
      </c>
      <c r="DXT34" s="74">
        <f t="shared" si="52"/>
        <v>0</v>
      </c>
      <c r="DXU34" s="74">
        <f t="shared" si="52"/>
        <v>0</v>
      </c>
      <c r="DXV34" s="74">
        <f t="shared" si="52"/>
        <v>0</v>
      </c>
      <c r="DXW34" s="74">
        <f t="shared" si="52"/>
        <v>0</v>
      </c>
      <c r="DXX34" s="74">
        <f t="shared" si="52"/>
        <v>0</v>
      </c>
      <c r="DXY34" s="74">
        <f t="shared" si="52"/>
        <v>0</v>
      </c>
      <c r="DXZ34" s="74">
        <f t="shared" si="52"/>
        <v>0</v>
      </c>
      <c r="DYA34" s="74">
        <f t="shared" si="52"/>
        <v>0</v>
      </c>
      <c r="DYB34" s="74">
        <f t="shared" si="52"/>
        <v>0</v>
      </c>
      <c r="DYC34" s="74">
        <f t="shared" si="52"/>
        <v>0</v>
      </c>
      <c r="DYD34" s="74">
        <f t="shared" si="52"/>
        <v>0</v>
      </c>
      <c r="DYE34" s="74">
        <f t="shared" si="52"/>
        <v>0</v>
      </c>
      <c r="DYF34" s="74">
        <f t="shared" si="52"/>
        <v>0</v>
      </c>
      <c r="DYG34" s="74">
        <f t="shared" si="52"/>
        <v>0</v>
      </c>
      <c r="DYH34" s="74">
        <f t="shared" si="52"/>
        <v>0</v>
      </c>
      <c r="DYI34" s="74">
        <f t="shared" si="52"/>
        <v>0</v>
      </c>
      <c r="DYJ34" s="74">
        <f t="shared" si="52"/>
        <v>0</v>
      </c>
      <c r="DYK34" s="74">
        <f t="shared" si="52"/>
        <v>0</v>
      </c>
      <c r="DYL34" s="74">
        <f t="shared" si="52"/>
        <v>0</v>
      </c>
      <c r="DYM34" s="74">
        <f t="shared" si="52"/>
        <v>0</v>
      </c>
      <c r="DYN34" s="74">
        <f t="shared" si="52"/>
        <v>0</v>
      </c>
      <c r="DYO34" s="74">
        <f t="shared" si="52"/>
        <v>0</v>
      </c>
      <c r="DYP34" s="74">
        <f t="shared" si="52"/>
        <v>0</v>
      </c>
      <c r="DYQ34" s="74">
        <f t="shared" si="52"/>
        <v>0</v>
      </c>
      <c r="DYR34" s="74">
        <f t="shared" si="52"/>
        <v>0</v>
      </c>
      <c r="DYS34" s="74">
        <f t="shared" si="52"/>
        <v>0</v>
      </c>
      <c r="DYT34" s="74">
        <f t="shared" si="52"/>
        <v>0</v>
      </c>
      <c r="DYU34" s="74">
        <f t="shared" si="52"/>
        <v>0</v>
      </c>
      <c r="DYV34" s="74">
        <f t="shared" si="52"/>
        <v>0</v>
      </c>
      <c r="DYW34" s="74">
        <f t="shared" si="52"/>
        <v>0</v>
      </c>
      <c r="DYX34" s="74">
        <f t="shared" si="52"/>
        <v>0</v>
      </c>
      <c r="DYY34" s="74">
        <f t="shared" si="52"/>
        <v>0</v>
      </c>
      <c r="DYZ34" s="74">
        <f t="shared" si="52"/>
        <v>0</v>
      </c>
      <c r="DZA34" s="74">
        <f t="shared" si="52"/>
        <v>0</v>
      </c>
      <c r="DZB34" s="74">
        <f t="shared" si="52"/>
        <v>0</v>
      </c>
      <c r="DZC34" s="74">
        <f t="shared" si="52"/>
        <v>0</v>
      </c>
      <c r="DZD34" s="74">
        <f t="shared" si="52"/>
        <v>0</v>
      </c>
      <c r="DZE34" s="74">
        <f t="shared" si="52"/>
        <v>0</v>
      </c>
      <c r="DZF34" s="74">
        <f t="shared" si="52"/>
        <v>0</v>
      </c>
      <c r="DZG34" s="74">
        <f t="shared" si="52"/>
        <v>0</v>
      </c>
      <c r="DZH34" s="74">
        <f t="shared" si="52"/>
        <v>0</v>
      </c>
      <c r="DZI34" s="74">
        <f t="shared" si="52"/>
        <v>0</v>
      </c>
      <c r="DZJ34" s="74">
        <f t="shared" si="52"/>
        <v>0</v>
      </c>
      <c r="DZK34" s="74">
        <f t="shared" si="52"/>
        <v>0</v>
      </c>
      <c r="DZL34" s="74">
        <f t="shared" si="52"/>
        <v>0</v>
      </c>
      <c r="DZM34" s="74">
        <f t="shared" si="52"/>
        <v>0</v>
      </c>
      <c r="DZN34" s="74">
        <f t="shared" si="52"/>
        <v>0</v>
      </c>
      <c r="DZO34" s="74">
        <f t="shared" si="52"/>
        <v>0</v>
      </c>
      <c r="DZP34" s="74">
        <f t="shared" si="52"/>
        <v>0</v>
      </c>
      <c r="DZQ34" s="74">
        <f t="shared" si="52"/>
        <v>0</v>
      </c>
      <c r="DZR34" s="74">
        <f t="shared" si="52"/>
        <v>0</v>
      </c>
      <c r="DZS34" s="74">
        <f t="shared" si="52"/>
        <v>0</v>
      </c>
      <c r="DZT34" s="74">
        <f t="shared" ref="DZT34:ECE34" si="53">DZT6/1000000</f>
        <v>0</v>
      </c>
      <c r="DZU34" s="74">
        <f t="shared" si="53"/>
        <v>0</v>
      </c>
      <c r="DZV34" s="74">
        <f t="shared" si="53"/>
        <v>0</v>
      </c>
      <c r="DZW34" s="74">
        <f t="shared" si="53"/>
        <v>0</v>
      </c>
      <c r="DZX34" s="74">
        <f t="shared" si="53"/>
        <v>0</v>
      </c>
      <c r="DZY34" s="74">
        <f t="shared" si="53"/>
        <v>0</v>
      </c>
      <c r="DZZ34" s="74">
        <f t="shared" si="53"/>
        <v>0</v>
      </c>
      <c r="EAA34" s="74">
        <f t="shared" si="53"/>
        <v>0</v>
      </c>
      <c r="EAB34" s="74">
        <f t="shared" si="53"/>
        <v>0</v>
      </c>
      <c r="EAC34" s="74">
        <f t="shared" si="53"/>
        <v>0</v>
      </c>
      <c r="EAD34" s="74">
        <f t="shared" si="53"/>
        <v>0</v>
      </c>
      <c r="EAE34" s="74">
        <f t="shared" si="53"/>
        <v>0</v>
      </c>
      <c r="EAF34" s="74">
        <f t="shared" si="53"/>
        <v>0</v>
      </c>
      <c r="EAG34" s="74">
        <f t="shared" si="53"/>
        <v>0</v>
      </c>
      <c r="EAH34" s="74">
        <f t="shared" si="53"/>
        <v>0</v>
      </c>
      <c r="EAI34" s="74">
        <f t="shared" si="53"/>
        <v>0</v>
      </c>
      <c r="EAJ34" s="74">
        <f t="shared" si="53"/>
        <v>0</v>
      </c>
      <c r="EAK34" s="74">
        <f t="shared" si="53"/>
        <v>0</v>
      </c>
      <c r="EAL34" s="74">
        <f t="shared" si="53"/>
        <v>0</v>
      </c>
      <c r="EAM34" s="74">
        <f t="shared" si="53"/>
        <v>0</v>
      </c>
      <c r="EAN34" s="74">
        <f t="shared" si="53"/>
        <v>0</v>
      </c>
      <c r="EAO34" s="74">
        <f t="shared" si="53"/>
        <v>0</v>
      </c>
      <c r="EAP34" s="74">
        <f t="shared" si="53"/>
        <v>0</v>
      </c>
      <c r="EAQ34" s="74">
        <f t="shared" si="53"/>
        <v>0</v>
      </c>
      <c r="EAR34" s="74">
        <f t="shared" si="53"/>
        <v>0</v>
      </c>
      <c r="EAS34" s="74">
        <f t="shared" si="53"/>
        <v>0</v>
      </c>
      <c r="EAT34" s="74">
        <f t="shared" si="53"/>
        <v>0</v>
      </c>
      <c r="EAU34" s="74">
        <f t="shared" si="53"/>
        <v>0</v>
      </c>
      <c r="EAV34" s="74">
        <f t="shared" si="53"/>
        <v>0</v>
      </c>
      <c r="EAW34" s="74">
        <f t="shared" si="53"/>
        <v>0</v>
      </c>
      <c r="EAX34" s="74">
        <f t="shared" si="53"/>
        <v>0</v>
      </c>
      <c r="EAY34" s="74">
        <f t="shared" si="53"/>
        <v>0</v>
      </c>
      <c r="EAZ34" s="74">
        <f t="shared" si="53"/>
        <v>0</v>
      </c>
      <c r="EBA34" s="74">
        <f t="shared" si="53"/>
        <v>0</v>
      </c>
      <c r="EBB34" s="74">
        <f t="shared" si="53"/>
        <v>0</v>
      </c>
      <c r="EBC34" s="74">
        <f t="shared" si="53"/>
        <v>0</v>
      </c>
      <c r="EBD34" s="74">
        <f t="shared" si="53"/>
        <v>0</v>
      </c>
      <c r="EBE34" s="74">
        <f t="shared" si="53"/>
        <v>0</v>
      </c>
      <c r="EBF34" s="74">
        <f t="shared" si="53"/>
        <v>0</v>
      </c>
      <c r="EBG34" s="74">
        <f t="shared" si="53"/>
        <v>0</v>
      </c>
      <c r="EBH34" s="74">
        <f t="shared" si="53"/>
        <v>0</v>
      </c>
      <c r="EBI34" s="74">
        <f t="shared" si="53"/>
        <v>0</v>
      </c>
      <c r="EBJ34" s="74">
        <f t="shared" si="53"/>
        <v>0</v>
      </c>
      <c r="EBK34" s="74">
        <f t="shared" si="53"/>
        <v>0</v>
      </c>
      <c r="EBL34" s="74">
        <f t="shared" si="53"/>
        <v>0</v>
      </c>
      <c r="EBM34" s="74">
        <f t="shared" si="53"/>
        <v>0</v>
      </c>
      <c r="EBN34" s="74">
        <f t="shared" si="53"/>
        <v>0</v>
      </c>
      <c r="EBO34" s="74">
        <f t="shared" si="53"/>
        <v>0</v>
      </c>
      <c r="EBP34" s="74">
        <f t="shared" si="53"/>
        <v>0</v>
      </c>
      <c r="EBQ34" s="74">
        <f t="shared" si="53"/>
        <v>0</v>
      </c>
      <c r="EBR34" s="74">
        <f t="shared" si="53"/>
        <v>0</v>
      </c>
      <c r="EBS34" s="74">
        <f t="shared" si="53"/>
        <v>0</v>
      </c>
      <c r="EBT34" s="74">
        <f t="shared" si="53"/>
        <v>0</v>
      </c>
      <c r="EBU34" s="74">
        <f t="shared" si="53"/>
        <v>0</v>
      </c>
      <c r="EBV34" s="74">
        <f t="shared" si="53"/>
        <v>0</v>
      </c>
      <c r="EBW34" s="74">
        <f t="shared" si="53"/>
        <v>0</v>
      </c>
      <c r="EBX34" s="74">
        <f t="shared" si="53"/>
        <v>0</v>
      </c>
      <c r="EBY34" s="74">
        <f t="shared" si="53"/>
        <v>0</v>
      </c>
      <c r="EBZ34" s="74">
        <f t="shared" si="53"/>
        <v>0</v>
      </c>
      <c r="ECA34" s="74">
        <f t="shared" si="53"/>
        <v>0</v>
      </c>
      <c r="ECB34" s="74">
        <f t="shared" si="53"/>
        <v>0</v>
      </c>
      <c r="ECC34" s="74">
        <f t="shared" si="53"/>
        <v>0</v>
      </c>
      <c r="ECD34" s="74">
        <f t="shared" si="53"/>
        <v>0</v>
      </c>
      <c r="ECE34" s="74">
        <f t="shared" si="53"/>
        <v>0</v>
      </c>
      <c r="ECF34" s="74">
        <f t="shared" ref="ECF34:EEQ34" si="54">ECF6/1000000</f>
        <v>0</v>
      </c>
      <c r="ECG34" s="74">
        <f t="shared" si="54"/>
        <v>0</v>
      </c>
      <c r="ECH34" s="74">
        <f t="shared" si="54"/>
        <v>0</v>
      </c>
      <c r="ECI34" s="74">
        <f t="shared" si="54"/>
        <v>0</v>
      </c>
      <c r="ECJ34" s="74">
        <f t="shared" si="54"/>
        <v>0</v>
      </c>
      <c r="ECK34" s="74">
        <f t="shared" si="54"/>
        <v>0</v>
      </c>
      <c r="ECL34" s="74">
        <f t="shared" si="54"/>
        <v>0</v>
      </c>
      <c r="ECM34" s="74">
        <f t="shared" si="54"/>
        <v>0</v>
      </c>
      <c r="ECN34" s="74">
        <f t="shared" si="54"/>
        <v>0</v>
      </c>
      <c r="ECO34" s="74">
        <f t="shared" si="54"/>
        <v>0</v>
      </c>
      <c r="ECP34" s="74">
        <f t="shared" si="54"/>
        <v>0</v>
      </c>
      <c r="ECQ34" s="74">
        <f t="shared" si="54"/>
        <v>0</v>
      </c>
      <c r="ECR34" s="74">
        <f t="shared" si="54"/>
        <v>0</v>
      </c>
      <c r="ECS34" s="74">
        <f t="shared" si="54"/>
        <v>0</v>
      </c>
      <c r="ECT34" s="74">
        <f t="shared" si="54"/>
        <v>0</v>
      </c>
      <c r="ECU34" s="74">
        <f t="shared" si="54"/>
        <v>0</v>
      </c>
      <c r="ECV34" s="74">
        <f t="shared" si="54"/>
        <v>0</v>
      </c>
      <c r="ECW34" s="74">
        <f t="shared" si="54"/>
        <v>0</v>
      </c>
      <c r="ECX34" s="74">
        <f t="shared" si="54"/>
        <v>0</v>
      </c>
      <c r="ECY34" s="74">
        <f t="shared" si="54"/>
        <v>0</v>
      </c>
      <c r="ECZ34" s="74">
        <f t="shared" si="54"/>
        <v>0</v>
      </c>
      <c r="EDA34" s="74">
        <f t="shared" si="54"/>
        <v>0</v>
      </c>
      <c r="EDB34" s="74">
        <f t="shared" si="54"/>
        <v>0</v>
      </c>
      <c r="EDC34" s="74">
        <f t="shared" si="54"/>
        <v>0</v>
      </c>
      <c r="EDD34" s="74">
        <f t="shared" si="54"/>
        <v>0</v>
      </c>
      <c r="EDE34" s="74">
        <f t="shared" si="54"/>
        <v>0</v>
      </c>
      <c r="EDF34" s="74">
        <f t="shared" si="54"/>
        <v>0</v>
      </c>
      <c r="EDG34" s="74">
        <f t="shared" si="54"/>
        <v>0</v>
      </c>
      <c r="EDH34" s="74">
        <f t="shared" si="54"/>
        <v>0</v>
      </c>
      <c r="EDI34" s="74">
        <f t="shared" si="54"/>
        <v>0</v>
      </c>
      <c r="EDJ34" s="74">
        <f t="shared" si="54"/>
        <v>0</v>
      </c>
      <c r="EDK34" s="74">
        <f t="shared" si="54"/>
        <v>0</v>
      </c>
      <c r="EDL34" s="74">
        <f t="shared" si="54"/>
        <v>0</v>
      </c>
      <c r="EDM34" s="74">
        <f t="shared" si="54"/>
        <v>0</v>
      </c>
      <c r="EDN34" s="74">
        <f t="shared" si="54"/>
        <v>0</v>
      </c>
      <c r="EDO34" s="74">
        <f t="shared" si="54"/>
        <v>0</v>
      </c>
      <c r="EDP34" s="74">
        <f t="shared" si="54"/>
        <v>0</v>
      </c>
      <c r="EDQ34" s="74">
        <f t="shared" si="54"/>
        <v>0</v>
      </c>
      <c r="EDR34" s="74">
        <f t="shared" si="54"/>
        <v>0</v>
      </c>
      <c r="EDS34" s="74">
        <f t="shared" si="54"/>
        <v>0</v>
      </c>
      <c r="EDT34" s="74">
        <f t="shared" si="54"/>
        <v>0</v>
      </c>
      <c r="EDU34" s="74">
        <f t="shared" si="54"/>
        <v>0</v>
      </c>
      <c r="EDV34" s="74">
        <f t="shared" si="54"/>
        <v>0</v>
      </c>
      <c r="EDW34" s="74">
        <f t="shared" si="54"/>
        <v>0</v>
      </c>
      <c r="EDX34" s="74">
        <f t="shared" si="54"/>
        <v>0</v>
      </c>
      <c r="EDY34" s="74">
        <f t="shared" si="54"/>
        <v>0</v>
      </c>
      <c r="EDZ34" s="74">
        <f t="shared" si="54"/>
        <v>0</v>
      </c>
      <c r="EEA34" s="74">
        <f t="shared" si="54"/>
        <v>0</v>
      </c>
      <c r="EEB34" s="74">
        <f t="shared" si="54"/>
        <v>0</v>
      </c>
      <c r="EEC34" s="74">
        <f t="shared" si="54"/>
        <v>0</v>
      </c>
      <c r="EED34" s="74">
        <f t="shared" si="54"/>
        <v>0</v>
      </c>
      <c r="EEE34" s="74">
        <f t="shared" si="54"/>
        <v>0</v>
      </c>
      <c r="EEF34" s="74">
        <f t="shared" si="54"/>
        <v>0</v>
      </c>
      <c r="EEG34" s="74">
        <f t="shared" si="54"/>
        <v>0</v>
      </c>
      <c r="EEH34" s="74">
        <f t="shared" si="54"/>
        <v>0</v>
      </c>
      <c r="EEI34" s="74">
        <f t="shared" si="54"/>
        <v>0</v>
      </c>
      <c r="EEJ34" s="74">
        <f t="shared" si="54"/>
        <v>0</v>
      </c>
      <c r="EEK34" s="74">
        <f t="shared" si="54"/>
        <v>0</v>
      </c>
      <c r="EEL34" s="74">
        <f t="shared" si="54"/>
        <v>0</v>
      </c>
      <c r="EEM34" s="74">
        <f t="shared" si="54"/>
        <v>0</v>
      </c>
      <c r="EEN34" s="74">
        <f t="shared" si="54"/>
        <v>0</v>
      </c>
      <c r="EEO34" s="74">
        <f t="shared" si="54"/>
        <v>0</v>
      </c>
      <c r="EEP34" s="74">
        <f t="shared" si="54"/>
        <v>0</v>
      </c>
      <c r="EEQ34" s="74">
        <f t="shared" si="54"/>
        <v>0</v>
      </c>
      <c r="EER34" s="74">
        <f t="shared" ref="EER34:EHC34" si="55">EER6/1000000</f>
        <v>0</v>
      </c>
      <c r="EES34" s="74">
        <f t="shared" si="55"/>
        <v>0</v>
      </c>
      <c r="EET34" s="74">
        <f t="shared" si="55"/>
        <v>0</v>
      </c>
      <c r="EEU34" s="74">
        <f t="shared" si="55"/>
        <v>0</v>
      </c>
      <c r="EEV34" s="74">
        <f t="shared" si="55"/>
        <v>0</v>
      </c>
      <c r="EEW34" s="74">
        <f t="shared" si="55"/>
        <v>0</v>
      </c>
      <c r="EEX34" s="74">
        <f t="shared" si="55"/>
        <v>0</v>
      </c>
      <c r="EEY34" s="74">
        <f t="shared" si="55"/>
        <v>0</v>
      </c>
      <c r="EEZ34" s="74">
        <f t="shared" si="55"/>
        <v>0</v>
      </c>
      <c r="EFA34" s="74">
        <f t="shared" si="55"/>
        <v>0</v>
      </c>
      <c r="EFB34" s="74">
        <f t="shared" si="55"/>
        <v>0</v>
      </c>
      <c r="EFC34" s="74">
        <f t="shared" si="55"/>
        <v>0</v>
      </c>
      <c r="EFD34" s="74">
        <f t="shared" si="55"/>
        <v>0</v>
      </c>
      <c r="EFE34" s="74">
        <f t="shared" si="55"/>
        <v>0</v>
      </c>
      <c r="EFF34" s="74">
        <f t="shared" si="55"/>
        <v>0</v>
      </c>
      <c r="EFG34" s="74">
        <f t="shared" si="55"/>
        <v>0</v>
      </c>
      <c r="EFH34" s="74">
        <f t="shared" si="55"/>
        <v>0</v>
      </c>
      <c r="EFI34" s="74">
        <f t="shared" si="55"/>
        <v>0</v>
      </c>
      <c r="EFJ34" s="74">
        <f t="shared" si="55"/>
        <v>0</v>
      </c>
      <c r="EFK34" s="74">
        <f t="shared" si="55"/>
        <v>0</v>
      </c>
      <c r="EFL34" s="74">
        <f t="shared" si="55"/>
        <v>0</v>
      </c>
      <c r="EFM34" s="74">
        <f t="shared" si="55"/>
        <v>0</v>
      </c>
      <c r="EFN34" s="74">
        <f t="shared" si="55"/>
        <v>0</v>
      </c>
      <c r="EFO34" s="74">
        <f t="shared" si="55"/>
        <v>0</v>
      </c>
      <c r="EFP34" s="74">
        <f t="shared" si="55"/>
        <v>0</v>
      </c>
      <c r="EFQ34" s="74">
        <f t="shared" si="55"/>
        <v>0</v>
      </c>
      <c r="EFR34" s="74">
        <f t="shared" si="55"/>
        <v>0</v>
      </c>
      <c r="EFS34" s="74">
        <f t="shared" si="55"/>
        <v>0</v>
      </c>
      <c r="EFT34" s="74">
        <f t="shared" si="55"/>
        <v>0</v>
      </c>
      <c r="EFU34" s="74">
        <f t="shared" si="55"/>
        <v>0</v>
      </c>
      <c r="EFV34" s="74">
        <f t="shared" si="55"/>
        <v>0</v>
      </c>
      <c r="EFW34" s="74">
        <f t="shared" si="55"/>
        <v>0</v>
      </c>
      <c r="EFX34" s="74">
        <f t="shared" si="55"/>
        <v>0</v>
      </c>
      <c r="EFY34" s="74">
        <f t="shared" si="55"/>
        <v>0</v>
      </c>
      <c r="EFZ34" s="74">
        <f t="shared" si="55"/>
        <v>0</v>
      </c>
      <c r="EGA34" s="74">
        <f t="shared" si="55"/>
        <v>0</v>
      </c>
      <c r="EGB34" s="74">
        <f t="shared" si="55"/>
        <v>0</v>
      </c>
      <c r="EGC34" s="74">
        <f t="shared" si="55"/>
        <v>0</v>
      </c>
      <c r="EGD34" s="74">
        <f t="shared" si="55"/>
        <v>0</v>
      </c>
      <c r="EGE34" s="74">
        <f t="shared" si="55"/>
        <v>0</v>
      </c>
      <c r="EGF34" s="74">
        <f t="shared" si="55"/>
        <v>0</v>
      </c>
      <c r="EGG34" s="74">
        <f t="shared" si="55"/>
        <v>0</v>
      </c>
      <c r="EGH34" s="74">
        <f t="shared" si="55"/>
        <v>0</v>
      </c>
      <c r="EGI34" s="74">
        <f t="shared" si="55"/>
        <v>0</v>
      </c>
      <c r="EGJ34" s="74">
        <f t="shared" si="55"/>
        <v>0</v>
      </c>
      <c r="EGK34" s="74">
        <f t="shared" si="55"/>
        <v>0</v>
      </c>
      <c r="EGL34" s="74">
        <f t="shared" si="55"/>
        <v>0</v>
      </c>
      <c r="EGM34" s="74">
        <f t="shared" si="55"/>
        <v>0</v>
      </c>
      <c r="EGN34" s="74">
        <f t="shared" si="55"/>
        <v>0</v>
      </c>
      <c r="EGO34" s="74">
        <f t="shared" si="55"/>
        <v>0</v>
      </c>
      <c r="EGP34" s="74">
        <f t="shared" si="55"/>
        <v>0</v>
      </c>
      <c r="EGQ34" s="74">
        <f t="shared" si="55"/>
        <v>0</v>
      </c>
      <c r="EGR34" s="74">
        <f t="shared" si="55"/>
        <v>0</v>
      </c>
      <c r="EGS34" s="74">
        <f t="shared" si="55"/>
        <v>0</v>
      </c>
      <c r="EGT34" s="74">
        <f t="shared" si="55"/>
        <v>0</v>
      </c>
      <c r="EGU34" s="74">
        <f t="shared" si="55"/>
        <v>0</v>
      </c>
      <c r="EGV34" s="74">
        <f t="shared" si="55"/>
        <v>0</v>
      </c>
      <c r="EGW34" s="74">
        <f t="shared" si="55"/>
        <v>0</v>
      </c>
      <c r="EGX34" s="74">
        <f t="shared" si="55"/>
        <v>0</v>
      </c>
      <c r="EGY34" s="74">
        <f t="shared" si="55"/>
        <v>0</v>
      </c>
      <c r="EGZ34" s="74">
        <f t="shared" si="55"/>
        <v>0</v>
      </c>
      <c r="EHA34" s="74">
        <f t="shared" si="55"/>
        <v>0</v>
      </c>
      <c r="EHB34" s="74">
        <f t="shared" si="55"/>
        <v>0</v>
      </c>
      <c r="EHC34" s="74">
        <f t="shared" si="55"/>
        <v>0</v>
      </c>
      <c r="EHD34" s="74">
        <f t="shared" ref="EHD34:EJO34" si="56">EHD6/1000000</f>
        <v>0</v>
      </c>
      <c r="EHE34" s="74">
        <f t="shared" si="56"/>
        <v>0</v>
      </c>
      <c r="EHF34" s="74">
        <f t="shared" si="56"/>
        <v>0</v>
      </c>
      <c r="EHG34" s="74">
        <f t="shared" si="56"/>
        <v>0</v>
      </c>
      <c r="EHH34" s="74">
        <f t="shared" si="56"/>
        <v>0</v>
      </c>
      <c r="EHI34" s="74">
        <f t="shared" si="56"/>
        <v>0</v>
      </c>
      <c r="EHJ34" s="74">
        <f t="shared" si="56"/>
        <v>0</v>
      </c>
      <c r="EHK34" s="74">
        <f t="shared" si="56"/>
        <v>0</v>
      </c>
      <c r="EHL34" s="74">
        <f t="shared" si="56"/>
        <v>0</v>
      </c>
      <c r="EHM34" s="74">
        <f t="shared" si="56"/>
        <v>0</v>
      </c>
      <c r="EHN34" s="74">
        <f t="shared" si="56"/>
        <v>0</v>
      </c>
      <c r="EHO34" s="74">
        <f t="shared" si="56"/>
        <v>0</v>
      </c>
      <c r="EHP34" s="74">
        <f t="shared" si="56"/>
        <v>0</v>
      </c>
      <c r="EHQ34" s="74">
        <f t="shared" si="56"/>
        <v>0</v>
      </c>
      <c r="EHR34" s="74">
        <f t="shared" si="56"/>
        <v>0</v>
      </c>
      <c r="EHS34" s="74">
        <f t="shared" si="56"/>
        <v>0</v>
      </c>
      <c r="EHT34" s="74">
        <f t="shared" si="56"/>
        <v>0</v>
      </c>
      <c r="EHU34" s="74">
        <f t="shared" si="56"/>
        <v>0</v>
      </c>
      <c r="EHV34" s="74">
        <f t="shared" si="56"/>
        <v>0</v>
      </c>
      <c r="EHW34" s="74">
        <f t="shared" si="56"/>
        <v>0</v>
      </c>
      <c r="EHX34" s="74">
        <f t="shared" si="56"/>
        <v>0</v>
      </c>
      <c r="EHY34" s="74">
        <f t="shared" si="56"/>
        <v>0</v>
      </c>
      <c r="EHZ34" s="74">
        <f t="shared" si="56"/>
        <v>0</v>
      </c>
      <c r="EIA34" s="74">
        <f t="shared" si="56"/>
        <v>0</v>
      </c>
      <c r="EIB34" s="74">
        <f t="shared" si="56"/>
        <v>0</v>
      </c>
      <c r="EIC34" s="74">
        <f t="shared" si="56"/>
        <v>0</v>
      </c>
      <c r="EID34" s="74">
        <f t="shared" si="56"/>
        <v>0</v>
      </c>
      <c r="EIE34" s="74">
        <f t="shared" si="56"/>
        <v>0</v>
      </c>
      <c r="EIF34" s="74">
        <f t="shared" si="56"/>
        <v>0</v>
      </c>
      <c r="EIG34" s="74">
        <f t="shared" si="56"/>
        <v>0</v>
      </c>
      <c r="EIH34" s="74">
        <f t="shared" si="56"/>
        <v>0</v>
      </c>
      <c r="EII34" s="74">
        <f t="shared" si="56"/>
        <v>0</v>
      </c>
      <c r="EIJ34" s="74">
        <f t="shared" si="56"/>
        <v>0</v>
      </c>
      <c r="EIK34" s="74">
        <f t="shared" si="56"/>
        <v>0</v>
      </c>
      <c r="EIL34" s="74">
        <f t="shared" si="56"/>
        <v>0</v>
      </c>
      <c r="EIM34" s="74">
        <f t="shared" si="56"/>
        <v>0</v>
      </c>
      <c r="EIN34" s="74">
        <f t="shared" si="56"/>
        <v>0</v>
      </c>
      <c r="EIO34" s="74">
        <f t="shared" si="56"/>
        <v>0</v>
      </c>
      <c r="EIP34" s="74">
        <f t="shared" si="56"/>
        <v>0</v>
      </c>
      <c r="EIQ34" s="74">
        <f t="shared" si="56"/>
        <v>0</v>
      </c>
      <c r="EIR34" s="74">
        <f t="shared" si="56"/>
        <v>0</v>
      </c>
      <c r="EIS34" s="74">
        <f t="shared" si="56"/>
        <v>0</v>
      </c>
      <c r="EIT34" s="74">
        <f t="shared" si="56"/>
        <v>0</v>
      </c>
      <c r="EIU34" s="74">
        <f t="shared" si="56"/>
        <v>0</v>
      </c>
      <c r="EIV34" s="74">
        <f t="shared" si="56"/>
        <v>0</v>
      </c>
      <c r="EIW34" s="74">
        <f t="shared" si="56"/>
        <v>0</v>
      </c>
      <c r="EIX34" s="74">
        <f t="shared" si="56"/>
        <v>0</v>
      </c>
      <c r="EIY34" s="74">
        <f t="shared" si="56"/>
        <v>0</v>
      </c>
      <c r="EIZ34" s="74">
        <f t="shared" si="56"/>
        <v>0</v>
      </c>
      <c r="EJA34" s="74">
        <f t="shared" si="56"/>
        <v>0</v>
      </c>
      <c r="EJB34" s="74">
        <f t="shared" si="56"/>
        <v>0</v>
      </c>
      <c r="EJC34" s="74">
        <f t="shared" si="56"/>
        <v>0</v>
      </c>
      <c r="EJD34" s="74">
        <f t="shared" si="56"/>
        <v>0</v>
      </c>
      <c r="EJE34" s="74">
        <f t="shared" si="56"/>
        <v>0</v>
      </c>
      <c r="EJF34" s="74">
        <f t="shared" si="56"/>
        <v>0</v>
      </c>
      <c r="EJG34" s="74">
        <f t="shared" si="56"/>
        <v>0</v>
      </c>
      <c r="EJH34" s="74">
        <f t="shared" si="56"/>
        <v>0</v>
      </c>
      <c r="EJI34" s="74">
        <f t="shared" si="56"/>
        <v>0</v>
      </c>
      <c r="EJJ34" s="74">
        <f t="shared" si="56"/>
        <v>0</v>
      </c>
      <c r="EJK34" s="74">
        <f t="shared" si="56"/>
        <v>0</v>
      </c>
      <c r="EJL34" s="74">
        <f t="shared" si="56"/>
        <v>0</v>
      </c>
      <c r="EJM34" s="74">
        <f t="shared" si="56"/>
        <v>0</v>
      </c>
      <c r="EJN34" s="74">
        <f t="shared" si="56"/>
        <v>0</v>
      </c>
      <c r="EJO34" s="74">
        <f t="shared" si="56"/>
        <v>0</v>
      </c>
      <c r="EJP34" s="74">
        <f t="shared" ref="EJP34:EMA34" si="57">EJP6/1000000</f>
        <v>0</v>
      </c>
      <c r="EJQ34" s="74">
        <f t="shared" si="57"/>
        <v>0</v>
      </c>
      <c r="EJR34" s="74">
        <f t="shared" si="57"/>
        <v>0</v>
      </c>
      <c r="EJS34" s="74">
        <f t="shared" si="57"/>
        <v>0</v>
      </c>
      <c r="EJT34" s="74">
        <f t="shared" si="57"/>
        <v>0</v>
      </c>
      <c r="EJU34" s="74">
        <f t="shared" si="57"/>
        <v>0</v>
      </c>
      <c r="EJV34" s="74">
        <f t="shared" si="57"/>
        <v>0</v>
      </c>
      <c r="EJW34" s="74">
        <f t="shared" si="57"/>
        <v>0</v>
      </c>
      <c r="EJX34" s="74">
        <f t="shared" si="57"/>
        <v>0</v>
      </c>
      <c r="EJY34" s="74">
        <f t="shared" si="57"/>
        <v>0</v>
      </c>
      <c r="EJZ34" s="74">
        <f t="shared" si="57"/>
        <v>0</v>
      </c>
      <c r="EKA34" s="74">
        <f t="shared" si="57"/>
        <v>0</v>
      </c>
      <c r="EKB34" s="74">
        <f t="shared" si="57"/>
        <v>0</v>
      </c>
      <c r="EKC34" s="74">
        <f t="shared" si="57"/>
        <v>0</v>
      </c>
      <c r="EKD34" s="74">
        <f t="shared" si="57"/>
        <v>0</v>
      </c>
      <c r="EKE34" s="74">
        <f t="shared" si="57"/>
        <v>0</v>
      </c>
      <c r="EKF34" s="74">
        <f t="shared" si="57"/>
        <v>0</v>
      </c>
      <c r="EKG34" s="74">
        <f t="shared" si="57"/>
        <v>0</v>
      </c>
      <c r="EKH34" s="74">
        <f t="shared" si="57"/>
        <v>0</v>
      </c>
      <c r="EKI34" s="74">
        <f t="shared" si="57"/>
        <v>0</v>
      </c>
      <c r="EKJ34" s="74">
        <f t="shared" si="57"/>
        <v>0</v>
      </c>
      <c r="EKK34" s="74">
        <f t="shared" si="57"/>
        <v>0</v>
      </c>
      <c r="EKL34" s="74">
        <f t="shared" si="57"/>
        <v>0</v>
      </c>
      <c r="EKM34" s="74">
        <f t="shared" si="57"/>
        <v>0</v>
      </c>
      <c r="EKN34" s="74">
        <f t="shared" si="57"/>
        <v>0</v>
      </c>
      <c r="EKO34" s="74">
        <f t="shared" si="57"/>
        <v>0</v>
      </c>
      <c r="EKP34" s="74">
        <f t="shared" si="57"/>
        <v>0</v>
      </c>
      <c r="EKQ34" s="74">
        <f t="shared" si="57"/>
        <v>0</v>
      </c>
      <c r="EKR34" s="74">
        <f t="shared" si="57"/>
        <v>0</v>
      </c>
      <c r="EKS34" s="74">
        <f t="shared" si="57"/>
        <v>0</v>
      </c>
      <c r="EKT34" s="74">
        <f t="shared" si="57"/>
        <v>0</v>
      </c>
      <c r="EKU34" s="74">
        <f t="shared" si="57"/>
        <v>0</v>
      </c>
      <c r="EKV34" s="74">
        <f t="shared" si="57"/>
        <v>0</v>
      </c>
      <c r="EKW34" s="74">
        <f t="shared" si="57"/>
        <v>0</v>
      </c>
      <c r="EKX34" s="74">
        <f t="shared" si="57"/>
        <v>0</v>
      </c>
      <c r="EKY34" s="74">
        <f t="shared" si="57"/>
        <v>0</v>
      </c>
      <c r="EKZ34" s="74">
        <f t="shared" si="57"/>
        <v>0</v>
      </c>
      <c r="ELA34" s="74">
        <f t="shared" si="57"/>
        <v>0</v>
      </c>
      <c r="ELB34" s="74">
        <f t="shared" si="57"/>
        <v>0</v>
      </c>
      <c r="ELC34" s="74">
        <f t="shared" si="57"/>
        <v>0</v>
      </c>
      <c r="ELD34" s="74">
        <f t="shared" si="57"/>
        <v>0</v>
      </c>
      <c r="ELE34" s="74">
        <f t="shared" si="57"/>
        <v>0</v>
      </c>
      <c r="ELF34" s="74">
        <f t="shared" si="57"/>
        <v>0</v>
      </c>
      <c r="ELG34" s="74">
        <f t="shared" si="57"/>
        <v>0</v>
      </c>
      <c r="ELH34" s="74">
        <f t="shared" si="57"/>
        <v>0</v>
      </c>
      <c r="ELI34" s="74">
        <f t="shared" si="57"/>
        <v>0</v>
      </c>
      <c r="ELJ34" s="74">
        <f t="shared" si="57"/>
        <v>0</v>
      </c>
      <c r="ELK34" s="74">
        <f t="shared" si="57"/>
        <v>0</v>
      </c>
      <c r="ELL34" s="74">
        <f t="shared" si="57"/>
        <v>0</v>
      </c>
      <c r="ELM34" s="74">
        <f t="shared" si="57"/>
        <v>0</v>
      </c>
      <c r="ELN34" s="74">
        <f t="shared" si="57"/>
        <v>0</v>
      </c>
      <c r="ELO34" s="74">
        <f t="shared" si="57"/>
        <v>0</v>
      </c>
      <c r="ELP34" s="74">
        <f t="shared" si="57"/>
        <v>0</v>
      </c>
      <c r="ELQ34" s="74">
        <f t="shared" si="57"/>
        <v>0</v>
      </c>
      <c r="ELR34" s="74">
        <f t="shared" si="57"/>
        <v>0</v>
      </c>
      <c r="ELS34" s="74">
        <f t="shared" si="57"/>
        <v>0</v>
      </c>
      <c r="ELT34" s="74">
        <f t="shared" si="57"/>
        <v>0</v>
      </c>
      <c r="ELU34" s="74">
        <f t="shared" si="57"/>
        <v>0</v>
      </c>
      <c r="ELV34" s="74">
        <f t="shared" si="57"/>
        <v>0</v>
      </c>
      <c r="ELW34" s="74">
        <f t="shared" si="57"/>
        <v>0</v>
      </c>
      <c r="ELX34" s="74">
        <f t="shared" si="57"/>
        <v>0</v>
      </c>
      <c r="ELY34" s="74">
        <f t="shared" si="57"/>
        <v>0</v>
      </c>
      <c r="ELZ34" s="74">
        <f t="shared" si="57"/>
        <v>0</v>
      </c>
      <c r="EMA34" s="74">
        <f t="shared" si="57"/>
        <v>0</v>
      </c>
      <c r="EMB34" s="74">
        <f t="shared" ref="EMB34:EOM34" si="58">EMB6/1000000</f>
        <v>0</v>
      </c>
      <c r="EMC34" s="74">
        <f t="shared" si="58"/>
        <v>0</v>
      </c>
      <c r="EMD34" s="74">
        <f t="shared" si="58"/>
        <v>0</v>
      </c>
      <c r="EME34" s="74">
        <f t="shared" si="58"/>
        <v>0</v>
      </c>
      <c r="EMF34" s="74">
        <f t="shared" si="58"/>
        <v>0</v>
      </c>
      <c r="EMG34" s="74">
        <f t="shared" si="58"/>
        <v>0</v>
      </c>
      <c r="EMH34" s="74">
        <f t="shared" si="58"/>
        <v>0</v>
      </c>
      <c r="EMI34" s="74">
        <f t="shared" si="58"/>
        <v>0</v>
      </c>
      <c r="EMJ34" s="74">
        <f t="shared" si="58"/>
        <v>0</v>
      </c>
      <c r="EMK34" s="74">
        <f t="shared" si="58"/>
        <v>0</v>
      </c>
      <c r="EML34" s="74">
        <f t="shared" si="58"/>
        <v>0</v>
      </c>
      <c r="EMM34" s="74">
        <f t="shared" si="58"/>
        <v>0</v>
      </c>
      <c r="EMN34" s="74">
        <f t="shared" si="58"/>
        <v>0</v>
      </c>
      <c r="EMO34" s="74">
        <f t="shared" si="58"/>
        <v>0</v>
      </c>
      <c r="EMP34" s="74">
        <f t="shared" si="58"/>
        <v>0</v>
      </c>
      <c r="EMQ34" s="74">
        <f t="shared" si="58"/>
        <v>0</v>
      </c>
      <c r="EMR34" s="74">
        <f t="shared" si="58"/>
        <v>0</v>
      </c>
      <c r="EMS34" s="74">
        <f t="shared" si="58"/>
        <v>0</v>
      </c>
      <c r="EMT34" s="74">
        <f t="shared" si="58"/>
        <v>0</v>
      </c>
      <c r="EMU34" s="74">
        <f t="shared" si="58"/>
        <v>0</v>
      </c>
      <c r="EMV34" s="74">
        <f t="shared" si="58"/>
        <v>0</v>
      </c>
      <c r="EMW34" s="74">
        <f t="shared" si="58"/>
        <v>0</v>
      </c>
      <c r="EMX34" s="74">
        <f t="shared" si="58"/>
        <v>0</v>
      </c>
      <c r="EMY34" s="74">
        <f t="shared" si="58"/>
        <v>0</v>
      </c>
      <c r="EMZ34" s="74">
        <f t="shared" si="58"/>
        <v>0</v>
      </c>
      <c r="ENA34" s="74">
        <f t="shared" si="58"/>
        <v>0</v>
      </c>
      <c r="ENB34" s="74">
        <f t="shared" si="58"/>
        <v>0</v>
      </c>
      <c r="ENC34" s="74">
        <f t="shared" si="58"/>
        <v>0</v>
      </c>
      <c r="END34" s="74">
        <f t="shared" si="58"/>
        <v>0</v>
      </c>
      <c r="ENE34" s="74">
        <f t="shared" si="58"/>
        <v>0</v>
      </c>
      <c r="ENF34" s="74">
        <f t="shared" si="58"/>
        <v>0</v>
      </c>
      <c r="ENG34" s="74">
        <f t="shared" si="58"/>
        <v>0</v>
      </c>
      <c r="ENH34" s="74">
        <f t="shared" si="58"/>
        <v>0</v>
      </c>
      <c r="ENI34" s="74">
        <f t="shared" si="58"/>
        <v>0</v>
      </c>
      <c r="ENJ34" s="74">
        <f t="shared" si="58"/>
        <v>0</v>
      </c>
      <c r="ENK34" s="74">
        <f t="shared" si="58"/>
        <v>0</v>
      </c>
      <c r="ENL34" s="74">
        <f t="shared" si="58"/>
        <v>0</v>
      </c>
      <c r="ENM34" s="74">
        <f t="shared" si="58"/>
        <v>0</v>
      </c>
      <c r="ENN34" s="74">
        <f t="shared" si="58"/>
        <v>0</v>
      </c>
      <c r="ENO34" s="74">
        <f t="shared" si="58"/>
        <v>0</v>
      </c>
      <c r="ENP34" s="74">
        <f t="shared" si="58"/>
        <v>0</v>
      </c>
      <c r="ENQ34" s="74">
        <f t="shared" si="58"/>
        <v>0</v>
      </c>
      <c r="ENR34" s="74">
        <f t="shared" si="58"/>
        <v>0</v>
      </c>
      <c r="ENS34" s="74">
        <f t="shared" si="58"/>
        <v>0</v>
      </c>
      <c r="ENT34" s="74">
        <f t="shared" si="58"/>
        <v>0</v>
      </c>
      <c r="ENU34" s="74">
        <f t="shared" si="58"/>
        <v>0</v>
      </c>
      <c r="ENV34" s="74">
        <f t="shared" si="58"/>
        <v>0</v>
      </c>
      <c r="ENW34" s="74">
        <f t="shared" si="58"/>
        <v>0</v>
      </c>
      <c r="ENX34" s="74">
        <f t="shared" si="58"/>
        <v>0</v>
      </c>
      <c r="ENY34" s="74">
        <f t="shared" si="58"/>
        <v>0</v>
      </c>
      <c r="ENZ34" s="74">
        <f t="shared" si="58"/>
        <v>0</v>
      </c>
      <c r="EOA34" s="74">
        <f t="shared" si="58"/>
        <v>0</v>
      </c>
      <c r="EOB34" s="74">
        <f t="shared" si="58"/>
        <v>0</v>
      </c>
      <c r="EOC34" s="74">
        <f t="shared" si="58"/>
        <v>0</v>
      </c>
      <c r="EOD34" s="74">
        <f t="shared" si="58"/>
        <v>0</v>
      </c>
      <c r="EOE34" s="74">
        <f t="shared" si="58"/>
        <v>0</v>
      </c>
      <c r="EOF34" s="74">
        <f t="shared" si="58"/>
        <v>0</v>
      </c>
      <c r="EOG34" s="74">
        <f t="shared" si="58"/>
        <v>0</v>
      </c>
      <c r="EOH34" s="74">
        <f t="shared" si="58"/>
        <v>0</v>
      </c>
      <c r="EOI34" s="74">
        <f t="shared" si="58"/>
        <v>0</v>
      </c>
      <c r="EOJ34" s="74">
        <f t="shared" si="58"/>
        <v>0</v>
      </c>
      <c r="EOK34" s="74">
        <f t="shared" si="58"/>
        <v>0</v>
      </c>
      <c r="EOL34" s="74">
        <f t="shared" si="58"/>
        <v>0</v>
      </c>
      <c r="EOM34" s="74">
        <f t="shared" si="58"/>
        <v>0</v>
      </c>
      <c r="EON34" s="74">
        <f t="shared" ref="EON34:EQY34" si="59">EON6/1000000</f>
        <v>0</v>
      </c>
      <c r="EOO34" s="74">
        <f t="shared" si="59"/>
        <v>0</v>
      </c>
      <c r="EOP34" s="74">
        <f t="shared" si="59"/>
        <v>0</v>
      </c>
      <c r="EOQ34" s="74">
        <f t="shared" si="59"/>
        <v>0</v>
      </c>
      <c r="EOR34" s="74">
        <f t="shared" si="59"/>
        <v>0</v>
      </c>
      <c r="EOS34" s="74">
        <f t="shared" si="59"/>
        <v>0</v>
      </c>
      <c r="EOT34" s="74">
        <f t="shared" si="59"/>
        <v>0</v>
      </c>
      <c r="EOU34" s="74">
        <f t="shared" si="59"/>
        <v>0</v>
      </c>
      <c r="EOV34" s="74">
        <f t="shared" si="59"/>
        <v>0</v>
      </c>
      <c r="EOW34" s="74">
        <f t="shared" si="59"/>
        <v>0</v>
      </c>
      <c r="EOX34" s="74">
        <f t="shared" si="59"/>
        <v>0</v>
      </c>
      <c r="EOY34" s="74">
        <f t="shared" si="59"/>
        <v>0</v>
      </c>
      <c r="EOZ34" s="74">
        <f t="shared" si="59"/>
        <v>0</v>
      </c>
      <c r="EPA34" s="74">
        <f t="shared" si="59"/>
        <v>0</v>
      </c>
      <c r="EPB34" s="74">
        <f t="shared" si="59"/>
        <v>0</v>
      </c>
      <c r="EPC34" s="74">
        <f t="shared" si="59"/>
        <v>0</v>
      </c>
      <c r="EPD34" s="74">
        <f t="shared" si="59"/>
        <v>0</v>
      </c>
      <c r="EPE34" s="74">
        <f t="shared" si="59"/>
        <v>0</v>
      </c>
      <c r="EPF34" s="74">
        <f t="shared" si="59"/>
        <v>0</v>
      </c>
      <c r="EPG34" s="74">
        <f t="shared" si="59"/>
        <v>0</v>
      </c>
      <c r="EPH34" s="74">
        <f t="shared" si="59"/>
        <v>0</v>
      </c>
      <c r="EPI34" s="74">
        <f t="shared" si="59"/>
        <v>0</v>
      </c>
      <c r="EPJ34" s="74">
        <f t="shared" si="59"/>
        <v>0</v>
      </c>
      <c r="EPK34" s="74">
        <f t="shared" si="59"/>
        <v>0</v>
      </c>
      <c r="EPL34" s="74">
        <f t="shared" si="59"/>
        <v>0</v>
      </c>
      <c r="EPM34" s="74">
        <f t="shared" si="59"/>
        <v>0</v>
      </c>
      <c r="EPN34" s="74">
        <f t="shared" si="59"/>
        <v>0</v>
      </c>
      <c r="EPO34" s="74">
        <f t="shared" si="59"/>
        <v>0</v>
      </c>
      <c r="EPP34" s="74">
        <f t="shared" si="59"/>
        <v>0</v>
      </c>
      <c r="EPQ34" s="74">
        <f t="shared" si="59"/>
        <v>0</v>
      </c>
      <c r="EPR34" s="74">
        <f t="shared" si="59"/>
        <v>0</v>
      </c>
      <c r="EPS34" s="74">
        <f t="shared" si="59"/>
        <v>0</v>
      </c>
      <c r="EPT34" s="74">
        <f t="shared" si="59"/>
        <v>0</v>
      </c>
      <c r="EPU34" s="74">
        <f t="shared" si="59"/>
        <v>0</v>
      </c>
      <c r="EPV34" s="74">
        <f t="shared" si="59"/>
        <v>0</v>
      </c>
      <c r="EPW34" s="74">
        <f t="shared" si="59"/>
        <v>0</v>
      </c>
      <c r="EPX34" s="74">
        <f t="shared" si="59"/>
        <v>0</v>
      </c>
      <c r="EPY34" s="74">
        <f t="shared" si="59"/>
        <v>0</v>
      </c>
      <c r="EPZ34" s="74">
        <f t="shared" si="59"/>
        <v>0</v>
      </c>
      <c r="EQA34" s="74">
        <f t="shared" si="59"/>
        <v>0</v>
      </c>
      <c r="EQB34" s="74">
        <f t="shared" si="59"/>
        <v>0</v>
      </c>
      <c r="EQC34" s="74">
        <f t="shared" si="59"/>
        <v>0</v>
      </c>
      <c r="EQD34" s="74">
        <f t="shared" si="59"/>
        <v>0</v>
      </c>
      <c r="EQE34" s="74">
        <f t="shared" si="59"/>
        <v>0</v>
      </c>
      <c r="EQF34" s="74">
        <f t="shared" si="59"/>
        <v>0</v>
      </c>
      <c r="EQG34" s="74">
        <f t="shared" si="59"/>
        <v>0</v>
      </c>
      <c r="EQH34" s="74">
        <f t="shared" si="59"/>
        <v>0</v>
      </c>
      <c r="EQI34" s="74">
        <f t="shared" si="59"/>
        <v>0</v>
      </c>
      <c r="EQJ34" s="74">
        <f t="shared" si="59"/>
        <v>0</v>
      </c>
      <c r="EQK34" s="74">
        <f t="shared" si="59"/>
        <v>0</v>
      </c>
      <c r="EQL34" s="74">
        <f t="shared" si="59"/>
        <v>0</v>
      </c>
      <c r="EQM34" s="74">
        <f t="shared" si="59"/>
        <v>0</v>
      </c>
      <c r="EQN34" s="74">
        <f t="shared" si="59"/>
        <v>0</v>
      </c>
      <c r="EQO34" s="74">
        <f t="shared" si="59"/>
        <v>0</v>
      </c>
      <c r="EQP34" s="74">
        <f t="shared" si="59"/>
        <v>0</v>
      </c>
      <c r="EQQ34" s="74">
        <f t="shared" si="59"/>
        <v>0</v>
      </c>
      <c r="EQR34" s="74">
        <f t="shared" si="59"/>
        <v>0</v>
      </c>
      <c r="EQS34" s="74">
        <f t="shared" si="59"/>
        <v>0</v>
      </c>
      <c r="EQT34" s="74">
        <f t="shared" si="59"/>
        <v>0</v>
      </c>
      <c r="EQU34" s="74">
        <f t="shared" si="59"/>
        <v>0</v>
      </c>
      <c r="EQV34" s="74">
        <f t="shared" si="59"/>
        <v>0</v>
      </c>
      <c r="EQW34" s="74">
        <f t="shared" si="59"/>
        <v>0</v>
      </c>
      <c r="EQX34" s="74">
        <f t="shared" si="59"/>
        <v>0</v>
      </c>
      <c r="EQY34" s="74">
        <f t="shared" si="59"/>
        <v>0</v>
      </c>
      <c r="EQZ34" s="74">
        <f t="shared" ref="EQZ34:ETK34" si="60">EQZ6/1000000</f>
        <v>0</v>
      </c>
      <c r="ERA34" s="74">
        <f t="shared" si="60"/>
        <v>0</v>
      </c>
      <c r="ERB34" s="74">
        <f t="shared" si="60"/>
        <v>0</v>
      </c>
      <c r="ERC34" s="74">
        <f t="shared" si="60"/>
        <v>0</v>
      </c>
      <c r="ERD34" s="74">
        <f t="shared" si="60"/>
        <v>0</v>
      </c>
      <c r="ERE34" s="74">
        <f t="shared" si="60"/>
        <v>0</v>
      </c>
      <c r="ERF34" s="74">
        <f t="shared" si="60"/>
        <v>0</v>
      </c>
      <c r="ERG34" s="74">
        <f t="shared" si="60"/>
        <v>0</v>
      </c>
      <c r="ERH34" s="74">
        <f t="shared" si="60"/>
        <v>0</v>
      </c>
      <c r="ERI34" s="74">
        <f t="shared" si="60"/>
        <v>0</v>
      </c>
      <c r="ERJ34" s="74">
        <f t="shared" si="60"/>
        <v>0</v>
      </c>
      <c r="ERK34" s="74">
        <f t="shared" si="60"/>
        <v>0</v>
      </c>
      <c r="ERL34" s="74">
        <f t="shared" si="60"/>
        <v>0</v>
      </c>
      <c r="ERM34" s="74">
        <f t="shared" si="60"/>
        <v>0</v>
      </c>
      <c r="ERN34" s="74">
        <f t="shared" si="60"/>
        <v>0</v>
      </c>
      <c r="ERO34" s="74">
        <f t="shared" si="60"/>
        <v>0</v>
      </c>
      <c r="ERP34" s="74">
        <f t="shared" si="60"/>
        <v>0</v>
      </c>
      <c r="ERQ34" s="74">
        <f t="shared" si="60"/>
        <v>0</v>
      </c>
      <c r="ERR34" s="74">
        <f t="shared" si="60"/>
        <v>0</v>
      </c>
      <c r="ERS34" s="74">
        <f t="shared" si="60"/>
        <v>0</v>
      </c>
      <c r="ERT34" s="74">
        <f t="shared" si="60"/>
        <v>0</v>
      </c>
      <c r="ERU34" s="74">
        <f t="shared" si="60"/>
        <v>0</v>
      </c>
      <c r="ERV34" s="74">
        <f t="shared" si="60"/>
        <v>0</v>
      </c>
      <c r="ERW34" s="74">
        <f t="shared" si="60"/>
        <v>0</v>
      </c>
      <c r="ERX34" s="74">
        <f t="shared" si="60"/>
        <v>0</v>
      </c>
      <c r="ERY34" s="74">
        <f t="shared" si="60"/>
        <v>0</v>
      </c>
      <c r="ERZ34" s="74">
        <f t="shared" si="60"/>
        <v>0</v>
      </c>
      <c r="ESA34" s="74">
        <f t="shared" si="60"/>
        <v>0</v>
      </c>
      <c r="ESB34" s="74">
        <f t="shared" si="60"/>
        <v>0</v>
      </c>
      <c r="ESC34" s="74">
        <f t="shared" si="60"/>
        <v>0</v>
      </c>
      <c r="ESD34" s="74">
        <f t="shared" si="60"/>
        <v>0</v>
      </c>
      <c r="ESE34" s="74">
        <f t="shared" si="60"/>
        <v>0</v>
      </c>
      <c r="ESF34" s="74">
        <f t="shared" si="60"/>
        <v>0</v>
      </c>
      <c r="ESG34" s="74">
        <f t="shared" si="60"/>
        <v>0</v>
      </c>
      <c r="ESH34" s="74">
        <f t="shared" si="60"/>
        <v>0</v>
      </c>
      <c r="ESI34" s="74">
        <f t="shared" si="60"/>
        <v>0</v>
      </c>
      <c r="ESJ34" s="74">
        <f t="shared" si="60"/>
        <v>0</v>
      </c>
      <c r="ESK34" s="74">
        <f t="shared" si="60"/>
        <v>0</v>
      </c>
      <c r="ESL34" s="74">
        <f t="shared" si="60"/>
        <v>0</v>
      </c>
      <c r="ESM34" s="74">
        <f t="shared" si="60"/>
        <v>0</v>
      </c>
      <c r="ESN34" s="74">
        <f t="shared" si="60"/>
        <v>0</v>
      </c>
      <c r="ESO34" s="74">
        <f t="shared" si="60"/>
        <v>0</v>
      </c>
      <c r="ESP34" s="74">
        <f t="shared" si="60"/>
        <v>0</v>
      </c>
      <c r="ESQ34" s="74">
        <f t="shared" si="60"/>
        <v>0</v>
      </c>
      <c r="ESR34" s="74">
        <f t="shared" si="60"/>
        <v>0</v>
      </c>
      <c r="ESS34" s="74">
        <f t="shared" si="60"/>
        <v>0</v>
      </c>
      <c r="EST34" s="74">
        <f t="shared" si="60"/>
        <v>0</v>
      </c>
      <c r="ESU34" s="74">
        <f t="shared" si="60"/>
        <v>0</v>
      </c>
      <c r="ESV34" s="74">
        <f t="shared" si="60"/>
        <v>0</v>
      </c>
      <c r="ESW34" s="74">
        <f t="shared" si="60"/>
        <v>0</v>
      </c>
      <c r="ESX34" s="74">
        <f t="shared" si="60"/>
        <v>0</v>
      </c>
      <c r="ESY34" s="74">
        <f t="shared" si="60"/>
        <v>0</v>
      </c>
      <c r="ESZ34" s="74">
        <f t="shared" si="60"/>
        <v>0</v>
      </c>
      <c r="ETA34" s="74">
        <f t="shared" si="60"/>
        <v>0</v>
      </c>
      <c r="ETB34" s="74">
        <f t="shared" si="60"/>
        <v>0</v>
      </c>
      <c r="ETC34" s="74">
        <f t="shared" si="60"/>
        <v>0</v>
      </c>
      <c r="ETD34" s="74">
        <f t="shared" si="60"/>
        <v>0</v>
      </c>
      <c r="ETE34" s="74">
        <f t="shared" si="60"/>
        <v>0</v>
      </c>
      <c r="ETF34" s="74">
        <f t="shared" si="60"/>
        <v>0</v>
      </c>
      <c r="ETG34" s="74">
        <f t="shared" si="60"/>
        <v>0</v>
      </c>
      <c r="ETH34" s="74">
        <f t="shared" si="60"/>
        <v>0</v>
      </c>
      <c r="ETI34" s="74">
        <f t="shared" si="60"/>
        <v>0</v>
      </c>
      <c r="ETJ34" s="74">
        <f t="shared" si="60"/>
        <v>0</v>
      </c>
      <c r="ETK34" s="74">
        <f t="shared" si="60"/>
        <v>0</v>
      </c>
      <c r="ETL34" s="74">
        <f t="shared" ref="ETL34:EVW34" si="61">ETL6/1000000</f>
        <v>0</v>
      </c>
      <c r="ETM34" s="74">
        <f t="shared" si="61"/>
        <v>0</v>
      </c>
      <c r="ETN34" s="74">
        <f t="shared" si="61"/>
        <v>0</v>
      </c>
      <c r="ETO34" s="74">
        <f t="shared" si="61"/>
        <v>0</v>
      </c>
      <c r="ETP34" s="74">
        <f t="shared" si="61"/>
        <v>0</v>
      </c>
      <c r="ETQ34" s="74">
        <f t="shared" si="61"/>
        <v>0</v>
      </c>
      <c r="ETR34" s="74">
        <f t="shared" si="61"/>
        <v>0</v>
      </c>
      <c r="ETS34" s="74">
        <f t="shared" si="61"/>
        <v>0</v>
      </c>
      <c r="ETT34" s="74">
        <f t="shared" si="61"/>
        <v>0</v>
      </c>
      <c r="ETU34" s="74">
        <f t="shared" si="61"/>
        <v>0</v>
      </c>
      <c r="ETV34" s="74">
        <f t="shared" si="61"/>
        <v>0</v>
      </c>
      <c r="ETW34" s="74">
        <f t="shared" si="61"/>
        <v>0</v>
      </c>
      <c r="ETX34" s="74">
        <f t="shared" si="61"/>
        <v>0</v>
      </c>
      <c r="ETY34" s="74">
        <f t="shared" si="61"/>
        <v>0</v>
      </c>
      <c r="ETZ34" s="74">
        <f t="shared" si="61"/>
        <v>0</v>
      </c>
      <c r="EUA34" s="74">
        <f t="shared" si="61"/>
        <v>0</v>
      </c>
      <c r="EUB34" s="74">
        <f t="shared" si="61"/>
        <v>0</v>
      </c>
      <c r="EUC34" s="74">
        <f t="shared" si="61"/>
        <v>0</v>
      </c>
      <c r="EUD34" s="74">
        <f t="shared" si="61"/>
        <v>0</v>
      </c>
      <c r="EUE34" s="74">
        <f t="shared" si="61"/>
        <v>0</v>
      </c>
      <c r="EUF34" s="74">
        <f t="shared" si="61"/>
        <v>0</v>
      </c>
      <c r="EUG34" s="74">
        <f t="shared" si="61"/>
        <v>0</v>
      </c>
      <c r="EUH34" s="74">
        <f t="shared" si="61"/>
        <v>0</v>
      </c>
      <c r="EUI34" s="74">
        <f t="shared" si="61"/>
        <v>0</v>
      </c>
      <c r="EUJ34" s="74">
        <f t="shared" si="61"/>
        <v>0</v>
      </c>
      <c r="EUK34" s="74">
        <f t="shared" si="61"/>
        <v>0</v>
      </c>
      <c r="EUL34" s="74">
        <f t="shared" si="61"/>
        <v>0</v>
      </c>
      <c r="EUM34" s="74">
        <f t="shared" si="61"/>
        <v>0</v>
      </c>
      <c r="EUN34" s="74">
        <f t="shared" si="61"/>
        <v>0</v>
      </c>
      <c r="EUO34" s="74">
        <f t="shared" si="61"/>
        <v>0</v>
      </c>
      <c r="EUP34" s="74">
        <f t="shared" si="61"/>
        <v>0</v>
      </c>
      <c r="EUQ34" s="74">
        <f t="shared" si="61"/>
        <v>0</v>
      </c>
      <c r="EUR34" s="74">
        <f t="shared" si="61"/>
        <v>0</v>
      </c>
      <c r="EUS34" s="74">
        <f t="shared" si="61"/>
        <v>0</v>
      </c>
      <c r="EUT34" s="74">
        <f t="shared" si="61"/>
        <v>0</v>
      </c>
      <c r="EUU34" s="74">
        <f t="shared" si="61"/>
        <v>0</v>
      </c>
      <c r="EUV34" s="74">
        <f t="shared" si="61"/>
        <v>0</v>
      </c>
      <c r="EUW34" s="74">
        <f t="shared" si="61"/>
        <v>0</v>
      </c>
      <c r="EUX34" s="74">
        <f t="shared" si="61"/>
        <v>0</v>
      </c>
      <c r="EUY34" s="74">
        <f t="shared" si="61"/>
        <v>0</v>
      </c>
      <c r="EUZ34" s="74">
        <f t="shared" si="61"/>
        <v>0</v>
      </c>
      <c r="EVA34" s="74">
        <f t="shared" si="61"/>
        <v>0</v>
      </c>
      <c r="EVB34" s="74">
        <f t="shared" si="61"/>
        <v>0</v>
      </c>
      <c r="EVC34" s="74">
        <f t="shared" si="61"/>
        <v>0</v>
      </c>
      <c r="EVD34" s="74">
        <f t="shared" si="61"/>
        <v>0</v>
      </c>
      <c r="EVE34" s="74">
        <f t="shared" si="61"/>
        <v>0</v>
      </c>
      <c r="EVF34" s="74">
        <f t="shared" si="61"/>
        <v>0</v>
      </c>
      <c r="EVG34" s="74">
        <f t="shared" si="61"/>
        <v>0</v>
      </c>
      <c r="EVH34" s="74">
        <f t="shared" si="61"/>
        <v>0</v>
      </c>
      <c r="EVI34" s="74">
        <f t="shared" si="61"/>
        <v>0</v>
      </c>
      <c r="EVJ34" s="74">
        <f t="shared" si="61"/>
        <v>0</v>
      </c>
      <c r="EVK34" s="74">
        <f t="shared" si="61"/>
        <v>0</v>
      </c>
      <c r="EVL34" s="74">
        <f t="shared" si="61"/>
        <v>0</v>
      </c>
      <c r="EVM34" s="74">
        <f t="shared" si="61"/>
        <v>0</v>
      </c>
      <c r="EVN34" s="74">
        <f t="shared" si="61"/>
        <v>0</v>
      </c>
      <c r="EVO34" s="74">
        <f t="shared" si="61"/>
        <v>0</v>
      </c>
      <c r="EVP34" s="74">
        <f t="shared" si="61"/>
        <v>0</v>
      </c>
      <c r="EVQ34" s="74">
        <f t="shared" si="61"/>
        <v>0</v>
      </c>
      <c r="EVR34" s="74">
        <f t="shared" si="61"/>
        <v>0</v>
      </c>
      <c r="EVS34" s="74">
        <f t="shared" si="61"/>
        <v>0</v>
      </c>
      <c r="EVT34" s="74">
        <f t="shared" si="61"/>
        <v>0</v>
      </c>
      <c r="EVU34" s="74">
        <f t="shared" si="61"/>
        <v>0</v>
      </c>
      <c r="EVV34" s="74">
        <f t="shared" si="61"/>
        <v>0</v>
      </c>
      <c r="EVW34" s="74">
        <f t="shared" si="61"/>
        <v>0</v>
      </c>
      <c r="EVX34" s="74">
        <f t="shared" ref="EVX34:EYI34" si="62">EVX6/1000000</f>
        <v>0</v>
      </c>
      <c r="EVY34" s="74">
        <f t="shared" si="62"/>
        <v>0</v>
      </c>
      <c r="EVZ34" s="74">
        <f t="shared" si="62"/>
        <v>0</v>
      </c>
      <c r="EWA34" s="74">
        <f t="shared" si="62"/>
        <v>0</v>
      </c>
      <c r="EWB34" s="74">
        <f t="shared" si="62"/>
        <v>0</v>
      </c>
      <c r="EWC34" s="74">
        <f t="shared" si="62"/>
        <v>0</v>
      </c>
      <c r="EWD34" s="74">
        <f t="shared" si="62"/>
        <v>0</v>
      </c>
      <c r="EWE34" s="74">
        <f t="shared" si="62"/>
        <v>0</v>
      </c>
      <c r="EWF34" s="74">
        <f t="shared" si="62"/>
        <v>0</v>
      </c>
      <c r="EWG34" s="74">
        <f t="shared" si="62"/>
        <v>0</v>
      </c>
      <c r="EWH34" s="74">
        <f t="shared" si="62"/>
        <v>0</v>
      </c>
      <c r="EWI34" s="74">
        <f t="shared" si="62"/>
        <v>0</v>
      </c>
      <c r="EWJ34" s="74">
        <f t="shared" si="62"/>
        <v>0</v>
      </c>
      <c r="EWK34" s="74">
        <f t="shared" si="62"/>
        <v>0</v>
      </c>
      <c r="EWL34" s="74">
        <f t="shared" si="62"/>
        <v>0</v>
      </c>
      <c r="EWM34" s="74">
        <f t="shared" si="62"/>
        <v>0</v>
      </c>
      <c r="EWN34" s="74">
        <f t="shared" si="62"/>
        <v>0</v>
      </c>
      <c r="EWO34" s="74">
        <f t="shared" si="62"/>
        <v>0</v>
      </c>
      <c r="EWP34" s="74">
        <f t="shared" si="62"/>
        <v>0</v>
      </c>
      <c r="EWQ34" s="74">
        <f t="shared" si="62"/>
        <v>0</v>
      </c>
      <c r="EWR34" s="74">
        <f t="shared" si="62"/>
        <v>0</v>
      </c>
      <c r="EWS34" s="74">
        <f t="shared" si="62"/>
        <v>0</v>
      </c>
      <c r="EWT34" s="74">
        <f t="shared" si="62"/>
        <v>0</v>
      </c>
      <c r="EWU34" s="74">
        <f t="shared" si="62"/>
        <v>0</v>
      </c>
      <c r="EWV34" s="74">
        <f t="shared" si="62"/>
        <v>0</v>
      </c>
      <c r="EWW34" s="74">
        <f t="shared" si="62"/>
        <v>0</v>
      </c>
      <c r="EWX34" s="74">
        <f t="shared" si="62"/>
        <v>0</v>
      </c>
      <c r="EWY34" s="74">
        <f t="shared" si="62"/>
        <v>0</v>
      </c>
      <c r="EWZ34" s="74">
        <f t="shared" si="62"/>
        <v>0</v>
      </c>
      <c r="EXA34" s="74">
        <f t="shared" si="62"/>
        <v>0</v>
      </c>
      <c r="EXB34" s="74">
        <f t="shared" si="62"/>
        <v>0</v>
      </c>
      <c r="EXC34" s="74">
        <f t="shared" si="62"/>
        <v>0</v>
      </c>
      <c r="EXD34" s="74">
        <f t="shared" si="62"/>
        <v>0</v>
      </c>
      <c r="EXE34" s="74">
        <f t="shared" si="62"/>
        <v>0</v>
      </c>
      <c r="EXF34" s="74">
        <f t="shared" si="62"/>
        <v>0</v>
      </c>
      <c r="EXG34" s="74">
        <f t="shared" si="62"/>
        <v>0</v>
      </c>
      <c r="EXH34" s="74">
        <f t="shared" si="62"/>
        <v>0</v>
      </c>
      <c r="EXI34" s="74">
        <f t="shared" si="62"/>
        <v>0</v>
      </c>
      <c r="EXJ34" s="74">
        <f t="shared" si="62"/>
        <v>0</v>
      </c>
      <c r="EXK34" s="74">
        <f t="shared" si="62"/>
        <v>0</v>
      </c>
      <c r="EXL34" s="74">
        <f t="shared" si="62"/>
        <v>0</v>
      </c>
      <c r="EXM34" s="74">
        <f t="shared" si="62"/>
        <v>0</v>
      </c>
      <c r="EXN34" s="74">
        <f t="shared" si="62"/>
        <v>0</v>
      </c>
      <c r="EXO34" s="74">
        <f t="shared" si="62"/>
        <v>0</v>
      </c>
      <c r="EXP34" s="74">
        <f t="shared" si="62"/>
        <v>0</v>
      </c>
      <c r="EXQ34" s="74">
        <f t="shared" si="62"/>
        <v>0</v>
      </c>
      <c r="EXR34" s="74">
        <f t="shared" si="62"/>
        <v>0</v>
      </c>
      <c r="EXS34" s="74">
        <f t="shared" si="62"/>
        <v>0</v>
      </c>
      <c r="EXT34" s="74">
        <f t="shared" si="62"/>
        <v>0</v>
      </c>
      <c r="EXU34" s="74">
        <f t="shared" si="62"/>
        <v>0</v>
      </c>
      <c r="EXV34" s="74">
        <f t="shared" si="62"/>
        <v>0</v>
      </c>
      <c r="EXW34" s="74">
        <f t="shared" si="62"/>
        <v>0</v>
      </c>
      <c r="EXX34" s="74">
        <f t="shared" si="62"/>
        <v>0</v>
      </c>
      <c r="EXY34" s="74">
        <f t="shared" si="62"/>
        <v>0</v>
      </c>
      <c r="EXZ34" s="74">
        <f t="shared" si="62"/>
        <v>0</v>
      </c>
      <c r="EYA34" s="74">
        <f t="shared" si="62"/>
        <v>0</v>
      </c>
      <c r="EYB34" s="74">
        <f t="shared" si="62"/>
        <v>0</v>
      </c>
      <c r="EYC34" s="74">
        <f t="shared" si="62"/>
        <v>0</v>
      </c>
      <c r="EYD34" s="74">
        <f t="shared" si="62"/>
        <v>0</v>
      </c>
      <c r="EYE34" s="74">
        <f t="shared" si="62"/>
        <v>0</v>
      </c>
      <c r="EYF34" s="74">
        <f t="shared" si="62"/>
        <v>0</v>
      </c>
      <c r="EYG34" s="74">
        <f t="shared" si="62"/>
        <v>0</v>
      </c>
      <c r="EYH34" s="74">
        <f t="shared" si="62"/>
        <v>0</v>
      </c>
      <c r="EYI34" s="74">
        <f t="shared" si="62"/>
        <v>0</v>
      </c>
      <c r="EYJ34" s="74">
        <f t="shared" ref="EYJ34:FAU34" si="63">EYJ6/1000000</f>
        <v>0</v>
      </c>
      <c r="EYK34" s="74">
        <f t="shared" si="63"/>
        <v>0</v>
      </c>
      <c r="EYL34" s="74">
        <f t="shared" si="63"/>
        <v>0</v>
      </c>
      <c r="EYM34" s="74">
        <f t="shared" si="63"/>
        <v>0</v>
      </c>
      <c r="EYN34" s="74">
        <f t="shared" si="63"/>
        <v>0</v>
      </c>
      <c r="EYO34" s="74">
        <f t="shared" si="63"/>
        <v>0</v>
      </c>
      <c r="EYP34" s="74">
        <f t="shared" si="63"/>
        <v>0</v>
      </c>
      <c r="EYQ34" s="74">
        <f t="shared" si="63"/>
        <v>0</v>
      </c>
      <c r="EYR34" s="74">
        <f t="shared" si="63"/>
        <v>0</v>
      </c>
      <c r="EYS34" s="74">
        <f t="shared" si="63"/>
        <v>0</v>
      </c>
      <c r="EYT34" s="74">
        <f t="shared" si="63"/>
        <v>0</v>
      </c>
      <c r="EYU34" s="74">
        <f t="shared" si="63"/>
        <v>0</v>
      </c>
      <c r="EYV34" s="74">
        <f t="shared" si="63"/>
        <v>0</v>
      </c>
      <c r="EYW34" s="74">
        <f t="shared" si="63"/>
        <v>0</v>
      </c>
      <c r="EYX34" s="74">
        <f t="shared" si="63"/>
        <v>0</v>
      </c>
      <c r="EYY34" s="74">
        <f t="shared" si="63"/>
        <v>0</v>
      </c>
      <c r="EYZ34" s="74">
        <f t="shared" si="63"/>
        <v>0</v>
      </c>
      <c r="EZA34" s="74">
        <f t="shared" si="63"/>
        <v>0</v>
      </c>
      <c r="EZB34" s="74">
        <f t="shared" si="63"/>
        <v>0</v>
      </c>
      <c r="EZC34" s="74">
        <f t="shared" si="63"/>
        <v>0</v>
      </c>
      <c r="EZD34" s="74">
        <f t="shared" si="63"/>
        <v>0</v>
      </c>
      <c r="EZE34" s="74">
        <f t="shared" si="63"/>
        <v>0</v>
      </c>
      <c r="EZF34" s="74">
        <f t="shared" si="63"/>
        <v>0</v>
      </c>
      <c r="EZG34" s="74">
        <f t="shared" si="63"/>
        <v>0</v>
      </c>
      <c r="EZH34" s="74">
        <f t="shared" si="63"/>
        <v>0</v>
      </c>
      <c r="EZI34" s="74">
        <f t="shared" si="63"/>
        <v>0</v>
      </c>
      <c r="EZJ34" s="74">
        <f t="shared" si="63"/>
        <v>0</v>
      </c>
      <c r="EZK34" s="74">
        <f t="shared" si="63"/>
        <v>0</v>
      </c>
      <c r="EZL34" s="74">
        <f t="shared" si="63"/>
        <v>0</v>
      </c>
      <c r="EZM34" s="74">
        <f t="shared" si="63"/>
        <v>0</v>
      </c>
      <c r="EZN34" s="74">
        <f t="shared" si="63"/>
        <v>0</v>
      </c>
      <c r="EZO34" s="74">
        <f t="shared" si="63"/>
        <v>0</v>
      </c>
      <c r="EZP34" s="74">
        <f t="shared" si="63"/>
        <v>0</v>
      </c>
      <c r="EZQ34" s="74">
        <f t="shared" si="63"/>
        <v>0</v>
      </c>
      <c r="EZR34" s="74">
        <f t="shared" si="63"/>
        <v>0</v>
      </c>
      <c r="EZS34" s="74">
        <f t="shared" si="63"/>
        <v>0</v>
      </c>
      <c r="EZT34" s="74">
        <f t="shared" si="63"/>
        <v>0</v>
      </c>
      <c r="EZU34" s="74">
        <f t="shared" si="63"/>
        <v>0</v>
      </c>
      <c r="EZV34" s="74">
        <f t="shared" si="63"/>
        <v>0</v>
      </c>
      <c r="EZW34" s="74">
        <f t="shared" si="63"/>
        <v>0</v>
      </c>
      <c r="EZX34" s="74">
        <f t="shared" si="63"/>
        <v>0</v>
      </c>
      <c r="EZY34" s="74">
        <f t="shared" si="63"/>
        <v>0</v>
      </c>
      <c r="EZZ34" s="74">
        <f t="shared" si="63"/>
        <v>0</v>
      </c>
      <c r="FAA34" s="74">
        <f t="shared" si="63"/>
        <v>0</v>
      </c>
      <c r="FAB34" s="74">
        <f t="shared" si="63"/>
        <v>0</v>
      </c>
      <c r="FAC34" s="74">
        <f t="shared" si="63"/>
        <v>0</v>
      </c>
      <c r="FAD34" s="74">
        <f t="shared" si="63"/>
        <v>0</v>
      </c>
      <c r="FAE34" s="74">
        <f t="shared" si="63"/>
        <v>0</v>
      </c>
      <c r="FAF34" s="74">
        <f t="shared" si="63"/>
        <v>0</v>
      </c>
      <c r="FAG34" s="74">
        <f t="shared" si="63"/>
        <v>0</v>
      </c>
      <c r="FAH34" s="74">
        <f t="shared" si="63"/>
        <v>0</v>
      </c>
      <c r="FAI34" s="74">
        <f t="shared" si="63"/>
        <v>0</v>
      </c>
      <c r="FAJ34" s="74">
        <f t="shared" si="63"/>
        <v>0</v>
      </c>
      <c r="FAK34" s="74">
        <f t="shared" si="63"/>
        <v>0</v>
      </c>
      <c r="FAL34" s="74">
        <f t="shared" si="63"/>
        <v>0</v>
      </c>
      <c r="FAM34" s="74">
        <f t="shared" si="63"/>
        <v>0</v>
      </c>
      <c r="FAN34" s="74">
        <f t="shared" si="63"/>
        <v>0</v>
      </c>
      <c r="FAO34" s="74">
        <f t="shared" si="63"/>
        <v>0</v>
      </c>
      <c r="FAP34" s="74">
        <f t="shared" si="63"/>
        <v>0</v>
      </c>
      <c r="FAQ34" s="74">
        <f t="shared" si="63"/>
        <v>0</v>
      </c>
      <c r="FAR34" s="74">
        <f t="shared" si="63"/>
        <v>0</v>
      </c>
      <c r="FAS34" s="74">
        <f t="shared" si="63"/>
        <v>0</v>
      </c>
      <c r="FAT34" s="74">
        <f t="shared" si="63"/>
        <v>0</v>
      </c>
      <c r="FAU34" s="74">
        <f t="shared" si="63"/>
        <v>0</v>
      </c>
      <c r="FAV34" s="74">
        <f t="shared" ref="FAV34:FDG34" si="64">FAV6/1000000</f>
        <v>0</v>
      </c>
      <c r="FAW34" s="74">
        <f t="shared" si="64"/>
        <v>0</v>
      </c>
      <c r="FAX34" s="74">
        <f t="shared" si="64"/>
        <v>0</v>
      </c>
      <c r="FAY34" s="74">
        <f t="shared" si="64"/>
        <v>0</v>
      </c>
      <c r="FAZ34" s="74">
        <f t="shared" si="64"/>
        <v>0</v>
      </c>
      <c r="FBA34" s="74">
        <f t="shared" si="64"/>
        <v>0</v>
      </c>
      <c r="FBB34" s="74">
        <f t="shared" si="64"/>
        <v>0</v>
      </c>
      <c r="FBC34" s="74">
        <f t="shared" si="64"/>
        <v>0</v>
      </c>
      <c r="FBD34" s="74">
        <f t="shared" si="64"/>
        <v>0</v>
      </c>
      <c r="FBE34" s="74">
        <f t="shared" si="64"/>
        <v>0</v>
      </c>
      <c r="FBF34" s="74">
        <f t="shared" si="64"/>
        <v>0</v>
      </c>
      <c r="FBG34" s="74">
        <f t="shared" si="64"/>
        <v>0</v>
      </c>
      <c r="FBH34" s="74">
        <f t="shared" si="64"/>
        <v>0</v>
      </c>
      <c r="FBI34" s="74">
        <f t="shared" si="64"/>
        <v>0</v>
      </c>
      <c r="FBJ34" s="74">
        <f t="shared" si="64"/>
        <v>0</v>
      </c>
      <c r="FBK34" s="74">
        <f t="shared" si="64"/>
        <v>0</v>
      </c>
      <c r="FBL34" s="74">
        <f t="shared" si="64"/>
        <v>0</v>
      </c>
      <c r="FBM34" s="74">
        <f t="shared" si="64"/>
        <v>0</v>
      </c>
      <c r="FBN34" s="74">
        <f t="shared" si="64"/>
        <v>0</v>
      </c>
      <c r="FBO34" s="74">
        <f t="shared" si="64"/>
        <v>0</v>
      </c>
      <c r="FBP34" s="74">
        <f t="shared" si="64"/>
        <v>0</v>
      </c>
      <c r="FBQ34" s="74">
        <f t="shared" si="64"/>
        <v>0</v>
      </c>
      <c r="FBR34" s="74">
        <f t="shared" si="64"/>
        <v>0</v>
      </c>
      <c r="FBS34" s="74">
        <f t="shared" si="64"/>
        <v>0</v>
      </c>
      <c r="FBT34" s="74">
        <f t="shared" si="64"/>
        <v>0</v>
      </c>
      <c r="FBU34" s="74">
        <f t="shared" si="64"/>
        <v>0</v>
      </c>
      <c r="FBV34" s="74">
        <f t="shared" si="64"/>
        <v>0</v>
      </c>
      <c r="FBW34" s="74">
        <f t="shared" si="64"/>
        <v>0</v>
      </c>
      <c r="FBX34" s="74">
        <f t="shared" si="64"/>
        <v>0</v>
      </c>
      <c r="FBY34" s="74">
        <f t="shared" si="64"/>
        <v>0</v>
      </c>
      <c r="FBZ34" s="74">
        <f t="shared" si="64"/>
        <v>0</v>
      </c>
      <c r="FCA34" s="74">
        <f t="shared" si="64"/>
        <v>0</v>
      </c>
      <c r="FCB34" s="74">
        <f t="shared" si="64"/>
        <v>0</v>
      </c>
      <c r="FCC34" s="74">
        <f t="shared" si="64"/>
        <v>0</v>
      </c>
      <c r="FCD34" s="74">
        <f t="shared" si="64"/>
        <v>0</v>
      </c>
      <c r="FCE34" s="74">
        <f t="shared" si="64"/>
        <v>0</v>
      </c>
      <c r="FCF34" s="74">
        <f t="shared" si="64"/>
        <v>0</v>
      </c>
      <c r="FCG34" s="74">
        <f t="shared" si="64"/>
        <v>0</v>
      </c>
      <c r="FCH34" s="74">
        <f t="shared" si="64"/>
        <v>0</v>
      </c>
      <c r="FCI34" s="74">
        <f t="shared" si="64"/>
        <v>0</v>
      </c>
      <c r="FCJ34" s="74">
        <f t="shared" si="64"/>
        <v>0</v>
      </c>
      <c r="FCK34" s="74">
        <f t="shared" si="64"/>
        <v>0</v>
      </c>
      <c r="FCL34" s="74">
        <f t="shared" si="64"/>
        <v>0</v>
      </c>
      <c r="FCM34" s="74">
        <f t="shared" si="64"/>
        <v>0</v>
      </c>
      <c r="FCN34" s="74">
        <f t="shared" si="64"/>
        <v>0</v>
      </c>
      <c r="FCO34" s="74">
        <f t="shared" si="64"/>
        <v>0</v>
      </c>
      <c r="FCP34" s="74">
        <f t="shared" si="64"/>
        <v>0</v>
      </c>
      <c r="FCQ34" s="74">
        <f t="shared" si="64"/>
        <v>0</v>
      </c>
      <c r="FCR34" s="74">
        <f t="shared" si="64"/>
        <v>0</v>
      </c>
      <c r="FCS34" s="74">
        <f t="shared" si="64"/>
        <v>0</v>
      </c>
      <c r="FCT34" s="74">
        <f t="shared" si="64"/>
        <v>0</v>
      </c>
      <c r="FCU34" s="74">
        <f t="shared" si="64"/>
        <v>0</v>
      </c>
      <c r="FCV34" s="74">
        <f t="shared" si="64"/>
        <v>0</v>
      </c>
      <c r="FCW34" s="74">
        <f t="shared" si="64"/>
        <v>0</v>
      </c>
      <c r="FCX34" s="74">
        <f t="shared" si="64"/>
        <v>0</v>
      </c>
      <c r="FCY34" s="74">
        <f t="shared" si="64"/>
        <v>0</v>
      </c>
      <c r="FCZ34" s="74">
        <f t="shared" si="64"/>
        <v>0</v>
      </c>
      <c r="FDA34" s="74">
        <f t="shared" si="64"/>
        <v>0</v>
      </c>
      <c r="FDB34" s="74">
        <f t="shared" si="64"/>
        <v>0</v>
      </c>
      <c r="FDC34" s="74">
        <f t="shared" si="64"/>
        <v>0</v>
      </c>
      <c r="FDD34" s="74">
        <f t="shared" si="64"/>
        <v>0</v>
      </c>
      <c r="FDE34" s="74">
        <f t="shared" si="64"/>
        <v>0</v>
      </c>
      <c r="FDF34" s="74">
        <f t="shared" si="64"/>
        <v>0</v>
      </c>
      <c r="FDG34" s="74">
        <f t="shared" si="64"/>
        <v>0</v>
      </c>
      <c r="FDH34" s="74">
        <f t="shared" ref="FDH34:FFS34" si="65">FDH6/1000000</f>
        <v>0</v>
      </c>
      <c r="FDI34" s="74">
        <f t="shared" si="65"/>
        <v>0</v>
      </c>
      <c r="FDJ34" s="74">
        <f t="shared" si="65"/>
        <v>0</v>
      </c>
      <c r="FDK34" s="74">
        <f t="shared" si="65"/>
        <v>0</v>
      </c>
      <c r="FDL34" s="74">
        <f t="shared" si="65"/>
        <v>0</v>
      </c>
      <c r="FDM34" s="74">
        <f t="shared" si="65"/>
        <v>0</v>
      </c>
      <c r="FDN34" s="74">
        <f t="shared" si="65"/>
        <v>0</v>
      </c>
      <c r="FDO34" s="74">
        <f t="shared" si="65"/>
        <v>0</v>
      </c>
      <c r="FDP34" s="74">
        <f t="shared" si="65"/>
        <v>0</v>
      </c>
      <c r="FDQ34" s="74">
        <f t="shared" si="65"/>
        <v>0</v>
      </c>
      <c r="FDR34" s="74">
        <f t="shared" si="65"/>
        <v>0</v>
      </c>
      <c r="FDS34" s="74">
        <f t="shared" si="65"/>
        <v>0</v>
      </c>
      <c r="FDT34" s="74">
        <f t="shared" si="65"/>
        <v>0</v>
      </c>
      <c r="FDU34" s="74">
        <f t="shared" si="65"/>
        <v>0</v>
      </c>
      <c r="FDV34" s="74">
        <f t="shared" si="65"/>
        <v>0</v>
      </c>
      <c r="FDW34" s="74">
        <f t="shared" si="65"/>
        <v>0</v>
      </c>
      <c r="FDX34" s="74">
        <f t="shared" si="65"/>
        <v>0</v>
      </c>
      <c r="FDY34" s="74">
        <f t="shared" si="65"/>
        <v>0</v>
      </c>
      <c r="FDZ34" s="74">
        <f t="shared" si="65"/>
        <v>0</v>
      </c>
      <c r="FEA34" s="74">
        <f t="shared" si="65"/>
        <v>0</v>
      </c>
      <c r="FEB34" s="74">
        <f t="shared" si="65"/>
        <v>0</v>
      </c>
      <c r="FEC34" s="74">
        <f t="shared" si="65"/>
        <v>0</v>
      </c>
      <c r="FED34" s="74">
        <f t="shared" si="65"/>
        <v>0</v>
      </c>
      <c r="FEE34" s="74">
        <f t="shared" si="65"/>
        <v>0</v>
      </c>
      <c r="FEF34" s="74">
        <f t="shared" si="65"/>
        <v>0</v>
      </c>
      <c r="FEG34" s="74">
        <f t="shared" si="65"/>
        <v>0</v>
      </c>
      <c r="FEH34" s="74">
        <f t="shared" si="65"/>
        <v>0</v>
      </c>
      <c r="FEI34" s="74">
        <f t="shared" si="65"/>
        <v>0</v>
      </c>
      <c r="FEJ34" s="74">
        <f t="shared" si="65"/>
        <v>0</v>
      </c>
      <c r="FEK34" s="74">
        <f t="shared" si="65"/>
        <v>0</v>
      </c>
      <c r="FEL34" s="74">
        <f t="shared" si="65"/>
        <v>0</v>
      </c>
      <c r="FEM34" s="74">
        <f t="shared" si="65"/>
        <v>0</v>
      </c>
      <c r="FEN34" s="74">
        <f t="shared" si="65"/>
        <v>0</v>
      </c>
      <c r="FEO34" s="74">
        <f t="shared" si="65"/>
        <v>0</v>
      </c>
      <c r="FEP34" s="74">
        <f t="shared" si="65"/>
        <v>0</v>
      </c>
      <c r="FEQ34" s="74">
        <f t="shared" si="65"/>
        <v>0</v>
      </c>
      <c r="FER34" s="74">
        <f t="shared" si="65"/>
        <v>0</v>
      </c>
      <c r="FES34" s="74">
        <f t="shared" si="65"/>
        <v>0</v>
      </c>
      <c r="FET34" s="74">
        <f t="shared" si="65"/>
        <v>0</v>
      </c>
      <c r="FEU34" s="74">
        <f t="shared" si="65"/>
        <v>0</v>
      </c>
      <c r="FEV34" s="74">
        <f t="shared" si="65"/>
        <v>0</v>
      </c>
      <c r="FEW34" s="74">
        <f t="shared" si="65"/>
        <v>0</v>
      </c>
      <c r="FEX34" s="74">
        <f t="shared" si="65"/>
        <v>0</v>
      </c>
      <c r="FEY34" s="74">
        <f t="shared" si="65"/>
        <v>0</v>
      </c>
      <c r="FEZ34" s="74">
        <f t="shared" si="65"/>
        <v>0</v>
      </c>
      <c r="FFA34" s="74">
        <f t="shared" si="65"/>
        <v>0</v>
      </c>
      <c r="FFB34" s="74">
        <f t="shared" si="65"/>
        <v>0</v>
      </c>
      <c r="FFC34" s="74">
        <f t="shared" si="65"/>
        <v>0</v>
      </c>
      <c r="FFD34" s="74">
        <f t="shared" si="65"/>
        <v>0</v>
      </c>
      <c r="FFE34" s="74">
        <f t="shared" si="65"/>
        <v>0</v>
      </c>
      <c r="FFF34" s="74">
        <f t="shared" si="65"/>
        <v>0</v>
      </c>
      <c r="FFG34" s="74">
        <f t="shared" si="65"/>
        <v>0</v>
      </c>
      <c r="FFH34" s="74">
        <f t="shared" si="65"/>
        <v>0</v>
      </c>
      <c r="FFI34" s="74">
        <f t="shared" si="65"/>
        <v>0</v>
      </c>
      <c r="FFJ34" s="74">
        <f t="shared" si="65"/>
        <v>0</v>
      </c>
      <c r="FFK34" s="74">
        <f t="shared" si="65"/>
        <v>0</v>
      </c>
      <c r="FFL34" s="74">
        <f t="shared" si="65"/>
        <v>0</v>
      </c>
      <c r="FFM34" s="74">
        <f t="shared" si="65"/>
        <v>0</v>
      </c>
      <c r="FFN34" s="74">
        <f t="shared" si="65"/>
        <v>0</v>
      </c>
      <c r="FFO34" s="74">
        <f t="shared" si="65"/>
        <v>0</v>
      </c>
      <c r="FFP34" s="74">
        <f t="shared" si="65"/>
        <v>0</v>
      </c>
      <c r="FFQ34" s="74">
        <f t="shared" si="65"/>
        <v>0</v>
      </c>
      <c r="FFR34" s="74">
        <f t="shared" si="65"/>
        <v>0</v>
      </c>
      <c r="FFS34" s="74">
        <f t="shared" si="65"/>
        <v>0</v>
      </c>
      <c r="FFT34" s="74">
        <f t="shared" ref="FFT34:FIE34" si="66">FFT6/1000000</f>
        <v>0</v>
      </c>
      <c r="FFU34" s="74">
        <f t="shared" si="66"/>
        <v>0</v>
      </c>
      <c r="FFV34" s="74">
        <f t="shared" si="66"/>
        <v>0</v>
      </c>
      <c r="FFW34" s="74">
        <f t="shared" si="66"/>
        <v>0</v>
      </c>
      <c r="FFX34" s="74">
        <f t="shared" si="66"/>
        <v>0</v>
      </c>
      <c r="FFY34" s="74">
        <f t="shared" si="66"/>
        <v>0</v>
      </c>
      <c r="FFZ34" s="74">
        <f t="shared" si="66"/>
        <v>0</v>
      </c>
      <c r="FGA34" s="74">
        <f t="shared" si="66"/>
        <v>0</v>
      </c>
      <c r="FGB34" s="74">
        <f t="shared" si="66"/>
        <v>0</v>
      </c>
      <c r="FGC34" s="74">
        <f t="shared" si="66"/>
        <v>0</v>
      </c>
      <c r="FGD34" s="74">
        <f t="shared" si="66"/>
        <v>0</v>
      </c>
      <c r="FGE34" s="74">
        <f t="shared" si="66"/>
        <v>0</v>
      </c>
      <c r="FGF34" s="74">
        <f t="shared" si="66"/>
        <v>0</v>
      </c>
      <c r="FGG34" s="74">
        <f t="shared" si="66"/>
        <v>0</v>
      </c>
      <c r="FGH34" s="74">
        <f t="shared" si="66"/>
        <v>0</v>
      </c>
      <c r="FGI34" s="74">
        <f t="shared" si="66"/>
        <v>0</v>
      </c>
      <c r="FGJ34" s="74">
        <f t="shared" si="66"/>
        <v>0</v>
      </c>
      <c r="FGK34" s="74">
        <f t="shared" si="66"/>
        <v>0</v>
      </c>
      <c r="FGL34" s="74">
        <f t="shared" si="66"/>
        <v>0</v>
      </c>
      <c r="FGM34" s="74">
        <f t="shared" si="66"/>
        <v>0</v>
      </c>
      <c r="FGN34" s="74">
        <f t="shared" si="66"/>
        <v>0</v>
      </c>
      <c r="FGO34" s="74">
        <f t="shared" si="66"/>
        <v>0</v>
      </c>
      <c r="FGP34" s="74">
        <f t="shared" si="66"/>
        <v>0</v>
      </c>
      <c r="FGQ34" s="74">
        <f t="shared" si="66"/>
        <v>0</v>
      </c>
      <c r="FGR34" s="74">
        <f t="shared" si="66"/>
        <v>0</v>
      </c>
      <c r="FGS34" s="74">
        <f t="shared" si="66"/>
        <v>0</v>
      </c>
      <c r="FGT34" s="74">
        <f t="shared" si="66"/>
        <v>0</v>
      </c>
      <c r="FGU34" s="74">
        <f t="shared" si="66"/>
        <v>0</v>
      </c>
      <c r="FGV34" s="74">
        <f t="shared" si="66"/>
        <v>0</v>
      </c>
      <c r="FGW34" s="74">
        <f t="shared" si="66"/>
        <v>0</v>
      </c>
      <c r="FGX34" s="74">
        <f t="shared" si="66"/>
        <v>0</v>
      </c>
      <c r="FGY34" s="74">
        <f t="shared" si="66"/>
        <v>0</v>
      </c>
      <c r="FGZ34" s="74">
        <f t="shared" si="66"/>
        <v>0</v>
      </c>
      <c r="FHA34" s="74">
        <f t="shared" si="66"/>
        <v>0</v>
      </c>
      <c r="FHB34" s="74">
        <f t="shared" si="66"/>
        <v>0</v>
      </c>
      <c r="FHC34" s="74">
        <f t="shared" si="66"/>
        <v>0</v>
      </c>
      <c r="FHD34" s="74">
        <f t="shared" si="66"/>
        <v>0</v>
      </c>
      <c r="FHE34" s="74">
        <f t="shared" si="66"/>
        <v>0</v>
      </c>
      <c r="FHF34" s="74">
        <f t="shared" si="66"/>
        <v>0</v>
      </c>
      <c r="FHG34" s="74">
        <f t="shared" si="66"/>
        <v>0</v>
      </c>
      <c r="FHH34" s="74">
        <f t="shared" si="66"/>
        <v>0</v>
      </c>
      <c r="FHI34" s="74">
        <f t="shared" si="66"/>
        <v>0</v>
      </c>
      <c r="FHJ34" s="74">
        <f t="shared" si="66"/>
        <v>0</v>
      </c>
      <c r="FHK34" s="74">
        <f t="shared" si="66"/>
        <v>0</v>
      </c>
      <c r="FHL34" s="74">
        <f t="shared" si="66"/>
        <v>0</v>
      </c>
      <c r="FHM34" s="74">
        <f t="shared" si="66"/>
        <v>0</v>
      </c>
      <c r="FHN34" s="74">
        <f t="shared" si="66"/>
        <v>0</v>
      </c>
      <c r="FHO34" s="74">
        <f t="shared" si="66"/>
        <v>0</v>
      </c>
      <c r="FHP34" s="74">
        <f t="shared" si="66"/>
        <v>0</v>
      </c>
      <c r="FHQ34" s="74">
        <f t="shared" si="66"/>
        <v>0</v>
      </c>
      <c r="FHR34" s="74">
        <f t="shared" si="66"/>
        <v>0</v>
      </c>
      <c r="FHS34" s="74">
        <f t="shared" si="66"/>
        <v>0</v>
      </c>
      <c r="FHT34" s="74">
        <f t="shared" si="66"/>
        <v>0</v>
      </c>
      <c r="FHU34" s="74">
        <f t="shared" si="66"/>
        <v>0</v>
      </c>
      <c r="FHV34" s="74">
        <f t="shared" si="66"/>
        <v>0</v>
      </c>
      <c r="FHW34" s="74">
        <f t="shared" si="66"/>
        <v>0</v>
      </c>
      <c r="FHX34" s="74">
        <f t="shared" si="66"/>
        <v>0</v>
      </c>
      <c r="FHY34" s="74">
        <f t="shared" si="66"/>
        <v>0</v>
      </c>
      <c r="FHZ34" s="74">
        <f t="shared" si="66"/>
        <v>0</v>
      </c>
      <c r="FIA34" s="74">
        <f t="shared" si="66"/>
        <v>0</v>
      </c>
      <c r="FIB34" s="74">
        <f t="shared" si="66"/>
        <v>0</v>
      </c>
      <c r="FIC34" s="74">
        <f t="shared" si="66"/>
        <v>0</v>
      </c>
      <c r="FID34" s="74">
        <f t="shared" si="66"/>
        <v>0</v>
      </c>
      <c r="FIE34" s="74">
        <f t="shared" si="66"/>
        <v>0</v>
      </c>
      <c r="FIF34" s="74">
        <f t="shared" ref="FIF34:FKQ34" si="67">FIF6/1000000</f>
        <v>0</v>
      </c>
      <c r="FIG34" s="74">
        <f t="shared" si="67"/>
        <v>0</v>
      </c>
      <c r="FIH34" s="74">
        <f t="shared" si="67"/>
        <v>0</v>
      </c>
      <c r="FII34" s="74">
        <f t="shared" si="67"/>
        <v>0</v>
      </c>
      <c r="FIJ34" s="74">
        <f t="shared" si="67"/>
        <v>0</v>
      </c>
      <c r="FIK34" s="74">
        <f t="shared" si="67"/>
        <v>0</v>
      </c>
      <c r="FIL34" s="74">
        <f t="shared" si="67"/>
        <v>0</v>
      </c>
      <c r="FIM34" s="74">
        <f t="shared" si="67"/>
        <v>0</v>
      </c>
      <c r="FIN34" s="74">
        <f t="shared" si="67"/>
        <v>0</v>
      </c>
      <c r="FIO34" s="74">
        <f t="shared" si="67"/>
        <v>0</v>
      </c>
      <c r="FIP34" s="74">
        <f t="shared" si="67"/>
        <v>0</v>
      </c>
      <c r="FIQ34" s="74">
        <f t="shared" si="67"/>
        <v>0</v>
      </c>
      <c r="FIR34" s="74">
        <f t="shared" si="67"/>
        <v>0</v>
      </c>
      <c r="FIS34" s="74">
        <f t="shared" si="67"/>
        <v>0</v>
      </c>
      <c r="FIT34" s="74">
        <f t="shared" si="67"/>
        <v>0</v>
      </c>
      <c r="FIU34" s="74">
        <f t="shared" si="67"/>
        <v>0</v>
      </c>
      <c r="FIV34" s="74">
        <f t="shared" si="67"/>
        <v>0</v>
      </c>
      <c r="FIW34" s="74">
        <f t="shared" si="67"/>
        <v>0</v>
      </c>
      <c r="FIX34" s="74">
        <f t="shared" si="67"/>
        <v>0</v>
      </c>
      <c r="FIY34" s="74">
        <f t="shared" si="67"/>
        <v>0</v>
      </c>
      <c r="FIZ34" s="74">
        <f t="shared" si="67"/>
        <v>0</v>
      </c>
      <c r="FJA34" s="74">
        <f t="shared" si="67"/>
        <v>0</v>
      </c>
      <c r="FJB34" s="74">
        <f t="shared" si="67"/>
        <v>0</v>
      </c>
      <c r="FJC34" s="74">
        <f t="shared" si="67"/>
        <v>0</v>
      </c>
      <c r="FJD34" s="74">
        <f t="shared" si="67"/>
        <v>0</v>
      </c>
      <c r="FJE34" s="74">
        <f t="shared" si="67"/>
        <v>0</v>
      </c>
      <c r="FJF34" s="74">
        <f t="shared" si="67"/>
        <v>0</v>
      </c>
      <c r="FJG34" s="74">
        <f t="shared" si="67"/>
        <v>0</v>
      </c>
      <c r="FJH34" s="74">
        <f t="shared" si="67"/>
        <v>0</v>
      </c>
      <c r="FJI34" s="74">
        <f t="shared" si="67"/>
        <v>0</v>
      </c>
      <c r="FJJ34" s="74">
        <f t="shared" si="67"/>
        <v>0</v>
      </c>
      <c r="FJK34" s="74">
        <f t="shared" si="67"/>
        <v>0</v>
      </c>
      <c r="FJL34" s="74">
        <f t="shared" si="67"/>
        <v>0</v>
      </c>
      <c r="FJM34" s="74">
        <f t="shared" si="67"/>
        <v>0</v>
      </c>
      <c r="FJN34" s="74">
        <f t="shared" si="67"/>
        <v>0</v>
      </c>
      <c r="FJO34" s="74">
        <f t="shared" si="67"/>
        <v>0</v>
      </c>
      <c r="FJP34" s="74">
        <f t="shared" si="67"/>
        <v>0</v>
      </c>
      <c r="FJQ34" s="74">
        <f t="shared" si="67"/>
        <v>0</v>
      </c>
      <c r="FJR34" s="74">
        <f t="shared" si="67"/>
        <v>0</v>
      </c>
      <c r="FJS34" s="74">
        <f t="shared" si="67"/>
        <v>0</v>
      </c>
      <c r="FJT34" s="74">
        <f t="shared" si="67"/>
        <v>0</v>
      </c>
      <c r="FJU34" s="74">
        <f t="shared" si="67"/>
        <v>0</v>
      </c>
      <c r="FJV34" s="74">
        <f t="shared" si="67"/>
        <v>0</v>
      </c>
      <c r="FJW34" s="74">
        <f t="shared" si="67"/>
        <v>0</v>
      </c>
      <c r="FJX34" s="74">
        <f t="shared" si="67"/>
        <v>0</v>
      </c>
      <c r="FJY34" s="74">
        <f t="shared" si="67"/>
        <v>0</v>
      </c>
      <c r="FJZ34" s="74">
        <f t="shared" si="67"/>
        <v>0</v>
      </c>
      <c r="FKA34" s="74">
        <f t="shared" si="67"/>
        <v>0</v>
      </c>
      <c r="FKB34" s="74">
        <f t="shared" si="67"/>
        <v>0</v>
      </c>
      <c r="FKC34" s="74">
        <f t="shared" si="67"/>
        <v>0</v>
      </c>
      <c r="FKD34" s="74">
        <f t="shared" si="67"/>
        <v>0</v>
      </c>
      <c r="FKE34" s="74">
        <f t="shared" si="67"/>
        <v>0</v>
      </c>
      <c r="FKF34" s="74">
        <f t="shared" si="67"/>
        <v>0</v>
      </c>
      <c r="FKG34" s="74">
        <f t="shared" si="67"/>
        <v>0</v>
      </c>
      <c r="FKH34" s="74">
        <f t="shared" si="67"/>
        <v>0</v>
      </c>
      <c r="FKI34" s="74">
        <f t="shared" si="67"/>
        <v>0</v>
      </c>
      <c r="FKJ34" s="74">
        <f t="shared" si="67"/>
        <v>0</v>
      </c>
      <c r="FKK34" s="74">
        <f t="shared" si="67"/>
        <v>0</v>
      </c>
      <c r="FKL34" s="74">
        <f t="shared" si="67"/>
        <v>0</v>
      </c>
      <c r="FKM34" s="74">
        <f t="shared" si="67"/>
        <v>0</v>
      </c>
      <c r="FKN34" s="74">
        <f t="shared" si="67"/>
        <v>0</v>
      </c>
      <c r="FKO34" s="74">
        <f t="shared" si="67"/>
        <v>0</v>
      </c>
      <c r="FKP34" s="74">
        <f t="shared" si="67"/>
        <v>0</v>
      </c>
      <c r="FKQ34" s="74">
        <f t="shared" si="67"/>
        <v>0</v>
      </c>
      <c r="FKR34" s="74">
        <f t="shared" ref="FKR34:FNC34" si="68">FKR6/1000000</f>
        <v>0</v>
      </c>
      <c r="FKS34" s="74">
        <f t="shared" si="68"/>
        <v>0</v>
      </c>
      <c r="FKT34" s="74">
        <f t="shared" si="68"/>
        <v>0</v>
      </c>
      <c r="FKU34" s="74">
        <f t="shared" si="68"/>
        <v>0</v>
      </c>
      <c r="FKV34" s="74">
        <f t="shared" si="68"/>
        <v>0</v>
      </c>
      <c r="FKW34" s="74">
        <f t="shared" si="68"/>
        <v>0</v>
      </c>
      <c r="FKX34" s="74">
        <f t="shared" si="68"/>
        <v>0</v>
      </c>
      <c r="FKY34" s="74">
        <f t="shared" si="68"/>
        <v>0</v>
      </c>
      <c r="FKZ34" s="74">
        <f t="shared" si="68"/>
        <v>0</v>
      </c>
      <c r="FLA34" s="74">
        <f t="shared" si="68"/>
        <v>0</v>
      </c>
      <c r="FLB34" s="74">
        <f t="shared" si="68"/>
        <v>0</v>
      </c>
      <c r="FLC34" s="74">
        <f t="shared" si="68"/>
        <v>0</v>
      </c>
      <c r="FLD34" s="74">
        <f t="shared" si="68"/>
        <v>0</v>
      </c>
      <c r="FLE34" s="74">
        <f t="shared" si="68"/>
        <v>0</v>
      </c>
      <c r="FLF34" s="74">
        <f t="shared" si="68"/>
        <v>0</v>
      </c>
      <c r="FLG34" s="74">
        <f t="shared" si="68"/>
        <v>0</v>
      </c>
      <c r="FLH34" s="74">
        <f t="shared" si="68"/>
        <v>0</v>
      </c>
      <c r="FLI34" s="74">
        <f t="shared" si="68"/>
        <v>0</v>
      </c>
      <c r="FLJ34" s="74">
        <f t="shared" si="68"/>
        <v>0</v>
      </c>
      <c r="FLK34" s="74">
        <f t="shared" si="68"/>
        <v>0</v>
      </c>
      <c r="FLL34" s="74">
        <f t="shared" si="68"/>
        <v>0</v>
      </c>
      <c r="FLM34" s="74">
        <f t="shared" si="68"/>
        <v>0</v>
      </c>
      <c r="FLN34" s="74">
        <f t="shared" si="68"/>
        <v>0</v>
      </c>
      <c r="FLO34" s="74">
        <f t="shared" si="68"/>
        <v>0</v>
      </c>
      <c r="FLP34" s="74">
        <f t="shared" si="68"/>
        <v>0</v>
      </c>
      <c r="FLQ34" s="74">
        <f t="shared" si="68"/>
        <v>0</v>
      </c>
      <c r="FLR34" s="74">
        <f t="shared" si="68"/>
        <v>0</v>
      </c>
      <c r="FLS34" s="74">
        <f t="shared" si="68"/>
        <v>0</v>
      </c>
      <c r="FLT34" s="74">
        <f t="shared" si="68"/>
        <v>0</v>
      </c>
      <c r="FLU34" s="74">
        <f t="shared" si="68"/>
        <v>0</v>
      </c>
      <c r="FLV34" s="74">
        <f t="shared" si="68"/>
        <v>0</v>
      </c>
      <c r="FLW34" s="74">
        <f t="shared" si="68"/>
        <v>0</v>
      </c>
      <c r="FLX34" s="74">
        <f t="shared" si="68"/>
        <v>0</v>
      </c>
      <c r="FLY34" s="74">
        <f t="shared" si="68"/>
        <v>0</v>
      </c>
      <c r="FLZ34" s="74">
        <f t="shared" si="68"/>
        <v>0</v>
      </c>
      <c r="FMA34" s="74">
        <f t="shared" si="68"/>
        <v>0</v>
      </c>
      <c r="FMB34" s="74">
        <f t="shared" si="68"/>
        <v>0</v>
      </c>
      <c r="FMC34" s="74">
        <f t="shared" si="68"/>
        <v>0</v>
      </c>
      <c r="FMD34" s="74">
        <f t="shared" si="68"/>
        <v>0</v>
      </c>
      <c r="FME34" s="74">
        <f t="shared" si="68"/>
        <v>0</v>
      </c>
      <c r="FMF34" s="74">
        <f t="shared" si="68"/>
        <v>0</v>
      </c>
      <c r="FMG34" s="74">
        <f t="shared" si="68"/>
        <v>0</v>
      </c>
      <c r="FMH34" s="74">
        <f t="shared" si="68"/>
        <v>0</v>
      </c>
      <c r="FMI34" s="74">
        <f t="shared" si="68"/>
        <v>0</v>
      </c>
      <c r="FMJ34" s="74">
        <f t="shared" si="68"/>
        <v>0</v>
      </c>
      <c r="FMK34" s="74">
        <f t="shared" si="68"/>
        <v>0</v>
      </c>
      <c r="FML34" s="74">
        <f t="shared" si="68"/>
        <v>0</v>
      </c>
      <c r="FMM34" s="74">
        <f t="shared" si="68"/>
        <v>0</v>
      </c>
      <c r="FMN34" s="74">
        <f t="shared" si="68"/>
        <v>0</v>
      </c>
      <c r="FMO34" s="74">
        <f t="shared" si="68"/>
        <v>0</v>
      </c>
      <c r="FMP34" s="74">
        <f t="shared" si="68"/>
        <v>0</v>
      </c>
      <c r="FMQ34" s="74">
        <f t="shared" si="68"/>
        <v>0</v>
      </c>
      <c r="FMR34" s="74">
        <f t="shared" si="68"/>
        <v>0</v>
      </c>
      <c r="FMS34" s="74">
        <f t="shared" si="68"/>
        <v>0</v>
      </c>
      <c r="FMT34" s="74">
        <f t="shared" si="68"/>
        <v>0</v>
      </c>
      <c r="FMU34" s="74">
        <f t="shared" si="68"/>
        <v>0</v>
      </c>
      <c r="FMV34" s="74">
        <f t="shared" si="68"/>
        <v>0</v>
      </c>
      <c r="FMW34" s="74">
        <f t="shared" si="68"/>
        <v>0</v>
      </c>
      <c r="FMX34" s="74">
        <f t="shared" si="68"/>
        <v>0</v>
      </c>
      <c r="FMY34" s="74">
        <f t="shared" si="68"/>
        <v>0</v>
      </c>
      <c r="FMZ34" s="74">
        <f t="shared" si="68"/>
        <v>0</v>
      </c>
      <c r="FNA34" s="74">
        <f t="shared" si="68"/>
        <v>0</v>
      </c>
      <c r="FNB34" s="74">
        <f t="shared" si="68"/>
        <v>0</v>
      </c>
      <c r="FNC34" s="74">
        <f t="shared" si="68"/>
        <v>0</v>
      </c>
      <c r="FND34" s="74">
        <f t="shared" ref="FND34:FPO34" si="69">FND6/1000000</f>
        <v>0</v>
      </c>
      <c r="FNE34" s="74">
        <f t="shared" si="69"/>
        <v>0</v>
      </c>
      <c r="FNF34" s="74">
        <f t="shared" si="69"/>
        <v>0</v>
      </c>
      <c r="FNG34" s="74">
        <f t="shared" si="69"/>
        <v>0</v>
      </c>
      <c r="FNH34" s="74">
        <f t="shared" si="69"/>
        <v>0</v>
      </c>
      <c r="FNI34" s="74">
        <f t="shared" si="69"/>
        <v>0</v>
      </c>
      <c r="FNJ34" s="74">
        <f t="shared" si="69"/>
        <v>0</v>
      </c>
      <c r="FNK34" s="74">
        <f t="shared" si="69"/>
        <v>0</v>
      </c>
      <c r="FNL34" s="74">
        <f t="shared" si="69"/>
        <v>0</v>
      </c>
      <c r="FNM34" s="74">
        <f t="shared" si="69"/>
        <v>0</v>
      </c>
      <c r="FNN34" s="74">
        <f t="shared" si="69"/>
        <v>0</v>
      </c>
      <c r="FNO34" s="74">
        <f t="shared" si="69"/>
        <v>0</v>
      </c>
      <c r="FNP34" s="74">
        <f t="shared" si="69"/>
        <v>0</v>
      </c>
      <c r="FNQ34" s="74">
        <f t="shared" si="69"/>
        <v>0</v>
      </c>
      <c r="FNR34" s="74">
        <f t="shared" si="69"/>
        <v>0</v>
      </c>
      <c r="FNS34" s="74">
        <f t="shared" si="69"/>
        <v>0</v>
      </c>
      <c r="FNT34" s="74">
        <f t="shared" si="69"/>
        <v>0</v>
      </c>
      <c r="FNU34" s="74">
        <f t="shared" si="69"/>
        <v>0</v>
      </c>
      <c r="FNV34" s="74">
        <f t="shared" si="69"/>
        <v>0</v>
      </c>
      <c r="FNW34" s="74">
        <f t="shared" si="69"/>
        <v>0</v>
      </c>
      <c r="FNX34" s="74">
        <f t="shared" si="69"/>
        <v>0</v>
      </c>
      <c r="FNY34" s="74">
        <f t="shared" si="69"/>
        <v>0</v>
      </c>
      <c r="FNZ34" s="74">
        <f t="shared" si="69"/>
        <v>0</v>
      </c>
      <c r="FOA34" s="74">
        <f t="shared" si="69"/>
        <v>0</v>
      </c>
      <c r="FOB34" s="74">
        <f t="shared" si="69"/>
        <v>0</v>
      </c>
      <c r="FOC34" s="74">
        <f t="shared" si="69"/>
        <v>0</v>
      </c>
      <c r="FOD34" s="74">
        <f t="shared" si="69"/>
        <v>0</v>
      </c>
      <c r="FOE34" s="74">
        <f t="shared" si="69"/>
        <v>0</v>
      </c>
      <c r="FOF34" s="74">
        <f t="shared" si="69"/>
        <v>0</v>
      </c>
      <c r="FOG34" s="74">
        <f t="shared" si="69"/>
        <v>0</v>
      </c>
      <c r="FOH34" s="74">
        <f t="shared" si="69"/>
        <v>0</v>
      </c>
      <c r="FOI34" s="74">
        <f t="shared" si="69"/>
        <v>0</v>
      </c>
      <c r="FOJ34" s="74">
        <f t="shared" si="69"/>
        <v>0</v>
      </c>
      <c r="FOK34" s="74">
        <f t="shared" si="69"/>
        <v>0</v>
      </c>
      <c r="FOL34" s="74">
        <f t="shared" si="69"/>
        <v>0</v>
      </c>
      <c r="FOM34" s="74">
        <f t="shared" si="69"/>
        <v>0</v>
      </c>
      <c r="FON34" s="74">
        <f t="shared" si="69"/>
        <v>0</v>
      </c>
      <c r="FOO34" s="74">
        <f t="shared" si="69"/>
        <v>0</v>
      </c>
      <c r="FOP34" s="74">
        <f t="shared" si="69"/>
        <v>0</v>
      </c>
      <c r="FOQ34" s="74">
        <f t="shared" si="69"/>
        <v>0</v>
      </c>
      <c r="FOR34" s="74">
        <f t="shared" si="69"/>
        <v>0</v>
      </c>
      <c r="FOS34" s="74">
        <f t="shared" si="69"/>
        <v>0</v>
      </c>
      <c r="FOT34" s="74">
        <f t="shared" si="69"/>
        <v>0</v>
      </c>
      <c r="FOU34" s="74">
        <f t="shared" si="69"/>
        <v>0</v>
      </c>
      <c r="FOV34" s="74">
        <f t="shared" si="69"/>
        <v>0</v>
      </c>
      <c r="FOW34" s="74">
        <f t="shared" si="69"/>
        <v>0</v>
      </c>
      <c r="FOX34" s="74">
        <f t="shared" si="69"/>
        <v>0</v>
      </c>
      <c r="FOY34" s="74">
        <f t="shared" si="69"/>
        <v>0</v>
      </c>
      <c r="FOZ34" s="74">
        <f t="shared" si="69"/>
        <v>0</v>
      </c>
      <c r="FPA34" s="74">
        <f t="shared" si="69"/>
        <v>0</v>
      </c>
      <c r="FPB34" s="74">
        <f t="shared" si="69"/>
        <v>0</v>
      </c>
      <c r="FPC34" s="74">
        <f t="shared" si="69"/>
        <v>0</v>
      </c>
      <c r="FPD34" s="74">
        <f t="shared" si="69"/>
        <v>0</v>
      </c>
      <c r="FPE34" s="74">
        <f t="shared" si="69"/>
        <v>0</v>
      </c>
      <c r="FPF34" s="74">
        <f t="shared" si="69"/>
        <v>0</v>
      </c>
      <c r="FPG34" s="74">
        <f t="shared" si="69"/>
        <v>0</v>
      </c>
      <c r="FPH34" s="74">
        <f t="shared" si="69"/>
        <v>0</v>
      </c>
      <c r="FPI34" s="74">
        <f t="shared" si="69"/>
        <v>0</v>
      </c>
      <c r="FPJ34" s="74">
        <f t="shared" si="69"/>
        <v>0</v>
      </c>
      <c r="FPK34" s="74">
        <f t="shared" si="69"/>
        <v>0</v>
      </c>
      <c r="FPL34" s="74">
        <f t="shared" si="69"/>
        <v>0</v>
      </c>
      <c r="FPM34" s="74">
        <f t="shared" si="69"/>
        <v>0</v>
      </c>
      <c r="FPN34" s="74">
        <f t="shared" si="69"/>
        <v>0</v>
      </c>
      <c r="FPO34" s="74">
        <f t="shared" si="69"/>
        <v>0</v>
      </c>
      <c r="FPP34" s="74">
        <f t="shared" ref="FPP34:FSA34" si="70">FPP6/1000000</f>
        <v>0</v>
      </c>
      <c r="FPQ34" s="74">
        <f t="shared" si="70"/>
        <v>0</v>
      </c>
      <c r="FPR34" s="74">
        <f t="shared" si="70"/>
        <v>0</v>
      </c>
      <c r="FPS34" s="74">
        <f t="shared" si="70"/>
        <v>0</v>
      </c>
      <c r="FPT34" s="74">
        <f t="shared" si="70"/>
        <v>0</v>
      </c>
      <c r="FPU34" s="74">
        <f t="shared" si="70"/>
        <v>0</v>
      </c>
      <c r="FPV34" s="74">
        <f t="shared" si="70"/>
        <v>0</v>
      </c>
      <c r="FPW34" s="74">
        <f t="shared" si="70"/>
        <v>0</v>
      </c>
      <c r="FPX34" s="74">
        <f t="shared" si="70"/>
        <v>0</v>
      </c>
      <c r="FPY34" s="74">
        <f t="shared" si="70"/>
        <v>0</v>
      </c>
      <c r="FPZ34" s="74">
        <f t="shared" si="70"/>
        <v>0</v>
      </c>
      <c r="FQA34" s="74">
        <f t="shared" si="70"/>
        <v>0</v>
      </c>
      <c r="FQB34" s="74">
        <f t="shared" si="70"/>
        <v>0</v>
      </c>
      <c r="FQC34" s="74">
        <f t="shared" si="70"/>
        <v>0</v>
      </c>
      <c r="FQD34" s="74">
        <f t="shared" si="70"/>
        <v>0</v>
      </c>
      <c r="FQE34" s="74">
        <f t="shared" si="70"/>
        <v>0</v>
      </c>
      <c r="FQF34" s="74">
        <f t="shared" si="70"/>
        <v>0</v>
      </c>
      <c r="FQG34" s="74">
        <f t="shared" si="70"/>
        <v>0</v>
      </c>
      <c r="FQH34" s="74">
        <f t="shared" si="70"/>
        <v>0</v>
      </c>
      <c r="FQI34" s="74">
        <f t="shared" si="70"/>
        <v>0</v>
      </c>
      <c r="FQJ34" s="74">
        <f t="shared" si="70"/>
        <v>0</v>
      </c>
      <c r="FQK34" s="74">
        <f t="shared" si="70"/>
        <v>0</v>
      </c>
      <c r="FQL34" s="74">
        <f t="shared" si="70"/>
        <v>0</v>
      </c>
      <c r="FQM34" s="74">
        <f t="shared" si="70"/>
        <v>0</v>
      </c>
      <c r="FQN34" s="74">
        <f t="shared" si="70"/>
        <v>0</v>
      </c>
      <c r="FQO34" s="74">
        <f t="shared" si="70"/>
        <v>0</v>
      </c>
      <c r="FQP34" s="74">
        <f t="shared" si="70"/>
        <v>0</v>
      </c>
      <c r="FQQ34" s="74">
        <f t="shared" si="70"/>
        <v>0</v>
      </c>
      <c r="FQR34" s="74">
        <f t="shared" si="70"/>
        <v>0</v>
      </c>
      <c r="FQS34" s="74">
        <f t="shared" si="70"/>
        <v>0</v>
      </c>
      <c r="FQT34" s="74">
        <f t="shared" si="70"/>
        <v>0</v>
      </c>
      <c r="FQU34" s="74">
        <f t="shared" si="70"/>
        <v>0</v>
      </c>
      <c r="FQV34" s="74">
        <f t="shared" si="70"/>
        <v>0</v>
      </c>
      <c r="FQW34" s="74">
        <f t="shared" si="70"/>
        <v>0</v>
      </c>
      <c r="FQX34" s="74">
        <f t="shared" si="70"/>
        <v>0</v>
      </c>
      <c r="FQY34" s="74">
        <f t="shared" si="70"/>
        <v>0</v>
      </c>
      <c r="FQZ34" s="74">
        <f t="shared" si="70"/>
        <v>0</v>
      </c>
      <c r="FRA34" s="74">
        <f t="shared" si="70"/>
        <v>0</v>
      </c>
      <c r="FRB34" s="74">
        <f t="shared" si="70"/>
        <v>0</v>
      </c>
      <c r="FRC34" s="74">
        <f t="shared" si="70"/>
        <v>0</v>
      </c>
      <c r="FRD34" s="74">
        <f t="shared" si="70"/>
        <v>0</v>
      </c>
      <c r="FRE34" s="74">
        <f t="shared" si="70"/>
        <v>0</v>
      </c>
      <c r="FRF34" s="74">
        <f t="shared" si="70"/>
        <v>0</v>
      </c>
      <c r="FRG34" s="74">
        <f t="shared" si="70"/>
        <v>0</v>
      </c>
      <c r="FRH34" s="74">
        <f t="shared" si="70"/>
        <v>0</v>
      </c>
      <c r="FRI34" s="74">
        <f t="shared" si="70"/>
        <v>0</v>
      </c>
      <c r="FRJ34" s="74">
        <f t="shared" si="70"/>
        <v>0</v>
      </c>
      <c r="FRK34" s="74">
        <f t="shared" si="70"/>
        <v>0</v>
      </c>
      <c r="FRL34" s="74">
        <f t="shared" si="70"/>
        <v>0</v>
      </c>
      <c r="FRM34" s="74">
        <f t="shared" si="70"/>
        <v>0</v>
      </c>
      <c r="FRN34" s="74">
        <f t="shared" si="70"/>
        <v>0</v>
      </c>
      <c r="FRO34" s="74">
        <f t="shared" si="70"/>
        <v>0</v>
      </c>
      <c r="FRP34" s="74">
        <f t="shared" si="70"/>
        <v>0</v>
      </c>
      <c r="FRQ34" s="74">
        <f t="shared" si="70"/>
        <v>0</v>
      </c>
      <c r="FRR34" s="74">
        <f t="shared" si="70"/>
        <v>0</v>
      </c>
      <c r="FRS34" s="74">
        <f t="shared" si="70"/>
        <v>0</v>
      </c>
      <c r="FRT34" s="74">
        <f t="shared" si="70"/>
        <v>0</v>
      </c>
      <c r="FRU34" s="74">
        <f t="shared" si="70"/>
        <v>0</v>
      </c>
      <c r="FRV34" s="74">
        <f t="shared" si="70"/>
        <v>0</v>
      </c>
      <c r="FRW34" s="74">
        <f t="shared" si="70"/>
        <v>0</v>
      </c>
      <c r="FRX34" s="74">
        <f t="shared" si="70"/>
        <v>0</v>
      </c>
      <c r="FRY34" s="74">
        <f t="shared" si="70"/>
        <v>0</v>
      </c>
      <c r="FRZ34" s="74">
        <f t="shared" si="70"/>
        <v>0</v>
      </c>
      <c r="FSA34" s="74">
        <f t="shared" si="70"/>
        <v>0</v>
      </c>
      <c r="FSB34" s="74">
        <f t="shared" ref="FSB34:FUM34" si="71">FSB6/1000000</f>
        <v>0</v>
      </c>
      <c r="FSC34" s="74">
        <f t="shared" si="71"/>
        <v>0</v>
      </c>
      <c r="FSD34" s="74">
        <f t="shared" si="71"/>
        <v>0</v>
      </c>
      <c r="FSE34" s="74">
        <f t="shared" si="71"/>
        <v>0</v>
      </c>
      <c r="FSF34" s="74">
        <f t="shared" si="71"/>
        <v>0</v>
      </c>
      <c r="FSG34" s="74">
        <f t="shared" si="71"/>
        <v>0</v>
      </c>
      <c r="FSH34" s="74">
        <f t="shared" si="71"/>
        <v>0</v>
      </c>
      <c r="FSI34" s="74">
        <f t="shared" si="71"/>
        <v>0</v>
      </c>
      <c r="FSJ34" s="74">
        <f t="shared" si="71"/>
        <v>0</v>
      </c>
      <c r="FSK34" s="74">
        <f t="shared" si="71"/>
        <v>0</v>
      </c>
      <c r="FSL34" s="74">
        <f t="shared" si="71"/>
        <v>0</v>
      </c>
      <c r="FSM34" s="74">
        <f t="shared" si="71"/>
        <v>0</v>
      </c>
      <c r="FSN34" s="74">
        <f t="shared" si="71"/>
        <v>0</v>
      </c>
      <c r="FSO34" s="74">
        <f t="shared" si="71"/>
        <v>0</v>
      </c>
      <c r="FSP34" s="74">
        <f t="shared" si="71"/>
        <v>0</v>
      </c>
      <c r="FSQ34" s="74">
        <f t="shared" si="71"/>
        <v>0</v>
      </c>
      <c r="FSR34" s="74">
        <f t="shared" si="71"/>
        <v>0</v>
      </c>
      <c r="FSS34" s="74">
        <f t="shared" si="71"/>
        <v>0</v>
      </c>
      <c r="FST34" s="74">
        <f t="shared" si="71"/>
        <v>0</v>
      </c>
      <c r="FSU34" s="74">
        <f t="shared" si="71"/>
        <v>0</v>
      </c>
      <c r="FSV34" s="74">
        <f t="shared" si="71"/>
        <v>0</v>
      </c>
      <c r="FSW34" s="74">
        <f t="shared" si="71"/>
        <v>0</v>
      </c>
      <c r="FSX34" s="74">
        <f t="shared" si="71"/>
        <v>0</v>
      </c>
      <c r="FSY34" s="74">
        <f t="shared" si="71"/>
        <v>0</v>
      </c>
      <c r="FSZ34" s="74">
        <f t="shared" si="71"/>
        <v>0</v>
      </c>
      <c r="FTA34" s="74">
        <f t="shared" si="71"/>
        <v>0</v>
      </c>
      <c r="FTB34" s="74">
        <f t="shared" si="71"/>
        <v>0</v>
      </c>
      <c r="FTC34" s="74">
        <f t="shared" si="71"/>
        <v>0</v>
      </c>
      <c r="FTD34" s="74">
        <f t="shared" si="71"/>
        <v>0</v>
      </c>
      <c r="FTE34" s="74">
        <f t="shared" si="71"/>
        <v>0</v>
      </c>
      <c r="FTF34" s="74">
        <f t="shared" si="71"/>
        <v>0</v>
      </c>
      <c r="FTG34" s="74">
        <f t="shared" si="71"/>
        <v>0</v>
      </c>
      <c r="FTH34" s="74">
        <f t="shared" si="71"/>
        <v>0</v>
      </c>
      <c r="FTI34" s="74">
        <f t="shared" si="71"/>
        <v>0</v>
      </c>
      <c r="FTJ34" s="74">
        <f t="shared" si="71"/>
        <v>0</v>
      </c>
      <c r="FTK34" s="74">
        <f t="shared" si="71"/>
        <v>0</v>
      </c>
      <c r="FTL34" s="74">
        <f t="shared" si="71"/>
        <v>0</v>
      </c>
      <c r="FTM34" s="74">
        <f t="shared" si="71"/>
        <v>0</v>
      </c>
      <c r="FTN34" s="74">
        <f t="shared" si="71"/>
        <v>0</v>
      </c>
      <c r="FTO34" s="74">
        <f t="shared" si="71"/>
        <v>0</v>
      </c>
      <c r="FTP34" s="74">
        <f t="shared" si="71"/>
        <v>0</v>
      </c>
      <c r="FTQ34" s="74">
        <f t="shared" si="71"/>
        <v>0</v>
      </c>
      <c r="FTR34" s="74">
        <f t="shared" si="71"/>
        <v>0</v>
      </c>
      <c r="FTS34" s="74">
        <f t="shared" si="71"/>
        <v>0</v>
      </c>
      <c r="FTT34" s="74">
        <f t="shared" si="71"/>
        <v>0</v>
      </c>
      <c r="FTU34" s="74">
        <f t="shared" si="71"/>
        <v>0</v>
      </c>
      <c r="FTV34" s="74">
        <f t="shared" si="71"/>
        <v>0</v>
      </c>
      <c r="FTW34" s="74">
        <f t="shared" si="71"/>
        <v>0</v>
      </c>
      <c r="FTX34" s="74">
        <f t="shared" si="71"/>
        <v>0</v>
      </c>
      <c r="FTY34" s="74">
        <f t="shared" si="71"/>
        <v>0</v>
      </c>
      <c r="FTZ34" s="74">
        <f t="shared" si="71"/>
        <v>0</v>
      </c>
      <c r="FUA34" s="74">
        <f t="shared" si="71"/>
        <v>0</v>
      </c>
      <c r="FUB34" s="74">
        <f t="shared" si="71"/>
        <v>0</v>
      </c>
      <c r="FUC34" s="74">
        <f t="shared" si="71"/>
        <v>0</v>
      </c>
      <c r="FUD34" s="74">
        <f t="shared" si="71"/>
        <v>0</v>
      </c>
      <c r="FUE34" s="74">
        <f t="shared" si="71"/>
        <v>0</v>
      </c>
      <c r="FUF34" s="74">
        <f t="shared" si="71"/>
        <v>0</v>
      </c>
      <c r="FUG34" s="74">
        <f t="shared" si="71"/>
        <v>0</v>
      </c>
      <c r="FUH34" s="74">
        <f t="shared" si="71"/>
        <v>0</v>
      </c>
      <c r="FUI34" s="74">
        <f t="shared" si="71"/>
        <v>0</v>
      </c>
      <c r="FUJ34" s="74">
        <f t="shared" si="71"/>
        <v>0</v>
      </c>
      <c r="FUK34" s="74">
        <f t="shared" si="71"/>
        <v>0</v>
      </c>
      <c r="FUL34" s="74">
        <f t="shared" si="71"/>
        <v>0</v>
      </c>
      <c r="FUM34" s="74">
        <f t="shared" si="71"/>
        <v>0</v>
      </c>
      <c r="FUN34" s="74">
        <f t="shared" ref="FUN34:FWY34" si="72">FUN6/1000000</f>
        <v>0</v>
      </c>
      <c r="FUO34" s="74">
        <f t="shared" si="72"/>
        <v>0</v>
      </c>
      <c r="FUP34" s="74">
        <f t="shared" si="72"/>
        <v>0</v>
      </c>
      <c r="FUQ34" s="74">
        <f t="shared" si="72"/>
        <v>0</v>
      </c>
      <c r="FUR34" s="74">
        <f t="shared" si="72"/>
        <v>0</v>
      </c>
      <c r="FUS34" s="74">
        <f t="shared" si="72"/>
        <v>0</v>
      </c>
      <c r="FUT34" s="74">
        <f t="shared" si="72"/>
        <v>0</v>
      </c>
      <c r="FUU34" s="74">
        <f t="shared" si="72"/>
        <v>0</v>
      </c>
      <c r="FUV34" s="74">
        <f t="shared" si="72"/>
        <v>0</v>
      </c>
      <c r="FUW34" s="74">
        <f t="shared" si="72"/>
        <v>0</v>
      </c>
      <c r="FUX34" s="74">
        <f t="shared" si="72"/>
        <v>0</v>
      </c>
      <c r="FUY34" s="74">
        <f t="shared" si="72"/>
        <v>0</v>
      </c>
      <c r="FUZ34" s="74">
        <f t="shared" si="72"/>
        <v>0</v>
      </c>
      <c r="FVA34" s="74">
        <f t="shared" si="72"/>
        <v>0</v>
      </c>
      <c r="FVB34" s="74">
        <f t="shared" si="72"/>
        <v>0</v>
      </c>
      <c r="FVC34" s="74">
        <f t="shared" si="72"/>
        <v>0</v>
      </c>
      <c r="FVD34" s="74">
        <f t="shared" si="72"/>
        <v>0</v>
      </c>
      <c r="FVE34" s="74">
        <f t="shared" si="72"/>
        <v>0</v>
      </c>
      <c r="FVF34" s="74">
        <f t="shared" si="72"/>
        <v>0</v>
      </c>
      <c r="FVG34" s="74">
        <f t="shared" si="72"/>
        <v>0</v>
      </c>
      <c r="FVH34" s="74">
        <f t="shared" si="72"/>
        <v>0</v>
      </c>
      <c r="FVI34" s="74">
        <f t="shared" si="72"/>
        <v>0</v>
      </c>
      <c r="FVJ34" s="74">
        <f t="shared" si="72"/>
        <v>0</v>
      </c>
      <c r="FVK34" s="74">
        <f t="shared" si="72"/>
        <v>0</v>
      </c>
      <c r="FVL34" s="74">
        <f t="shared" si="72"/>
        <v>0</v>
      </c>
      <c r="FVM34" s="74">
        <f t="shared" si="72"/>
        <v>0</v>
      </c>
      <c r="FVN34" s="74">
        <f t="shared" si="72"/>
        <v>0</v>
      </c>
      <c r="FVO34" s="74">
        <f t="shared" si="72"/>
        <v>0</v>
      </c>
      <c r="FVP34" s="74">
        <f t="shared" si="72"/>
        <v>0</v>
      </c>
      <c r="FVQ34" s="74">
        <f t="shared" si="72"/>
        <v>0</v>
      </c>
      <c r="FVR34" s="74">
        <f t="shared" si="72"/>
        <v>0</v>
      </c>
      <c r="FVS34" s="74">
        <f t="shared" si="72"/>
        <v>0</v>
      </c>
      <c r="FVT34" s="74">
        <f t="shared" si="72"/>
        <v>0</v>
      </c>
      <c r="FVU34" s="74">
        <f t="shared" si="72"/>
        <v>0</v>
      </c>
      <c r="FVV34" s="74">
        <f t="shared" si="72"/>
        <v>0</v>
      </c>
      <c r="FVW34" s="74">
        <f t="shared" si="72"/>
        <v>0</v>
      </c>
      <c r="FVX34" s="74">
        <f t="shared" si="72"/>
        <v>0</v>
      </c>
      <c r="FVY34" s="74">
        <f t="shared" si="72"/>
        <v>0</v>
      </c>
      <c r="FVZ34" s="74">
        <f t="shared" si="72"/>
        <v>0</v>
      </c>
      <c r="FWA34" s="74">
        <f t="shared" si="72"/>
        <v>0</v>
      </c>
      <c r="FWB34" s="74">
        <f t="shared" si="72"/>
        <v>0</v>
      </c>
      <c r="FWC34" s="74">
        <f t="shared" si="72"/>
        <v>0</v>
      </c>
      <c r="FWD34" s="74">
        <f t="shared" si="72"/>
        <v>0</v>
      </c>
      <c r="FWE34" s="74">
        <f t="shared" si="72"/>
        <v>0</v>
      </c>
      <c r="FWF34" s="74">
        <f t="shared" si="72"/>
        <v>0</v>
      </c>
      <c r="FWG34" s="74">
        <f t="shared" si="72"/>
        <v>0</v>
      </c>
      <c r="FWH34" s="74">
        <f t="shared" si="72"/>
        <v>0</v>
      </c>
      <c r="FWI34" s="74">
        <f t="shared" si="72"/>
        <v>0</v>
      </c>
      <c r="FWJ34" s="74">
        <f t="shared" si="72"/>
        <v>0</v>
      </c>
      <c r="FWK34" s="74">
        <f t="shared" si="72"/>
        <v>0</v>
      </c>
      <c r="FWL34" s="74">
        <f t="shared" si="72"/>
        <v>0</v>
      </c>
      <c r="FWM34" s="74">
        <f t="shared" si="72"/>
        <v>0</v>
      </c>
      <c r="FWN34" s="74">
        <f t="shared" si="72"/>
        <v>0</v>
      </c>
      <c r="FWO34" s="74">
        <f t="shared" si="72"/>
        <v>0</v>
      </c>
      <c r="FWP34" s="74">
        <f t="shared" si="72"/>
        <v>0</v>
      </c>
      <c r="FWQ34" s="74">
        <f t="shared" si="72"/>
        <v>0</v>
      </c>
      <c r="FWR34" s="74">
        <f t="shared" si="72"/>
        <v>0</v>
      </c>
      <c r="FWS34" s="74">
        <f t="shared" si="72"/>
        <v>0</v>
      </c>
      <c r="FWT34" s="74">
        <f t="shared" si="72"/>
        <v>0</v>
      </c>
      <c r="FWU34" s="74">
        <f t="shared" si="72"/>
        <v>0</v>
      </c>
      <c r="FWV34" s="74">
        <f t="shared" si="72"/>
        <v>0</v>
      </c>
      <c r="FWW34" s="74">
        <f t="shared" si="72"/>
        <v>0</v>
      </c>
      <c r="FWX34" s="74">
        <f t="shared" si="72"/>
        <v>0</v>
      </c>
      <c r="FWY34" s="74">
        <f t="shared" si="72"/>
        <v>0</v>
      </c>
      <c r="FWZ34" s="74">
        <f t="shared" ref="FWZ34:FZK34" si="73">FWZ6/1000000</f>
        <v>0</v>
      </c>
      <c r="FXA34" s="74">
        <f t="shared" si="73"/>
        <v>0</v>
      </c>
      <c r="FXB34" s="74">
        <f t="shared" si="73"/>
        <v>0</v>
      </c>
      <c r="FXC34" s="74">
        <f t="shared" si="73"/>
        <v>0</v>
      </c>
      <c r="FXD34" s="74">
        <f t="shared" si="73"/>
        <v>0</v>
      </c>
      <c r="FXE34" s="74">
        <f t="shared" si="73"/>
        <v>0</v>
      </c>
      <c r="FXF34" s="74">
        <f t="shared" si="73"/>
        <v>0</v>
      </c>
      <c r="FXG34" s="74">
        <f t="shared" si="73"/>
        <v>0</v>
      </c>
      <c r="FXH34" s="74">
        <f t="shared" si="73"/>
        <v>0</v>
      </c>
      <c r="FXI34" s="74">
        <f t="shared" si="73"/>
        <v>0</v>
      </c>
      <c r="FXJ34" s="74">
        <f t="shared" si="73"/>
        <v>0</v>
      </c>
      <c r="FXK34" s="74">
        <f t="shared" si="73"/>
        <v>0</v>
      </c>
      <c r="FXL34" s="74">
        <f t="shared" si="73"/>
        <v>0</v>
      </c>
      <c r="FXM34" s="74">
        <f t="shared" si="73"/>
        <v>0</v>
      </c>
      <c r="FXN34" s="74">
        <f t="shared" si="73"/>
        <v>0</v>
      </c>
      <c r="FXO34" s="74">
        <f t="shared" si="73"/>
        <v>0</v>
      </c>
      <c r="FXP34" s="74">
        <f t="shared" si="73"/>
        <v>0</v>
      </c>
      <c r="FXQ34" s="74">
        <f t="shared" si="73"/>
        <v>0</v>
      </c>
      <c r="FXR34" s="74">
        <f t="shared" si="73"/>
        <v>0</v>
      </c>
      <c r="FXS34" s="74">
        <f t="shared" si="73"/>
        <v>0</v>
      </c>
      <c r="FXT34" s="74">
        <f t="shared" si="73"/>
        <v>0</v>
      </c>
      <c r="FXU34" s="74">
        <f t="shared" si="73"/>
        <v>0</v>
      </c>
      <c r="FXV34" s="74">
        <f t="shared" si="73"/>
        <v>0</v>
      </c>
      <c r="FXW34" s="74">
        <f t="shared" si="73"/>
        <v>0</v>
      </c>
      <c r="FXX34" s="74">
        <f t="shared" si="73"/>
        <v>0</v>
      </c>
      <c r="FXY34" s="74">
        <f t="shared" si="73"/>
        <v>0</v>
      </c>
      <c r="FXZ34" s="74">
        <f t="shared" si="73"/>
        <v>0</v>
      </c>
      <c r="FYA34" s="74">
        <f t="shared" si="73"/>
        <v>0</v>
      </c>
      <c r="FYB34" s="74">
        <f t="shared" si="73"/>
        <v>0</v>
      </c>
      <c r="FYC34" s="74">
        <f t="shared" si="73"/>
        <v>0</v>
      </c>
      <c r="FYD34" s="74">
        <f t="shared" si="73"/>
        <v>0</v>
      </c>
      <c r="FYE34" s="74">
        <f t="shared" si="73"/>
        <v>0</v>
      </c>
      <c r="FYF34" s="74">
        <f t="shared" si="73"/>
        <v>0</v>
      </c>
      <c r="FYG34" s="74">
        <f t="shared" si="73"/>
        <v>0</v>
      </c>
      <c r="FYH34" s="74">
        <f t="shared" si="73"/>
        <v>0</v>
      </c>
      <c r="FYI34" s="74">
        <f t="shared" si="73"/>
        <v>0</v>
      </c>
      <c r="FYJ34" s="74">
        <f t="shared" si="73"/>
        <v>0</v>
      </c>
      <c r="FYK34" s="74">
        <f t="shared" si="73"/>
        <v>0</v>
      </c>
      <c r="FYL34" s="74">
        <f t="shared" si="73"/>
        <v>0</v>
      </c>
      <c r="FYM34" s="74">
        <f t="shared" si="73"/>
        <v>0</v>
      </c>
      <c r="FYN34" s="74">
        <f t="shared" si="73"/>
        <v>0</v>
      </c>
      <c r="FYO34" s="74">
        <f t="shared" si="73"/>
        <v>0</v>
      </c>
      <c r="FYP34" s="74">
        <f t="shared" si="73"/>
        <v>0</v>
      </c>
      <c r="FYQ34" s="74">
        <f t="shared" si="73"/>
        <v>0</v>
      </c>
      <c r="FYR34" s="74">
        <f t="shared" si="73"/>
        <v>0</v>
      </c>
      <c r="FYS34" s="74">
        <f t="shared" si="73"/>
        <v>0</v>
      </c>
      <c r="FYT34" s="74">
        <f t="shared" si="73"/>
        <v>0</v>
      </c>
      <c r="FYU34" s="74">
        <f t="shared" si="73"/>
        <v>0</v>
      </c>
      <c r="FYV34" s="74">
        <f t="shared" si="73"/>
        <v>0</v>
      </c>
      <c r="FYW34" s="74">
        <f t="shared" si="73"/>
        <v>0</v>
      </c>
      <c r="FYX34" s="74">
        <f t="shared" si="73"/>
        <v>0</v>
      </c>
      <c r="FYY34" s="74">
        <f t="shared" si="73"/>
        <v>0</v>
      </c>
      <c r="FYZ34" s="74">
        <f t="shared" si="73"/>
        <v>0</v>
      </c>
      <c r="FZA34" s="74">
        <f t="shared" si="73"/>
        <v>0</v>
      </c>
      <c r="FZB34" s="74">
        <f t="shared" si="73"/>
        <v>0</v>
      </c>
      <c r="FZC34" s="74">
        <f t="shared" si="73"/>
        <v>0</v>
      </c>
      <c r="FZD34" s="74">
        <f t="shared" si="73"/>
        <v>0</v>
      </c>
      <c r="FZE34" s="74">
        <f t="shared" si="73"/>
        <v>0</v>
      </c>
      <c r="FZF34" s="74">
        <f t="shared" si="73"/>
        <v>0</v>
      </c>
      <c r="FZG34" s="74">
        <f t="shared" si="73"/>
        <v>0</v>
      </c>
      <c r="FZH34" s="74">
        <f t="shared" si="73"/>
        <v>0</v>
      </c>
      <c r="FZI34" s="74">
        <f t="shared" si="73"/>
        <v>0</v>
      </c>
      <c r="FZJ34" s="74">
        <f t="shared" si="73"/>
        <v>0</v>
      </c>
      <c r="FZK34" s="74">
        <f t="shared" si="73"/>
        <v>0</v>
      </c>
      <c r="FZL34" s="74">
        <f t="shared" ref="FZL34:GBW34" si="74">FZL6/1000000</f>
        <v>0</v>
      </c>
      <c r="FZM34" s="74">
        <f t="shared" si="74"/>
        <v>0</v>
      </c>
      <c r="FZN34" s="74">
        <f t="shared" si="74"/>
        <v>0</v>
      </c>
      <c r="FZO34" s="74">
        <f t="shared" si="74"/>
        <v>0</v>
      </c>
      <c r="FZP34" s="74">
        <f t="shared" si="74"/>
        <v>0</v>
      </c>
      <c r="FZQ34" s="74">
        <f t="shared" si="74"/>
        <v>0</v>
      </c>
      <c r="FZR34" s="74">
        <f t="shared" si="74"/>
        <v>0</v>
      </c>
      <c r="FZS34" s="74">
        <f t="shared" si="74"/>
        <v>0</v>
      </c>
      <c r="FZT34" s="74">
        <f t="shared" si="74"/>
        <v>0</v>
      </c>
      <c r="FZU34" s="74">
        <f t="shared" si="74"/>
        <v>0</v>
      </c>
      <c r="FZV34" s="74">
        <f t="shared" si="74"/>
        <v>0</v>
      </c>
      <c r="FZW34" s="74">
        <f t="shared" si="74"/>
        <v>0</v>
      </c>
      <c r="FZX34" s="74">
        <f t="shared" si="74"/>
        <v>0</v>
      </c>
      <c r="FZY34" s="74">
        <f t="shared" si="74"/>
        <v>0</v>
      </c>
      <c r="FZZ34" s="74">
        <f t="shared" si="74"/>
        <v>0</v>
      </c>
      <c r="GAA34" s="74">
        <f t="shared" si="74"/>
        <v>0</v>
      </c>
      <c r="GAB34" s="74">
        <f t="shared" si="74"/>
        <v>0</v>
      </c>
      <c r="GAC34" s="74">
        <f t="shared" si="74"/>
        <v>0</v>
      </c>
      <c r="GAD34" s="74">
        <f t="shared" si="74"/>
        <v>0</v>
      </c>
      <c r="GAE34" s="74">
        <f t="shared" si="74"/>
        <v>0</v>
      </c>
      <c r="GAF34" s="74">
        <f t="shared" si="74"/>
        <v>0</v>
      </c>
      <c r="GAG34" s="74">
        <f t="shared" si="74"/>
        <v>0</v>
      </c>
      <c r="GAH34" s="74">
        <f t="shared" si="74"/>
        <v>0</v>
      </c>
      <c r="GAI34" s="74">
        <f t="shared" si="74"/>
        <v>0</v>
      </c>
      <c r="GAJ34" s="74">
        <f t="shared" si="74"/>
        <v>0</v>
      </c>
      <c r="GAK34" s="74">
        <f t="shared" si="74"/>
        <v>0</v>
      </c>
      <c r="GAL34" s="74">
        <f t="shared" si="74"/>
        <v>0</v>
      </c>
      <c r="GAM34" s="74">
        <f t="shared" si="74"/>
        <v>0</v>
      </c>
      <c r="GAN34" s="74">
        <f t="shared" si="74"/>
        <v>0</v>
      </c>
      <c r="GAO34" s="74">
        <f t="shared" si="74"/>
        <v>0</v>
      </c>
      <c r="GAP34" s="74">
        <f t="shared" si="74"/>
        <v>0</v>
      </c>
      <c r="GAQ34" s="74">
        <f t="shared" si="74"/>
        <v>0</v>
      </c>
      <c r="GAR34" s="74">
        <f t="shared" si="74"/>
        <v>0</v>
      </c>
      <c r="GAS34" s="74">
        <f t="shared" si="74"/>
        <v>0</v>
      </c>
      <c r="GAT34" s="74">
        <f t="shared" si="74"/>
        <v>0</v>
      </c>
      <c r="GAU34" s="74">
        <f t="shared" si="74"/>
        <v>0</v>
      </c>
      <c r="GAV34" s="74">
        <f t="shared" si="74"/>
        <v>0</v>
      </c>
      <c r="GAW34" s="74">
        <f t="shared" si="74"/>
        <v>0</v>
      </c>
      <c r="GAX34" s="74">
        <f t="shared" si="74"/>
        <v>0</v>
      </c>
      <c r="GAY34" s="74">
        <f t="shared" si="74"/>
        <v>0</v>
      </c>
      <c r="GAZ34" s="74">
        <f t="shared" si="74"/>
        <v>0</v>
      </c>
      <c r="GBA34" s="74">
        <f t="shared" si="74"/>
        <v>0</v>
      </c>
      <c r="GBB34" s="74">
        <f t="shared" si="74"/>
        <v>0</v>
      </c>
      <c r="GBC34" s="74">
        <f t="shared" si="74"/>
        <v>0</v>
      </c>
      <c r="GBD34" s="74">
        <f t="shared" si="74"/>
        <v>0</v>
      </c>
      <c r="GBE34" s="74">
        <f t="shared" si="74"/>
        <v>0</v>
      </c>
      <c r="GBF34" s="74">
        <f t="shared" si="74"/>
        <v>0</v>
      </c>
      <c r="GBG34" s="74">
        <f t="shared" si="74"/>
        <v>0</v>
      </c>
      <c r="GBH34" s="74">
        <f t="shared" si="74"/>
        <v>0</v>
      </c>
      <c r="GBI34" s="74">
        <f t="shared" si="74"/>
        <v>0</v>
      </c>
      <c r="GBJ34" s="74">
        <f t="shared" si="74"/>
        <v>0</v>
      </c>
      <c r="GBK34" s="74">
        <f t="shared" si="74"/>
        <v>0</v>
      </c>
      <c r="GBL34" s="74">
        <f t="shared" si="74"/>
        <v>0</v>
      </c>
      <c r="GBM34" s="74">
        <f t="shared" si="74"/>
        <v>0</v>
      </c>
      <c r="GBN34" s="74">
        <f t="shared" si="74"/>
        <v>0</v>
      </c>
      <c r="GBO34" s="74">
        <f t="shared" si="74"/>
        <v>0</v>
      </c>
      <c r="GBP34" s="74">
        <f t="shared" si="74"/>
        <v>0</v>
      </c>
      <c r="GBQ34" s="74">
        <f t="shared" si="74"/>
        <v>0</v>
      </c>
      <c r="GBR34" s="74">
        <f t="shared" si="74"/>
        <v>0</v>
      </c>
      <c r="GBS34" s="74">
        <f t="shared" si="74"/>
        <v>0</v>
      </c>
      <c r="GBT34" s="74">
        <f t="shared" si="74"/>
        <v>0</v>
      </c>
      <c r="GBU34" s="74">
        <f t="shared" si="74"/>
        <v>0</v>
      </c>
      <c r="GBV34" s="74">
        <f t="shared" si="74"/>
        <v>0</v>
      </c>
      <c r="GBW34" s="74">
        <f t="shared" si="74"/>
        <v>0</v>
      </c>
      <c r="GBX34" s="74">
        <f t="shared" ref="GBX34:GEI34" si="75">GBX6/1000000</f>
        <v>0</v>
      </c>
      <c r="GBY34" s="74">
        <f t="shared" si="75"/>
        <v>0</v>
      </c>
      <c r="GBZ34" s="74">
        <f t="shared" si="75"/>
        <v>0</v>
      </c>
      <c r="GCA34" s="74">
        <f t="shared" si="75"/>
        <v>0</v>
      </c>
      <c r="GCB34" s="74">
        <f t="shared" si="75"/>
        <v>0</v>
      </c>
      <c r="GCC34" s="74">
        <f t="shared" si="75"/>
        <v>0</v>
      </c>
      <c r="GCD34" s="74">
        <f t="shared" si="75"/>
        <v>0</v>
      </c>
      <c r="GCE34" s="74">
        <f t="shared" si="75"/>
        <v>0</v>
      </c>
      <c r="GCF34" s="74">
        <f t="shared" si="75"/>
        <v>0</v>
      </c>
      <c r="GCG34" s="74">
        <f t="shared" si="75"/>
        <v>0</v>
      </c>
      <c r="GCH34" s="74">
        <f t="shared" si="75"/>
        <v>0</v>
      </c>
      <c r="GCI34" s="74">
        <f t="shared" si="75"/>
        <v>0</v>
      </c>
      <c r="GCJ34" s="74">
        <f t="shared" si="75"/>
        <v>0</v>
      </c>
      <c r="GCK34" s="74">
        <f t="shared" si="75"/>
        <v>0</v>
      </c>
      <c r="GCL34" s="74">
        <f t="shared" si="75"/>
        <v>0</v>
      </c>
      <c r="GCM34" s="74">
        <f t="shared" si="75"/>
        <v>0</v>
      </c>
      <c r="GCN34" s="74">
        <f t="shared" si="75"/>
        <v>0</v>
      </c>
      <c r="GCO34" s="74">
        <f t="shared" si="75"/>
        <v>0</v>
      </c>
      <c r="GCP34" s="74">
        <f t="shared" si="75"/>
        <v>0</v>
      </c>
      <c r="GCQ34" s="74">
        <f t="shared" si="75"/>
        <v>0</v>
      </c>
      <c r="GCR34" s="74">
        <f t="shared" si="75"/>
        <v>0</v>
      </c>
      <c r="GCS34" s="74">
        <f t="shared" si="75"/>
        <v>0</v>
      </c>
      <c r="GCT34" s="74">
        <f t="shared" si="75"/>
        <v>0</v>
      </c>
      <c r="GCU34" s="74">
        <f t="shared" si="75"/>
        <v>0</v>
      </c>
      <c r="GCV34" s="74">
        <f t="shared" si="75"/>
        <v>0</v>
      </c>
      <c r="GCW34" s="74">
        <f t="shared" si="75"/>
        <v>0</v>
      </c>
      <c r="GCX34" s="74">
        <f t="shared" si="75"/>
        <v>0</v>
      </c>
      <c r="GCY34" s="74">
        <f t="shared" si="75"/>
        <v>0</v>
      </c>
      <c r="GCZ34" s="74">
        <f t="shared" si="75"/>
        <v>0</v>
      </c>
      <c r="GDA34" s="74">
        <f t="shared" si="75"/>
        <v>0</v>
      </c>
      <c r="GDB34" s="74">
        <f t="shared" si="75"/>
        <v>0</v>
      </c>
      <c r="GDC34" s="74">
        <f t="shared" si="75"/>
        <v>0</v>
      </c>
      <c r="GDD34" s="74">
        <f t="shared" si="75"/>
        <v>0</v>
      </c>
      <c r="GDE34" s="74">
        <f t="shared" si="75"/>
        <v>0</v>
      </c>
      <c r="GDF34" s="74">
        <f t="shared" si="75"/>
        <v>0</v>
      </c>
      <c r="GDG34" s="74">
        <f t="shared" si="75"/>
        <v>0</v>
      </c>
      <c r="GDH34" s="74">
        <f t="shared" si="75"/>
        <v>0</v>
      </c>
      <c r="GDI34" s="74">
        <f t="shared" si="75"/>
        <v>0</v>
      </c>
      <c r="GDJ34" s="74">
        <f t="shared" si="75"/>
        <v>0</v>
      </c>
      <c r="GDK34" s="74">
        <f t="shared" si="75"/>
        <v>0</v>
      </c>
      <c r="GDL34" s="74">
        <f t="shared" si="75"/>
        <v>0</v>
      </c>
      <c r="GDM34" s="74">
        <f t="shared" si="75"/>
        <v>0</v>
      </c>
      <c r="GDN34" s="74">
        <f t="shared" si="75"/>
        <v>0</v>
      </c>
      <c r="GDO34" s="74">
        <f t="shared" si="75"/>
        <v>0</v>
      </c>
      <c r="GDP34" s="74">
        <f t="shared" si="75"/>
        <v>0</v>
      </c>
      <c r="GDQ34" s="74">
        <f t="shared" si="75"/>
        <v>0</v>
      </c>
      <c r="GDR34" s="74">
        <f t="shared" si="75"/>
        <v>0</v>
      </c>
      <c r="GDS34" s="74">
        <f t="shared" si="75"/>
        <v>0</v>
      </c>
      <c r="GDT34" s="74">
        <f t="shared" si="75"/>
        <v>0</v>
      </c>
      <c r="GDU34" s="74">
        <f t="shared" si="75"/>
        <v>0</v>
      </c>
      <c r="GDV34" s="74">
        <f t="shared" si="75"/>
        <v>0</v>
      </c>
      <c r="GDW34" s="74">
        <f t="shared" si="75"/>
        <v>0</v>
      </c>
      <c r="GDX34" s="74">
        <f t="shared" si="75"/>
        <v>0</v>
      </c>
      <c r="GDY34" s="74">
        <f t="shared" si="75"/>
        <v>0</v>
      </c>
      <c r="GDZ34" s="74">
        <f t="shared" si="75"/>
        <v>0</v>
      </c>
      <c r="GEA34" s="74">
        <f t="shared" si="75"/>
        <v>0</v>
      </c>
      <c r="GEB34" s="74">
        <f t="shared" si="75"/>
        <v>0</v>
      </c>
      <c r="GEC34" s="74">
        <f t="shared" si="75"/>
        <v>0</v>
      </c>
      <c r="GED34" s="74">
        <f t="shared" si="75"/>
        <v>0</v>
      </c>
      <c r="GEE34" s="74">
        <f t="shared" si="75"/>
        <v>0</v>
      </c>
      <c r="GEF34" s="74">
        <f t="shared" si="75"/>
        <v>0</v>
      </c>
      <c r="GEG34" s="74">
        <f t="shared" si="75"/>
        <v>0</v>
      </c>
      <c r="GEH34" s="74">
        <f t="shared" si="75"/>
        <v>0</v>
      </c>
      <c r="GEI34" s="74">
        <f t="shared" si="75"/>
        <v>0</v>
      </c>
      <c r="GEJ34" s="74">
        <f t="shared" ref="GEJ34:GGU34" si="76">GEJ6/1000000</f>
        <v>0</v>
      </c>
      <c r="GEK34" s="74">
        <f t="shared" si="76"/>
        <v>0</v>
      </c>
      <c r="GEL34" s="74">
        <f t="shared" si="76"/>
        <v>0</v>
      </c>
      <c r="GEM34" s="74">
        <f t="shared" si="76"/>
        <v>0</v>
      </c>
      <c r="GEN34" s="74">
        <f t="shared" si="76"/>
        <v>0</v>
      </c>
      <c r="GEO34" s="74">
        <f t="shared" si="76"/>
        <v>0</v>
      </c>
      <c r="GEP34" s="74">
        <f t="shared" si="76"/>
        <v>0</v>
      </c>
      <c r="GEQ34" s="74">
        <f t="shared" si="76"/>
        <v>0</v>
      </c>
      <c r="GER34" s="74">
        <f t="shared" si="76"/>
        <v>0</v>
      </c>
      <c r="GES34" s="74">
        <f t="shared" si="76"/>
        <v>0</v>
      </c>
      <c r="GET34" s="74">
        <f t="shared" si="76"/>
        <v>0</v>
      </c>
      <c r="GEU34" s="74">
        <f t="shared" si="76"/>
        <v>0</v>
      </c>
      <c r="GEV34" s="74">
        <f t="shared" si="76"/>
        <v>0</v>
      </c>
      <c r="GEW34" s="74">
        <f t="shared" si="76"/>
        <v>0</v>
      </c>
      <c r="GEX34" s="74">
        <f t="shared" si="76"/>
        <v>0</v>
      </c>
      <c r="GEY34" s="74">
        <f t="shared" si="76"/>
        <v>0</v>
      </c>
      <c r="GEZ34" s="74">
        <f t="shared" si="76"/>
        <v>0</v>
      </c>
      <c r="GFA34" s="74">
        <f t="shared" si="76"/>
        <v>0</v>
      </c>
      <c r="GFB34" s="74">
        <f t="shared" si="76"/>
        <v>0</v>
      </c>
      <c r="GFC34" s="74">
        <f t="shared" si="76"/>
        <v>0</v>
      </c>
      <c r="GFD34" s="74">
        <f t="shared" si="76"/>
        <v>0</v>
      </c>
      <c r="GFE34" s="74">
        <f t="shared" si="76"/>
        <v>0</v>
      </c>
      <c r="GFF34" s="74">
        <f t="shared" si="76"/>
        <v>0</v>
      </c>
      <c r="GFG34" s="74">
        <f t="shared" si="76"/>
        <v>0</v>
      </c>
      <c r="GFH34" s="74">
        <f t="shared" si="76"/>
        <v>0</v>
      </c>
      <c r="GFI34" s="74">
        <f t="shared" si="76"/>
        <v>0</v>
      </c>
      <c r="GFJ34" s="74">
        <f t="shared" si="76"/>
        <v>0</v>
      </c>
      <c r="GFK34" s="74">
        <f t="shared" si="76"/>
        <v>0</v>
      </c>
      <c r="GFL34" s="74">
        <f t="shared" si="76"/>
        <v>0</v>
      </c>
      <c r="GFM34" s="74">
        <f t="shared" si="76"/>
        <v>0</v>
      </c>
      <c r="GFN34" s="74">
        <f t="shared" si="76"/>
        <v>0</v>
      </c>
      <c r="GFO34" s="74">
        <f t="shared" si="76"/>
        <v>0</v>
      </c>
      <c r="GFP34" s="74">
        <f t="shared" si="76"/>
        <v>0</v>
      </c>
      <c r="GFQ34" s="74">
        <f t="shared" si="76"/>
        <v>0</v>
      </c>
      <c r="GFR34" s="74">
        <f t="shared" si="76"/>
        <v>0</v>
      </c>
      <c r="GFS34" s="74">
        <f t="shared" si="76"/>
        <v>0</v>
      </c>
      <c r="GFT34" s="74">
        <f t="shared" si="76"/>
        <v>0</v>
      </c>
      <c r="GFU34" s="74">
        <f t="shared" si="76"/>
        <v>0</v>
      </c>
      <c r="GFV34" s="74">
        <f t="shared" si="76"/>
        <v>0</v>
      </c>
      <c r="GFW34" s="74">
        <f t="shared" si="76"/>
        <v>0</v>
      </c>
      <c r="GFX34" s="74">
        <f t="shared" si="76"/>
        <v>0</v>
      </c>
      <c r="GFY34" s="74">
        <f t="shared" si="76"/>
        <v>0</v>
      </c>
      <c r="GFZ34" s="74">
        <f t="shared" si="76"/>
        <v>0</v>
      </c>
      <c r="GGA34" s="74">
        <f t="shared" si="76"/>
        <v>0</v>
      </c>
      <c r="GGB34" s="74">
        <f t="shared" si="76"/>
        <v>0</v>
      </c>
      <c r="GGC34" s="74">
        <f t="shared" si="76"/>
        <v>0</v>
      </c>
      <c r="GGD34" s="74">
        <f t="shared" si="76"/>
        <v>0</v>
      </c>
      <c r="GGE34" s="74">
        <f t="shared" si="76"/>
        <v>0</v>
      </c>
      <c r="GGF34" s="74">
        <f t="shared" si="76"/>
        <v>0</v>
      </c>
      <c r="GGG34" s="74">
        <f t="shared" si="76"/>
        <v>0</v>
      </c>
      <c r="GGH34" s="74">
        <f t="shared" si="76"/>
        <v>0</v>
      </c>
      <c r="GGI34" s="74">
        <f t="shared" si="76"/>
        <v>0</v>
      </c>
      <c r="GGJ34" s="74">
        <f t="shared" si="76"/>
        <v>0</v>
      </c>
      <c r="GGK34" s="74">
        <f t="shared" si="76"/>
        <v>0</v>
      </c>
      <c r="GGL34" s="74">
        <f t="shared" si="76"/>
        <v>0</v>
      </c>
      <c r="GGM34" s="74">
        <f t="shared" si="76"/>
        <v>0</v>
      </c>
      <c r="GGN34" s="74">
        <f t="shared" si="76"/>
        <v>0</v>
      </c>
      <c r="GGO34" s="74">
        <f t="shared" si="76"/>
        <v>0</v>
      </c>
      <c r="GGP34" s="74">
        <f t="shared" si="76"/>
        <v>0</v>
      </c>
      <c r="GGQ34" s="74">
        <f t="shared" si="76"/>
        <v>0</v>
      </c>
      <c r="GGR34" s="74">
        <f t="shared" si="76"/>
        <v>0</v>
      </c>
      <c r="GGS34" s="74">
        <f t="shared" si="76"/>
        <v>0</v>
      </c>
      <c r="GGT34" s="74">
        <f t="shared" si="76"/>
        <v>0</v>
      </c>
      <c r="GGU34" s="74">
        <f t="shared" si="76"/>
        <v>0</v>
      </c>
      <c r="GGV34" s="74">
        <f t="shared" ref="GGV34:GJG34" si="77">GGV6/1000000</f>
        <v>0</v>
      </c>
      <c r="GGW34" s="74">
        <f t="shared" si="77"/>
        <v>0</v>
      </c>
      <c r="GGX34" s="74">
        <f t="shared" si="77"/>
        <v>0</v>
      </c>
      <c r="GGY34" s="74">
        <f t="shared" si="77"/>
        <v>0</v>
      </c>
      <c r="GGZ34" s="74">
        <f t="shared" si="77"/>
        <v>0</v>
      </c>
      <c r="GHA34" s="74">
        <f t="shared" si="77"/>
        <v>0</v>
      </c>
      <c r="GHB34" s="74">
        <f t="shared" si="77"/>
        <v>0</v>
      </c>
      <c r="GHC34" s="74">
        <f t="shared" si="77"/>
        <v>0</v>
      </c>
      <c r="GHD34" s="74">
        <f t="shared" si="77"/>
        <v>0</v>
      </c>
      <c r="GHE34" s="74">
        <f t="shared" si="77"/>
        <v>0</v>
      </c>
      <c r="GHF34" s="74">
        <f t="shared" si="77"/>
        <v>0</v>
      </c>
      <c r="GHG34" s="74">
        <f t="shared" si="77"/>
        <v>0</v>
      </c>
      <c r="GHH34" s="74">
        <f t="shared" si="77"/>
        <v>0</v>
      </c>
      <c r="GHI34" s="74">
        <f t="shared" si="77"/>
        <v>0</v>
      </c>
      <c r="GHJ34" s="74">
        <f t="shared" si="77"/>
        <v>0</v>
      </c>
      <c r="GHK34" s="74">
        <f t="shared" si="77"/>
        <v>0</v>
      </c>
      <c r="GHL34" s="74">
        <f t="shared" si="77"/>
        <v>0</v>
      </c>
      <c r="GHM34" s="74">
        <f t="shared" si="77"/>
        <v>0</v>
      </c>
      <c r="GHN34" s="74">
        <f t="shared" si="77"/>
        <v>0</v>
      </c>
      <c r="GHO34" s="74">
        <f t="shared" si="77"/>
        <v>0</v>
      </c>
      <c r="GHP34" s="74">
        <f t="shared" si="77"/>
        <v>0</v>
      </c>
      <c r="GHQ34" s="74">
        <f t="shared" si="77"/>
        <v>0</v>
      </c>
      <c r="GHR34" s="74">
        <f t="shared" si="77"/>
        <v>0</v>
      </c>
      <c r="GHS34" s="74">
        <f t="shared" si="77"/>
        <v>0</v>
      </c>
      <c r="GHT34" s="74">
        <f t="shared" si="77"/>
        <v>0</v>
      </c>
      <c r="GHU34" s="74">
        <f t="shared" si="77"/>
        <v>0</v>
      </c>
      <c r="GHV34" s="74">
        <f t="shared" si="77"/>
        <v>0</v>
      </c>
      <c r="GHW34" s="74">
        <f t="shared" si="77"/>
        <v>0</v>
      </c>
      <c r="GHX34" s="74">
        <f t="shared" si="77"/>
        <v>0</v>
      </c>
      <c r="GHY34" s="74">
        <f t="shared" si="77"/>
        <v>0</v>
      </c>
      <c r="GHZ34" s="74">
        <f t="shared" si="77"/>
        <v>0</v>
      </c>
      <c r="GIA34" s="74">
        <f t="shared" si="77"/>
        <v>0</v>
      </c>
      <c r="GIB34" s="74">
        <f t="shared" si="77"/>
        <v>0</v>
      </c>
      <c r="GIC34" s="74">
        <f t="shared" si="77"/>
        <v>0</v>
      </c>
      <c r="GID34" s="74">
        <f t="shared" si="77"/>
        <v>0</v>
      </c>
      <c r="GIE34" s="74">
        <f t="shared" si="77"/>
        <v>0</v>
      </c>
      <c r="GIF34" s="74">
        <f t="shared" si="77"/>
        <v>0</v>
      </c>
      <c r="GIG34" s="74">
        <f t="shared" si="77"/>
        <v>0</v>
      </c>
      <c r="GIH34" s="74">
        <f t="shared" si="77"/>
        <v>0</v>
      </c>
      <c r="GII34" s="74">
        <f t="shared" si="77"/>
        <v>0</v>
      </c>
      <c r="GIJ34" s="74">
        <f t="shared" si="77"/>
        <v>0</v>
      </c>
      <c r="GIK34" s="74">
        <f t="shared" si="77"/>
        <v>0</v>
      </c>
      <c r="GIL34" s="74">
        <f t="shared" si="77"/>
        <v>0</v>
      </c>
      <c r="GIM34" s="74">
        <f t="shared" si="77"/>
        <v>0</v>
      </c>
      <c r="GIN34" s="74">
        <f t="shared" si="77"/>
        <v>0</v>
      </c>
      <c r="GIO34" s="74">
        <f t="shared" si="77"/>
        <v>0</v>
      </c>
      <c r="GIP34" s="74">
        <f t="shared" si="77"/>
        <v>0</v>
      </c>
      <c r="GIQ34" s="74">
        <f t="shared" si="77"/>
        <v>0</v>
      </c>
      <c r="GIR34" s="74">
        <f t="shared" si="77"/>
        <v>0</v>
      </c>
      <c r="GIS34" s="74">
        <f t="shared" si="77"/>
        <v>0</v>
      </c>
      <c r="GIT34" s="74">
        <f t="shared" si="77"/>
        <v>0</v>
      </c>
      <c r="GIU34" s="74">
        <f t="shared" si="77"/>
        <v>0</v>
      </c>
      <c r="GIV34" s="74">
        <f t="shared" si="77"/>
        <v>0</v>
      </c>
      <c r="GIW34" s="74">
        <f t="shared" si="77"/>
        <v>0</v>
      </c>
      <c r="GIX34" s="74">
        <f t="shared" si="77"/>
        <v>0</v>
      </c>
      <c r="GIY34" s="74">
        <f t="shared" si="77"/>
        <v>0</v>
      </c>
      <c r="GIZ34" s="74">
        <f t="shared" si="77"/>
        <v>0</v>
      </c>
      <c r="GJA34" s="74">
        <f t="shared" si="77"/>
        <v>0</v>
      </c>
      <c r="GJB34" s="74">
        <f t="shared" si="77"/>
        <v>0</v>
      </c>
      <c r="GJC34" s="74">
        <f t="shared" si="77"/>
        <v>0</v>
      </c>
      <c r="GJD34" s="74">
        <f t="shared" si="77"/>
        <v>0</v>
      </c>
      <c r="GJE34" s="74">
        <f t="shared" si="77"/>
        <v>0</v>
      </c>
      <c r="GJF34" s="74">
        <f t="shared" si="77"/>
        <v>0</v>
      </c>
      <c r="GJG34" s="74">
        <f t="shared" si="77"/>
        <v>0</v>
      </c>
      <c r="GJH34" s="74">
        <f t="shared" ref="GJH34:GLS34" si="78">GJH6/1000000</f>
        <v>0</v>
      </c>
      <c r="GJI34" s="74">
        <f t="shared" si="78"/>
        <v>0</v>
      </c>
      <c r="GJJ34" s="74">
        <f t="shared" si="78"/>
        <v>0</v>
      </c>
      <c r="GJK34" s="74">
        <f t="shared" si="78"/>
        <v>0</v>
      </c>
      <c r="GJL34" s="74">
        <f t="shared" si="78"/>
        <v>0</v>
      </c>
      <c r="GJM34" s="74">
        <f t="shared" si="78"/>
        <v>0</v>
      </c>
      <c r="GJN34" s="74">
        <f t="shared" si="78"/>
        <v>0</v>
      </c>
      <c r="GJO34" s="74">
        <f t="shared" si="78"/>
        <v>0</v>
      </c>
      <c r="GJP34" s="74">
        <f t="shared" si="78"/>
        <v>0</v>
      </c>
      <c r="GJQ34" s="74">
        <f t="shared" si="78"/>
        <v>0</v>
      </c>
      <c r="GJR34" s="74">
        <f t="shared" si="78"/>
        <v>0</v>
      </c>
      <c r="GJS34" s="74">
        <f t="shared" si="78"/>
        <v>0</v>
      </c>
      <c r="GJT34" s="74">
        <f t="shared" si="78"/>
        <v>0</v>
      </c>
      <c r="GJU34" s="74">
        <f t="shared" si="78"/>
        <v>0</v>
      </c>
      <c r="GJV34" s="74">
        <f t="shared" si="78"/>
        <v>0</v>
      </c>
      <c r="GJW34" s="74">
        <f t="shared" si="78"/>
        <v>0</v>
      </c>
      <c r="GJX34" s="74">
        <f t="shared" si="78"/>
        <v>0</v>
      </c>
      <c r="GJY34" s="74">
        <f t="shared" si="78"/>
        <v>0</v>
      </c>
      <c r="GJZ34" s="74">
        <f t="shared" si="78"/>
        <v>0</v>
      </c>
      <c r="GKA34" s="74">
        <f t="shared" si="78"/>
        <v>0</v>
      </c>
      <c r="GKB34" s="74">
        <f t="shared" si="78"/>
        <v>0</v>
      </c>
      <c r="GKC34" s="74">
        <f t="shared" si="78"/>
        <v>0</v>
      </c>
      <c r="GKD34" s="74">
        <f t="shared" si="78"/>
        <v>0</v>
      </c>
      <c r="GKE34" s="74">
        <f t="shared" si="78"/>
        <v>0</v>
      </c>
      <c r="GKF34" s="74">
        <f t="shared" si="78"/>
        <v>0</v>
      </c>
      <c r="GKG34" s="74">
        <f t="shared" si="78"/>
        <v>0</v>
      </c>
      <c r="GKH34" s="74">
        <f t="shared" si="78"/>
        <v>0</v>
      </c>
      <c r="GKI34" s="74">
        <f t="shared" si="78"/>
        <v>0</v>
      </c>
      <c r="GKJ34" s="74">
        <f t="shared" si="78"/>
        <v>0</v>
      </c>
      <c r="GKK34" s="74">
        <f t="shared" si="78"/>
        <v>0</v>
      </c>
      <c r="GKL34" s="74">
        <f t="shared" si="78"/>
        <v>0</v>
      </c>
      <c r="GKM34" s="74">
        <f t="shared" si="78"/>
        <v>0</v>
      </c>
      <c r="GKN34" s="74">
        <f t="shared" si="78"/>
        <v>0</v>
      </c>
      <c r="GKO34" s="74">
        <f t="shared" si="78"/>
        <v>0</v>
      </c>
      <c r="GKP34" s="74">
        <f t="shared" si="78"/>
        <v>0</v>
      </c>
      <c r="GKQ34" s="74">
        <f t="shared" si="78"/>
        <v>0</v>
      </c>
      <c r="GKR34" s="74">
        <f t="shared" si="78"/>
        <v>0</v>
      </c>
      <c r="GKS34" s="74">
        <f t="shared" si="78"/>
        <v>0</v>
      </c>
      <c r="GKT34" s="74">
        <f t="shared" si="78"/>
        <v>0</v>
      </c>
      <c r="GKU34" s="74">
        <f t="shared" si="78"/>
        <v>0</v>
      </c>
      <c r="GKV34" s="74">
        <f t="shared" si="78"/>
        <v>0</v>
      </c>
      <c r="GKW34" s="74">
        <f t="shared" si="78"/>
        <v>0</v>
      </c>
      <c r="GKX34" s="74">
        <f t="shared" si="78"/>
        <v>0</v>
      </c>
      <c r="GKY34" s="74">
        <f t="shared" si="78"/>
        <v>0</v>
      </c>
      <c r="GKZ34" s="74">
        <f t="shared" si="78"/>
        <v>0</v>
      </c>
      <c r="GLA34" s="74">
        <f t="shared" si="78"/>
        <v>0</v>
      </c>
      <c r="GLB34" s="74">
        <f t="shared" si="78"/>
        <v>0</v>
      </c>
      <c r="GLC34" s="74">
        <f t="shared" si="78"/>
        <v>0</v>
      </c>
      <c r="GLD34" s="74">
        <f t="shared" si="78"/>
        <v>0</v>
      </c>
      <c r="GLE34" s="74">
        <f t="shared" si="78"/>
        <v>0</v>
      </c>
      <c r="GLF34" s="74">
        <f t="shared" si="78"/>
        <v>0</v>
      </c>
      <c r="GLG34" s="74">
        <f t="shared" si="78"/>
        <v>0</v>
      </c>
      <c r="GLH34" s="74">
        <f t="shared" si="78"/>
        <v>0</v>
      </c>
      <c r="GLI34" s="74">
        <f t="shared" si="78"/>
        <v>0</v>
      </c>
      <c r="GLJ34" s="74">
        <f t="shared" si="78"/>
        <v>0</v>
      </c>
      <c r="GLK34" s="74">
        <f t="shared" si="78"/>
        <v>0</v>
      </c>
      <c r="GLL34" s="74">
        <f t="shared" si="78"/>
        <v>0</v>
      </c>
      <c r="GLM34" s="74">
        <f t="shared" si="78"/>
        <v>0</v>
      </c>
      <c r="GLN34" s="74">
        <f t="shared" si="78"/>
        <v>0</v>
      </c>
      <c r="GLO34" s="74">
        <f t="shared" si="78"/>
        <v>0</v>
      </c>
      <c r="GLP34" s="74">
        <f t="shared" si="78"/>
        <v>0</v>
      </c>
      <c r="GLQ34" s="74">
        <f t="shared" si="78"/>
        <v>0</v>
      </c>
      <c r="GLR34" s="74">
        <f t="shared" si="78"/>
        <v>0</v>
      </c>
      <c r="GLS34" s="74">
        <f t="shared" si="78"/>
        <v>0</v>
      </c>
      <c r="GLT34" s="74">
        <f t="shared" ref="GLT34:GOE34" si="79">GLT6/1000000</f>
        <v>0</v>
      </c>
      <c r="GLU34" s="74">
        <f t="shared" si="79"/>
        <v>0</v>
      </c>
      <c r="GLV34" s="74">
        <f t="shared" si="79"/>
        <v>0</v>
      </c>
      <c r="GLW34" s="74">
        <f t="shared" si="79"/>
        <v>0</v>
      </c>
      <c r="GLX34" s="74">
        <f t="shared" si="79"/>
        <v>0</v>
      </c>
      <c r="GLY34" s="74">
        <f t="shared" si="79"/>
        <v>0</v>
      </c>
      <c r="GLZ34" s="74">
        <f t="shared" si="79"/>
        <v>0</v>
      </c>
      <c r="GMA34" s="74">
        <f t="shared" si="79"/>
        <v>0</v>
      </c>
      <c r="GMB34" s="74">
        <f t="shared" si="79"/>
        <v>0</v>
      </c>
      <c r="GMC34" s="74">
        <f t="shared" si="79"/>
        <v>0</v>
      </c>
      <c r="GMD34" s="74">
        <f t="shared" si="79"/>
        <v>0</v>
      </c>
      <c r="GME34" s="74">
        <f t="shared" si="79"/>
        <v>0</v>
      </c>
      <c r="GMF34" s="74">
        <f t="shared" si="79"/>
        <v>0</v>
      </c>
      <c r="GMG34" s="74">
        <f t="shared" si="79"/>
        <v>0</v>
      </c>
      <c r="GMH34" s="74">
        <f t="shared" si="79"/>
        <v>0</v>
      </c>
      <c r="GMI34" s="74">
        <f t="shared" si="79"/>
        <v>0</v>
      </c>
      <c r="GMJ34" s="74">
        <f t="shared" si="79"/>
        <v>0</v>
      </c>
      <c r="GMK34" s="74">
        <f t="shared" si="79"/>
        <v>0</v>
      </c>
      <c r="GML34" s="74">
        <f t="shared" si="79"/>
        <v>0</v>
      </c>
      <c r="GMM34" s="74">
        <f t="shared" si="79"/>
        <v>0</v>
      </c>
      <c r="GMN34" s="74">
        <f t="shared" si="79"/>
        <v>0</v>
      </c>
      <c r="GMO34" s="74">
        <f t="shared" si="79"/>
        <v>0</v>
      </c>
      <c r="GMP34" s="74">
        <f t="shared" si="79"/>
        <v>0</v>
      </c>
      <c r="GMQ34" s="74">
        <f t="shared" si="79"/>
        <v>0</v>
      </c>
      <c r="GMR34" s="74">
        <f t="shared" si="79"/>
        <v>0</v>
      </c>
      <c r="GMS34" s="74">
        <f t="shared" si="79"/>
        <v>0</v>
      </c>
      <c r="GMT34" s="74">
        <f t="shared" si="79"/>
        <v>0</v>
      </c>
      <c r="GMU34" s="74">
        <f t="shared" si="79"/>
        <v>0</v>
      </c>
      <c r="GMV34" s="74">
        <f t="shared" si="79"/>
        <v>0</v>
      </c>
      <c r="GMW34" s="74">
        <f t="shared" si="79"/>
        <v>0</v>
      </c>
      <c r="GMX34" s="74">
        <f t="shared" si="79"/>
        <v>0</v>
      </c>
      <c r="GMY34" s="74">
        <f t="shared" si="79"/>
        <v>0</v>
      </c>
      <c r="GMZ34" s="74">
        <f t="shared" si="79"/>
        <v>0</v>
      </c>
      <c r="GNA34" s="74">
        <f t="shared" si="79"/>
        <v>0</v>
      </c>
      <c r="GNB34" s="74">
        <f t="shared" si="79"/>
        <v>0</v>
      </c>
      <c r="GNC34" s="74">
        <f t="shared" si="79"/>
        <v>0</v>
      </c>
      <c r="GND34" s="74">
        <f t="shared" si="79"/>
        <v>0</v>
      </c>
      <c r="GNE34" s="74">
        <f t="shared" si="79"/>
        <v>0</v>
      </c>
      <c r="GNF34" s="74">
        <f t="shared" si="79"/>
        <v>0</v>
      </c>
      <c r="GNG34" s="74">
        <f t="shared" si="79"/>
        <v>0</v>
      </c>
      <c r="GNH34" s="74">
        <f t="shared" si="79"/>
        <v>0</v>
      </c>
      <c r="GNI34" s="74">
        <f t="shared" si="79"/>
        <v>0</v>
      </c>
      <c r="GNJ34" s="74">
        <f t="shared" si="79"/>
        <v>0</v>
      </c>
      <c r="GNK34" s="74">
        <f t="shared" si="79"/>
        <v>0</v>
      </c>
      <c r="GNL34" s="74">
        <f t="shared" si="79"/>
        <v>0</v>
      </c>
      <c r="GNM34" s="74">
        <f t="shared" si="79"/>
        <v>0</v>
      </c>
      <c r="GNN34" s="74">
        <f t="shared" si="79"/>
        <v>0</v>
      </c>
      <c r="GNO34" s="74">
        <f t="shared" si="79"/>
        <v>0</v>
      </c>
      <c r="GNP34" s="74">
        <f t="shared" si="79"/>
        <v>0</v>
      </c>
      <c r="GNQ34" s="74">
        <f t="shared" si="79"/>
        <v>0</v>
      </c>
      <c r="GNR34" s="74">
        <f t="shared" si="79"/>
        <v>0</v>
      </c>
      <c r="GNS34" s="74">
        <f t="shared" si="79"/>
        <v>0</v>
      </c>
      <c r="GNT34" s="74">
        <f t="shared" si="79"/>
        <v>0</v>
      </c>
      <c r="GNU34" s="74">
        <f t="shared" si="79"/>
        <v>0</v>
      </c>
      <c r="GNV34" s="74">
        <f t="shared" si="79"/>
        <v>0</v>
      </c>
      <c r="GNW34" s="74">
        <f t="shared" si="79"/>
        <v>0</v>
      </c>
      <c r="GNX34" s="74">
        <f t="shared" si="79"/>
        <v>0</v>
      </c>
      <c r="GNY34" s="74">
        <f t="shared" si="79"/>
        <v>0</v>
      </c>
      <c r="GNZ34" s="74">
        <f t="shared" si="79"/>
        <v>0</v>
      </c>
      <c r="GOA34" s="74">
        <f t="shared" si="79"/>
        <v>0</v>
      </c>
      <c r="GOB34" s="74">
        <f t="shared" si="79"/>
        <v>0</v>
      </c>
      <c r="GOC34" s="74">
        <f t="shared" si="79"/>
        <v>0</v>
      </c>
      <c r="GOD34" s="74">
        <f t="shared" si="79"/>
        <v>0</v>
      </c>
      <c r="GOE34" s="74">
        <f t="shared" si="79"/>
        <v>0</v>
      </c>
      <c r="GOF34" s="74">
        <f t="shared" ref="GOF34:GQQ34" si="80">GOF6/1000000</f>
        <v>0</v>
      </c>
      <c r="GOG34" s="74">
        <f t="shared" si="80"/>
        <v>0</v>
      </c>
      <c r="GOH34" s="74">
        <f t="shared" si="80"/>
        <v>0</v>
      </c>
      <c r="GOI34" s="74">
        <f t="shared" si="80"/>
        <v>0</v>
      </c>
      <c r="GOJ34" s="74">
        <f t="shared" si="80"/>
        <v>0</v>
      </c>
      <c r="GOK34" s="74">
        <f t="shared" si="80"/>
        <v>0</v>
      </c>
      <c r="GOL34" s="74">
        <f t="shared" si="80"/>
        <v>0</v>
      </c>
      <c r="GOM34" s="74">
        <f t="shared" si="80"/>
        <v>0</v>
      </c>
      <c r="GON34" s="74">
        <f t="shared" si="80"/>
        <v>0</v>
      </c>
      <c r="GOO34" s="74">
        <f t="shared" si="80"/>
        <v>0</v>
      </c>
      <c r="GOP34" s="74">
        <f t="shared" si="80"/>
        <v>0</v>
      </c>
      <c r="GOQ34" s="74">
        <f t="shared" si="80"/>
        <v>0</v>
      </c>
      <c r="GOR34" s="74">
        <f t="shared" si="80"/>
        <v>0</v>
      </c>
      <c r="GOS34" s="74">
        <f t="shared" si="80"/>
        <v>0</v>
      </c>
      <c r="GOT34" s="74">
        <f t="shared" si="80"/>
        <v>0</v>
      </c>
      <c r="GOU34" s="74">
        <f t="shared" si="80"/>
        <v>0</v>
      </c>
      <c r="GOV34" s="74">
        <f t="shared" si="80"/>
        <v>0</v>
      </c>
      <c r="GOW34" s="74">
        <f t="shared" si="80"/>
        <v>0</v>
      </c>
      <c r="GOX34" s="74">
        <f t="shared" si="80"/>
        <v>0</v>
      </c>
      <c r="GOY34" s="74">
        <f t="shared" si="80"/>
        <v>0</v>
      </c>
      <c r="GOZ34" s="74">
        <f t="shared" si="80"/>
        <v>0</v>
      </c>
      <c r="GPA34" s="74">
        <f t="shared" si="80"/>
        <v>0</v>
      </c>
      <c r="GPB34" s="74">
        <f t="shared" si="80"/>
        <v>0</v>
      </c>
      <c r="GPC34" s="74">
        <f t="shared" si="80"/>
        <v>0</v>
      </c>
      <c r="GPD34" s="74">
        <f t="shared" si="80"/>
        <v>0</v>
      </c>
      <c r="GPE34" s="74">
        <f t="shared" si="80"/>
        <v>0</v>
      </c>
      <c r="GPF34" s="74">
        <f t="shared" si="80"/>
        <v>0</v>
      </c>
      <c r="GPG34" s="74">
        <f t="shared" si="80"/>
        <v>0</v>
      </c>
      <c r="GPH34" s="74">
        <f t="shared" si="80"/>
        <v>0</v>
      </c>
      <c r="GPI34" s="74">
        <f t="shared" si="80"/>
        <v>0</v>
      </c>
      <c r="GPJ34" s="74">
        <f t="shared" si="80"/>
        <v>0</v>
      </c>
      <c r="GPK34" s="74">
        <f t="shared" si="80"/>
        <v>0</v>
      </c>
      <c r="GPL34" s="74">
        <f t="shared" si="80"/>
        <v>0</v>
      </c>
      <c r="GPM34" s="74">
        <f t="shared" si="80"/>
        <v>0</v>
      </c>
      <c r="GPN34" s="74">
        <f t="shared" si="80"/>
        <v>0</v>
      </c>
      <c r="GPO34" s="74">
        <f t="shared" si="80"/>
        <v>0</v>
      </c>
      <c r="GPP34" s="74">
        <f t="shared" si="80"/>
        <v>0</v>
      </c>
      <c r="GPQ34" s="74">
        <f t="shared" si="80"/>
        <v>0</v>
      </c>
      <c r="GPR34" s="74">
        <f t="shared" si="80"/>
        <v>0</v>
      </c>
      <c r="GPS34" s="74">
        <f t="shared" si="80"/>
        <v>0</v>
      </c>
      <c r="GPT34" s="74">
        <f t="shared" si="80"/>
        <v>0</v>
      </c>
      <c r="GPU34" s="74">
        <f t="shared" si="80"/>
        <v>0</v>
      </c>
      <c r="GPV34" s="74">
        <f t="shared" si="80"/>
        <v>0</v>
      </c>
      <c r="GPW34" s="74">
        <f t="shared" si="80"/>
        <v>0</v>
      </c>
      <c r="GPX34" s="74">
        <f t="shared" si="80"/>
        <v>0</v>
      </c>
      <c r="GPY34" s="74">
        <f t="shared" si="80"/>
        <v>0</v>
      </c>
      <c r="GPZ34" s="74">
        <f t="shared" si="80"/>
        <v>0</v>
      </c>
      <c r="GQA34" s="74">
        <f t="shared" si="80"/>
        <v>0</v>
      </c>
      <c r="GQB34" s="74">
        <f t="shared" si="80"/>
        <v>0</v>
      </c>
      <c r="GQC34" s="74">
        <f t="shared" si="80"/>
        <v>0</v>
      </c>
      <c r="GQD34" s="74">
        <f t="shared" si="80"/>
        <v>0</v>
      </c>
      <c r="GQE34" s="74">
        <f t="shared" si="80"/>
        <v>0</v>
      </c>
      <c r="GQF34" s="74">
        <f t="shared" si="80"/>
        <v>0</v>
      </c>
      <c r="GQG34" s="74">
        <f t="shared" si="80"/>
        <v>0</v>
      </c>
      <c r="GQH34" s="74">
        <f t="shared" si="80"/>
        <v>0</v>
      </c>
      <c r="GQI34" s="74">
        <f t="shared" si="80"/>
        <v>0</v>
      </c>
      <c r="GQJ34" s="74">
        <f t="shared" si="80"/>
        <v>0</v>
      </c>
      <c r="GQK34" s="74">
        <f t="shared" si="80"/>
        <v>0</v>
      </c>
      <c r="GQL34" s="74">
        <f t="shared" si="80"/>
        <v>0</v>
      </c>
      <c r="GQM34" s="74">
        <f t="shared" si="80"/>
        <v>0</v>
      </c>
      <c r="GQN34" s="74">
        <f t="shared" si="80"/>
        <v>0</v>
      </c>
      <c r="GQO34" s="74">
        <f t="shared" si="80"/>
        <v>0</v>
      </c>
      <c r="GQP34" s="74">
        <f t="shared" si="80"/>
        <v>0</v>
      </c>
      <c r="GQQ34" s="74">
        <f t="shared" si="80"/>
        <v>0</v>
      </c>
      <c r="GQR34" s="74">
        <f t="shared" ref="GQR34:GTC34" si="81">GQR6/1000000</f>
        <v>0</v>
      </c>
      <c r="GQS34" s="74">
        <f t="shared" si="81"/>
        <v>0</v>
      </c>
      <c r="GQT34" s="74">
        <f t="shared" si="81"/>
        <v>0</v>
      </c>
      <c r="GQU34" s="74">
        <f t="shared" si="81"/>
        <v>0</v>
      </c>
      <c r="GQV34" s="74">
        <f t="shared" si="81"/>
        <v>0</v>
      </c>
      <c r="GQW34" s="74">
        <f t="shared" si="81"/>
        <v>0</v>
      </c>
      <c r="GQX34" s="74">
        <f t="shared" si="81"/>
        <v>0</v>
      </c>
      <c r="GQY34" s="74">
        <f t="shared" si="81"/>
        <v>0</v>
      </c>
      <c r="GQZ34" s="74">
        <f t="shared" si="81"/>
        <v>0</v>
      </c>
      <c r="GRA34" s="74">
        <f t="shared" si="81"/>
        <v>0</v>
      </c>
      <c r="GRB34" s="74">
        <f t="shared" si="81"/>
        <v>0</v>
      </c>
      <c r="GRC34" s="74">
        <f t="shared" si="81"/>
        <v>0</v>
      </c>
      <c r="GRD34" s="74">
        <f t="shared" si="81"/>
        <v>0</v>
      </c>
      <c r="GRE34" s="74">
        <f t="shared" si="81"/>
        <v>0</v>
      </c>
      <c r="GRF34" s="74">
        <f t="shared" si="81"/>
        <v>0</v>
      </c>
      <c r="GRG34" s="74">
        <f t="shared" si="81"/>
        <v>0</v>
      </c>
      <c r="GRH34" s="74">
        <f t="shared" si="81"/>
        <v>0</v>
      </c>
      <c r="GRI34" s="74">
        <f t="shared" si="81"/>
        <v>0</v>
      </c>
      <c r="GRJ34" s="74">
        <f t="shared" si="81"/>
        <v>0</v>
      </c>
      <c r="GRK34" s="74">
        <f t="shared" si="81"/>
        <v>0</v>
      </c>
      <c r="GRL34" s="74">
        <f t="shared" si="81"/>
        <v>0</v>
      </c>
      <c r="GRM34" s="74">
        <f t="shared" si="81"/>
        <v>0</v>
      </c>
      <c r="GRN34" s="74">
        <f t="shared" si="81"/>
        <v>0</v>
      </c>
      <c r="GRO34" s="74">
        <f t="shared" si="81"/>
        <v>0</v>
      </c>
      <c r="GRP34" s="74">
        <f t="shared" si="81"/>
        <v>0</v>
      </c>
      <c r="GRQ34" s="74">
        <f t="shared" si="81"/>
        <v>0</v>
      </c>
      <c r="GRR34" s="74">
        <f t="shared" si="81"/>
        <v>0</v>
      </c>
      <c r="GRS34" s="74">
        <f t="shared" si="81"/>
        <v>0</v>
      </c>
      <c r="GRT34" s="74">
        <f t="shared" si="81"/>
        <v>0</v>
      </c>
      <c r="GRU34" s="74">
        <f t="shared" si="81"/>
        <v>0</v>
      </c>
      <c r="GRV34" s="74">
        <f t="shared" si="81"/>
        <v>0</v>
      </c>
      <c r="GRW34" s="74">
        <f t="shared" si="81"/>
        <v>0</v>
      </c>
      <c r="GRX34" s="74">
        <f t="shared" si="81"/>
        <v>0</v>
      </c>
      <c r="GRY34" s="74">
        <f t="shared" si="81"/>
        <v>0</v>
      </c>
      <c r="GRZ34" s="74">
        <f t="shared" si="81"/>
        <v>0</v>
      </c>
      <c r="GSA34" s="74">
        <f t="shared" si="81"/>
        <v>0</v>
      </c>
      <c r="GSB34" s="74">
        <f t="shared" si="81"/>
        <v>0</v>
      </c>
      <c r="GSC34" s="74">
        <f t="shared" si="81"/>
        <v>0</v>
      </c>
      <c r="GSD34" s="74">
        <f t="shared" si="81"/>
        <v>0</v>
      </c>
      <c r="GSE34" s="74">
        <f t="shared" si="81"/>
        <v>0</v>
      </c>
      <c r="GSF34" s="74">
        <f t="shared" si="81"/>
        <v>0</v>
      </c>
      <c r="GSG34" s="74">
        <f t="shared" si="81"/>
        <v>0</v>
      </c>
      <c r="GSH34" s="74">
        <f t="shared" si="81"/>
        <v>0</v>
      </c>
      <c r="GSI34" s="74">
        <f t="shared" si="81"/>
        <v>0</v>
      </c>
      <c r="GSJ34" s="74">
        <f t="shared" si="81"/>
        <v>0</v>
      </c>
      <c r="GSK34" s="74">
        <f t="shared" si="81"/>
        <v>0</v>
      </c>
      <c r="GSL34" s="74">
        <f t="shared" si="81"/>
        <v>0</v>
      </c>
      <c r="GSM34" s="74">
        <f t="shared" si="81"/>
        <v>0</v>
      </c>
      <c r="GSN34" s="74">
        <f t="shared" si="81"/>
        <v>0</v>
      </c>
      <c r="GSO34" s="74">
        <f t="shared" si="81"/>
        <v>0</v>
      </c>
      <c r="GSP34" s="74">
        <f t="shared" si="81"/>
        <v>0</v>
      </c>
      <c r="GSQ34" s="74">
        <f t="shared" si="81"/>
        <v>0</v>
      </c>
      <c r="GSR34" s="74">
        <f t="shared" si="81"/>
        <v>0</v>
      </c>
      <c r="GSS34" s="74">
        <f t="shared" si="81"/>
        <v>0</v>
      </c>
      <c r="GST34" s="74">
        <f t="shared" si="81"/>
        <v>0</v>
      </c>
      <c r="GSU34" s="74">
        <f t="shared" si="81"/>
        <v>0</v>
      </c>
      <c r="GSV34" s="74">
        <f t="shared" si="81"/>
        <v>0</v>
      </c>
      <c r="GSW34" s="74">
        <f t="shared" si="81"/>
        <v>0</v>
      </c>
      <c r="GSX34" s="74">
        <f t="shared" si="81"/>
        <v>0</v>
      </c>
      <c r="GSY34" s="74">
        <f t="shared" si="81"/>
        <v>0</v>
      </c>
      <c r="GSZ34" s="74">
        <f t="shared" si="81"/>
        <v>0</v>
      </c>
      <c r="GTA34" s="74">
        <f t="shared" si="81"/>
        <v>0</v>
      </c>
      <c r="GTB34" s="74">
        <f t="shared" si="81"/>
        <v>0</v>
      </c>
      <c r="GTC34" s="74">
        <f t="shared" si="81"/>
        <v>0</v>
      </c>
      <c r="GTD34" s="74">
        <f t="shared" ref="GTD34:GVO34" si="82">GTD6/1000000</f>
        <v>0</v>
      </c>
      <c r="GTE34" s="74">
        <f t="shared" si="82"/>
        <v>0</v>
      </c>
      <c r="GTF34" s="74">
        <f t="shared" si="82"/>
        <v>0</v>
      </c>
      <c r="GTG34" s="74">
        <f t="shared" si="82"/>
        <v>0</v>
      </c>
      <c r="GTH34" s="74">
        <f t="shared" si="82"/>
        <v>0</v>
      </c>
      <c r="GTI34" s="74">
        <f t="shared" si="82"/>
        <v>0</v>
      </c>
      <c r="GTJ34" s="74">
        <f t="shared" si="82"/>
        <v>0</v>
      </c>
      <c r="GTK34" s="74">
        <f t="shared" si="82"/>
        <v>0</v>
      </c>
      <c r="GTL34" s="74">
        <f t="shared" si="82"/>
        <v>0</v>
      </c>
      <c r="GTM34" s="74">
        <f t="shared" si="82"/>
        <v>0</v>
      </c>
      <c r="GTN34" s="74">
        <f t="shared" si="82"/>
        <v>0</v>
      </c>
      <c r="GTO34" s="74">
        <f t="shared" si="82"/>
        <v>0</v>
      </c>
      <c r="GTP34" s="74">
        <f t="shared" si="82"/>
        <v>0</v>
      </c>
      <c r="GTQ34" s="74">
        <f t="shared" si="82"/>
        <v>0</v>
      </c>
      <c r="GTR34" s="74">
        <f t="shared" si="82"/>
        <v>0</v>
      </c>
      <c r="GTS34" s="74">
        <f t="shared" si="82"/>
        <v>0</v>
      </c>
      <c r="GTT34" s="74">
        <f t="shared" si="82"/>
        <v>0</v>
      </c>
      <c r="GTU34" s="74">
        <f t="shared" si="82"/>
        <v>0</v>
      </c>
      <c r="GTV34" s="74">
        <f t="shared" si="82"/>
        <v>0</v>
      </c>
      <c r="GTW34" s="74">
        <f t="shared" si="82"/>
        <v>0</v>
      </c>
      <c r="GTX34" s="74">
        <f t="shared" si="82"/>
        <v>0</v>
      </c>
      <c r="GTY34" s="74">
        <f t="shared" si="82"/>
        <v>0</v>
      </c>
      <c r="GTZ34" s="74">
        <f t="shared" si="82"/>
        <v>0</v>
      </c>
      <c r="GUA34" s="74">
        <f t="shared" si="82"/>
        <v>0</v>
      </c>
      <c r="GUB34" s="74">
        <f t="shared" si="82"/>
        <v>0</v>
      </c>
      <c r="GUC34" s="74">
        <f t="shared" si="82"/>
        <v>0</v>
      </c>
      <c r="GUD34" s="74">
        <f t="shared" si="82"/>
        <v>0</v>
      </c>
      <c r="GUE34" s="74">
        <f t="shared" si="82"/>
        <v>0</v>
      </c>
      <c r="GUF34" s="74">
        <f t="shared" si="82"/>
        <v>0</v>
      </c>
      <c r="GUG34" s="74">
        <f t="shared" si="82"/>
        <v>0</v>
      </c>
      <c r="GUH34" s="74">
        <f t="shared" si="82"/>
        <v>0</v>
      </c>
      <c r="GUI34" s="74">
        <f t="shared" si="82"/>
        <v>0</v>
      </c>
      <c r="GUJ34" s="74">
        <f t="shared" si="82"/>
        <v>0</v>
      </c>
      <c r="GUK34" s="74">
        <f t="shared" si="82"/>
        <v>0</v>
      </c>
      <c r="GUL34" s="74">
        <f t="shared" si="82"/>
        <v>0</v>
      </c>
      <c r="GUM34" s="74">
        <f t="shared" si="82"/>
        <v>0</v>
      </c>
      <c r="GUN34" s="74">
        <f t="shared" si="82"/>
        <v>0</v>
      </c>
      <c r="GUO34" s="74">
        <f t="shared" si="82"/>
        <v>0</v>
      </c>
      <c r="GUP34" s="74">
        <f t="shared" si="82"/>
        <v>0</v>
      </c>
      <c r="GUQ34" s="74">
        <f t="shared" si="82"/>
        <v>0</v>
      </c>
      <c r="GUR34" s="74">
        <f t="shared" si="82"/>
        <v>0</v>
      </c>
      <c r="GUS34" s="74">
        <f t="shared" si="82"/>
        <v>0</v>
      </c>
      <c r="GUT34" s="74">
        <f t="shared" si="82"/>
        <v>0</v>
      </c>
      <c r="GUU34" s="74">
        <f t="shared" si="82"/>
        <v>0</v>
      </c>
      <c r="GUV34" s="74">
        <f t="shared" si="82"/>
        <v>0</v>
      </c>
      <c r="GUW34" s="74">
        <f t="shared" si="82"/>
        <v>0</v>
      </c>
      <c r="GUX34" s="74">
        <f t="shared" si="82"/>
        <v>0</v>
      </c>
      <c r="GUY34" s="74">
        <f t="shared" si="82"/>
        <v>0</v>
      </c>
      <c r="GUZ34" s="74">
        <f t="shared" si="82"/>
        <v>0</v>
      </c>
      <c r="GVA34" s="74">
        <f t="shared" si="82"/>
        <v>0</v>
      </c>
      <c r="GVB34" s="74">
        <f t="shared" si="82"/>
        <v>0</v>
      </c>
      <c r="GVC34" s="74">
        <f t="shared" si="82"/>
        <v>0</v>
      </c>
      <c r="GVD34" s="74">
        <f t="shared" si="82"/>
        <v>0</v>
      </c>
      <c r="GVE34" s="74">
        <f t="shared" si="82"/>
        <v>0</v>
      </c>
      <c r="GVF34" s="74">
        <f t="shared" si="82"/>
        <v>0</v>
      </c>
      <c r="GVG34" s="74">
        <f t="shared" si="82"/>
        <v>0</v>
      </c>
      <c r="GVH34" s="74">
        <f t="shared" si="82"/>
        <v>0</v>
      </c>
      <c r="GVI34" s="74">
        <f t="shared" si="82"/>
        <v>0</v>
      </c>
      <c r="GVJ34" s="74">
        <f t="shared" si="82"/>
        <v>0</v>
      </c>
      <c r="GVK34" s="74">
        <f t="shared" si="82"/>
        <v>0</v>
      </c>
      <c r="GVL34" s="74">
        <f t="shared" si="82"/>
        <v>0</v>
      </c>
      <c r="GVM34" s="74">
        <f t="shared" si="82"/>
        <v>0</v>
      </c>
      <c r="GVN34" s="74">
        <f t="shared" si="82"/>
        <v>0</v>
      </c>
      <c r="GVO34" s="74">
        <f t="shared" si="82"/>
        <v>0</v>
      </c>
      <c r="GVP34" s="74">
        <f t="shared" ref="GVP34:GYA34" si="83">GVP6/1000000</f>
        <v>0</v>
      </c>
      <c r="GVQ34" s="74">
        <f t="shared" si="83"/>
        <v>0</v>
      </c>
      <c r="GVR34" s="74">
        <f t="shared" si="83"/>
        <v>0</v>
      </c>
      <c r="GVS34" s="74">
        <f t="shared" si="83"/>
        <v>0</v>
      </c>
      <c r="GVT34" s="74">
        <f t="shared" si="83"/>
        <v>0</v>
      </c>
      <c r="GVU34" s="74">
        <f t="shared" si="83"/>
        <v>0</v>
      </c>
      <c r="GVV34" s="74">
        <f t="shared" si="83"/>
        <v>0</v>
      </c>
      <c r="GVW34" s="74">
        <f t="shared" si="83"/>
        <v>0</v>
      </c>
      <c r="GVX34" s="74">
        <f t="shared" si="83"/>
        <v>0</v>
      </c>
      <c r="GVY34" s="74">
        <f t="shared" si="83"/>
        <v>0</v>
      </c>
      <c r="GVZ34" s="74">
        <f t="shared" si="83"/>
        <v>0</v>
      </c>
      <c r="GWA34" s="74">
        <f t="shared" si="83"/>
        <v>0</v>
      </c>
      <c r="GWB34" s="74">
        <f t="shared" si="83"/>
        <v>0</v>
      </c>
      <c r="GWC34" s="74">
        <f t="shared" si="83"/>
        <v>0</v>
      </c>
      <c r="GWD34" s="74">
        <f t="shared" si="83"/>
        <v>0</v>
      </c>
      <c r="GWE34" s="74">
        <f t="shared" si="83"/>
        <v>0</v>
      </c>
      <c r="GWF34" s="74">
        <f t="shared" si="83"/>
        <v>0</v>
      </c>
      <c r="GWG34" s="74">
        <f t="shared" si="83"/>
        <v>0</v>
      </c>
      <c r="GWH34" s="74">
        <f t="shared" si="83"/>
        <v>0</v>
      </c>
      <c r="GWI34" s="74">
        <f t="shared" si="83"/>
        <v>0</v>
      </c>
      <c r="GWJ34" s="74">
        <f t="shared" si="83"/>
        <v>0</v>
      </c>
      <c r="GWK34" s="74">
        <f t="shared" si="83"/>
        <v>0</v>
      </c>
      <c r="GWL34" s="74">
        <f t="shared" si="83"/>
        <v>0</v>
      </c>
      <c r="GWM34" s="74">
        <f t="shared" si="83"/>
        <v>0</v>
      </c>
      <c r="GWN34" s="74">
        <f t="shared" si="83"/>
        <v>0</v>
      </c>
      <c r="GWO34" s="74">
        <f t="shared" si="83"/>
        <v>0</v>
      </c>
      <c r="GWP34" s="74">
        <f t="shared" si="83"/>
        <v>0</v>
      </c>
      <c r="GWQ34" s="74">
        <f t="shared" si="83"/>
        <v>0</v>
      </c>
      <c r="GWR34" s="74">
        <f t="shared" si="83"/>
        <v>0</v>
      </c>
      <c r="GWS34" s="74">
        <f t="shared" si="83"/>
        <v>0</v>
      </c>
      <c r="GWT34" s="74">
        <f t="shared" si="83"/>
        <v>0</v>
      </c>
      <c r="GWU34" s="74">
        <f t="shared" si="83"/>
        <v>0</v>
      </c>
      <c r="GWV34" s="74">
        <f t="shared" si="83"/>
        <v>0</v>
      </c>
      <c r="GWW34" s="74">
        <f t="shared" si="83"/>
        <v>0</v>
      </c>
      <c r="GWX34" s="74">
        <f t="shared" si="83"/>
        <v>0</v>
      </c>
      <c r="GWY34" s="74">
        <f t="shared" si="83"/>
        <v>0</v>
      </c>
      <c r="GWZ34" s="74">
        <f t="shared" si="83"/>
        <v>0</v>
      </c>
      <c r="GXA34" s="74">
        <f t="shared" si="83"/>
        <v>0</v>
      </c>
      <c r="GXB34" s="74">
        <f t="shared" si="83"/>
        <v>0</v>
      </c>
      <c r="GXC34" s="74">
        <f t="shared" si="83"/>
        <v>0</v>
      </c>
      <c r="GXD34" s="74">
        <f t="shared" si="83"/>
        <v>0</v>
      </c>
      <c r="GXE34" s="74">
        <f t="shared" si="83"/>
        <v>0</v>
      </c>
      <c r="GXF34" s="74">
        <f t="shared" si="83"/>
        <v>0</v>
      </c>
      <c r="GXG34" s="74">
        <f t="shared" si="83"/>
        <v>0</v>
      </c>
      <c r="GXH34" s="74">
        <f t="shared" si="83"/>
        <v>0</v>
      </c>
      <c r="GXI34" s="74">
        <f t="shared" si="83"/>
        <v>0</v>
      </c>
      <c r="GXJ34" s="74">
        <f t="shared" si="83"/>
        <v>0</v>
      </c>
      <c r="GXK34" s="74">
        <f t="shared" si="83"/>
        <v>0</v>
      </c>
      <c r="GXL34" s="74">
        <f t="shared" si="83"/>
        <v>0</v>
      </c>
      <c r="GXM34" s="74">
        <f t="shared" si="83"/>
        <v>0</v>
      </c>
      <c r="GXN34" s="74">
        <f t="shared" si="83"/>
        <v>0</v>
      </c>
      <c r="GXO34" s="74">
        <f t="shared" si="83"/>
        <v>0</v>
      </c>
      <c r="GXP34" s="74">
        <f t="shared" si="83"/>
        <v>0</v>
      </c>
      <c r="GXQ34" s="74">
        <f t="shared" si="83"/>
        <v>0</v>
      </c>
      <c r="GXR34" s="74">
        <f t="shared" si="83"/>
        <v>0</v>
      </c>
      <c r="GXS34" s="74">
        <f t="shared" si="83"/>
        <v>0</v>
      </c>
      <c r="GXT34" s="74">
        <f t="shared" si="83"/>
        <v>0</v>
      </c>
      <c r="GXU34" s="74">
        <f t="shared" si="83"/>
        <v>0</v>
      </c>
      <c r="GXV34" s="74">
        <f t="shared" si="83"/>
        <v>0</v>
      </c>
      <c r="GXW34" s="74">
        <f t="shared" si="83"/>
        <v>0</v>
      </c>
      <c r="GXX34" s="74">
        <f t="shared" si="83"/>
        <v>0</v>
      </c>
      <c r="GXY34" s="74">
        <f t="shared" si="83"/>
        <v>0</v>
      </c>
      <c r="GXZ34" s="74">
        <f t="shared" si="83"/>
        <v>0</v>
      </c>
      <c r="GYA34" s="74">
        <f t="shared" si="83"/>
        <v>0</v>
      </c>
      <c r="GYB34" s="74">
        <f t="shared" ref="GYB34:HAM34" si="84">GYB6/1000000</f>
        <v>0</v>
      </c>
      <c r="GYC34" s="74">
        <f t="shared" si="84"/>
        <v>0</v>
      </c>
      <c r="GYD34" s="74">
        <f t="shared" si="84"/>
        <v>0</v>
      </c>
      <c r="GYE34" s="74">
        <f t="shared" si="84"/>
        <v>0</v>
      </c>
      <c r="GYF34" s="74">
        <f t="shared" si="84"/>
        <v>0</v>
      </c>
      <c r="GYG34" s="74">
        <f t="shared" si="84"/>
        <v>0</v>
      </c>
      <c r="GYH34" s="74">
        <f t="shared" si="84"/>
        <v>0</v>
      </c>
      <c r="GYI34" s="74">
        <f t="shared" si="84"/>
        <v>0</v>
      </c>
      <c r="GYJ34" s="74">
        <f t="shared" si="84"/>
        <v>0</v>
      </c>
      <c r="GYK34" s="74">
        <f t="shared" si="84"/>
        <v>0</v>
      </c>
      <c r="GYL34" s="74">
        <f t="shared" si="84"/>
        <v>0</v>
      </c>
      <c r="GYM34" s="74">
        <f t="shared" si="84"/>
        <v>0</v>
      </c>
      <c r="GYN34" s="74">
        <f t="shared" si="84"/>
        <v>0</v>
      </c>
      <c r="GYO34" s="74">
        <f t="shared" si="84"/>
        <v>0</v>
      </c>
      <c r="GYP34" s="74">
        <f t="shared" si="84"/>
        <v>0</v>
      </c>
      <c r="GYQ34" s="74">
        <f t="shared" si="84"/>
        <v>0</v>
      </c>
      <c r="GYR34" s="74">
        <f t="shared" si="84"/>
        <v>0</v>
      </c>
      <c r="GYS34" s="74">
        <f t="shared" si="84"/>
        <v>0</v>
      </c>
      <c r="GYT34" s="74">
        <f t="shared" si="84"/>
        <v>0</v>
      </c>
      <c r="GYU34" s="74">
        <f t="shared" si="84"/>
        <v>0</v>
      </c>
      <c r="GYV34" s="74">
        <f t="shared" si="84"/>
        <v>0</v>
      </c>
      <c r="GYW34" s="74">
        <f t="shared" si="84"/>
        <v>0</v>
      </c>
      <c r="GYX34" s="74">
        <f t="shared" si="84"/>
        <v>0</v>
      </c>
      <c r="GYY34" s="74">
        <f t="shared" si="84"/>
        <v>0</v>
      </c>
      <c r="GYZ34" s="74">
        <f t="shared" si="84"/>
        <v>0</v>
      </c>
      <c r="GZA34" s="74">
        <f t="shared" si="84"/>
        <v>0</v>
      </c>
      <c r="GZB34" s="74">
        <f t="shared" si="84"/>
        <v>0</v>
      </c>
      <c r="GZC34" s="74">
        <f t="shared" si="84"/>
        <v>0</v>
      </c>
      <c r="GZD34" s="74">
        <f t="shared" si="84"/>
        <v>0</v>
      </c>
      <c r="GZE34" s="74">
        <f t="shared" si="84"/>
        <v>0</v>
      </c>
      <c r="GZF34" s="74">
        <f t="shared" si="84"/>
        <v>0</v>
      </c>
      <c r="GZG34" s="74">
        <f t="shared" si="84"/>
        <v>0</v>
      </c>
      <c r="GZH34" s="74">
        <f t="shared" si="84"/>
        <v>0</v>
      </c>
      <c r="GZI34" s="74">
        <f t="shared" si="84"/>
        <v>0</v>
      </c>
      <c r="GZJ34" s="74">
        <f t="shared" si="84"/>
        <v>0</v>
      </c>
      <c r="GZK34" s="74">
        <f t="shared" si="84"/>
        <v>0</v>
      </c>
      <c r="GZL34" s="74">
        <f t="shared" si="84"/>
        <v>0</v>
      </c>
      <c r="GZM34" s="74">
        <f t="shared" si="84"/>
        <v>0</v>
      </c>
      <c r="GZN34" s="74">
        <f t="shared" si="84"/>
        <v>0</v>
      </c>
      <c r="GZO34" s="74">
        <f t="shared" si="84"/>
        <v>0</v>
      </c>
      <c r="GZP34" s="74">
        <f t="shared" si="84"/>
        <v>0</v>
      </c>
      <c r="GZQ34" s="74">
        <f t="shared" si="84"/>
        <v>0</v>
      </c>
      <c r="GZR34" s="74">
        <f t="shared" si="84"/>
        <v>0</v>
      </c>
      <c r="GZS34" s="74">
        <f t="shared" si="84"/>
        <v>0</v>
      </c>
      <c r="GZT34" s="74">
        <f t="shared" si="84"/>
        <v>0</v>
      </c>
      <c r="GZU34" s="74">
        <f t="shared" si="84"/>
        <v>0</v>
      </c>
      <c r="GZV34" s="74">
        <f t="shared" si="84"/>
        <v>0</v>
      </c>
      <c r="GZW34" s="74">
        <f t="shared" si="84"/>
        <v>0</v>
      </c>
      <c r="GZX34" s="74">
        <f t="shared" si="84"/>
        <v>0</v>
      </c>
      <c r="GZY34" s="74">
        <f t="shared" si="84"/>
        <v>0</v>
      </c>
      <c r="GZZ34" s="74">
        <f t="shared" si="84"/>
        <v>0</v>
      </c>
      <c r="HAA34" s="74">
        <f t="shared" si="84"/>
        <v>0</v>
      </c>
      <c r="HAB34" s="74">
        <f t="shared" si="84"/>
        <v>0</v>
      </c>
      <c r="HAC34" s="74">
        <f t="shared" si="84"/>
        <v>0</v>
      </c>
      <c r="HAD34" s="74">
        <f t="shared" si="84"/>
        <v>0</v>
      </c>
      <c r="HAE34" s="74">
        <f t="shared" si="84"/>
        <v>0</v>
      </c>
      <c r="HAF34" s="74">
        <f t="shared" si="84"/>
        <v>0</v>
      </c>
      <c r="HAG34" s="74">
        <f t="shared" si="84"/>
        <v>0</v>
      </c>
      <c r="HAH34" s="74">
        <f t="shared" si="84"/>
        <v>0</v>
      </c>
      <c r="HAI34" s="74">
        <f t="shared" si="84"/>
        <v>0</v>
      </c>
      <c r="HAJ34" s="74">
        <f t="shared" si="84"/>
        <v>0</v>
      </c>
      <c r="HAK34" s="74">
        <f t="shared" si="84"/>
        <v>0</v>
      </c>
      <c r="HAL34" s="74">
        <f t="shared" si="84"/>
        <v>0</v>
      </c>
      <c r="HAM34" s="74">
        <f t="shared" si="84"/>
        <v>0</v>
      </c>
      <c r="HAN34" s="74">
        <f t="shared" ref="HAN34:HCY34" si="85">HAN6/1000000</f>
        <v>0</v>
      </c>
      <c r="HAO34" s="74">
        <f t="shared" si="85"/>
        <v>0</v>
      </c>
      <c r="HAP34" s="74">
        <f t="shared" si="85"/>
        <v>0</v>
      </c>
      <c r="HAQ34" s="74">
        <f t="shared" si="85"/>
        <v>0</v>
      </c>
      <c r="HAR34" s="74">
        <f t="shared" si="85"/>
        <v>0</v>
      </c>
      <c r="HAS34" s="74">
        <f t="shared" si="85"/>
        <v>0</v>
      </c>
      <c r="HAT34" s="74">
        <f t="shared" si="85"/>
        <v>0</v>
      </c>
      <c r="HAU34" s="74">
        <f t="shared" si="85"/>
        <v>0</v>
      </c>
      <c r="HAV34" s="74">
        <f t="shared" si="85"/>
        <v>0</v>
      </c>
      <c r="HAW34" s="74">
        <f t="shared" si="85"/>
        <v>0</v>
      </c>
      <c r="HAX34" s="74">
        <f t="shared" si="85"/>
        <v>0</v>
      </c>
      <c r="HAY34" s="74">
        <f t="shared" si="85"/>
        <v>0</v>
      </c>
      <c r="HAZ34" s="74">
        <f t="shared" si="85"/>
        <v>0</v>
      </c>
      <c r="HBA34" s="74">
        <f t="shared" si="85"/>
        <v>0</v>
      </c>
      <c r="HBB34" s="74">
        <f t="shared" si="85"/>
        <v>0</v>
      </c>
      <c r="HBC34" s="74">
        <f t="shared" si="85"/>
        <v>0</v>
      </c>
      <c r="HBD34" s="74">
        <f t="shared" si="85"/>
        <v>0</v>
      </c>
      <c r="HBE34" s="74">
        <f t="shared" si="85"/>
        <v>0</v>
      </c>
      <c r="HBF34" s="74">
        <f t="shared" si="85"/>
        <v>0</v>
      </c>
      <c r="HBG34" s="74">
        <f t="shared" si="85"/>
        <v>0</v>
      </c>
      <c r="HBH34" s="74">
        <f t="shared" si="85"/>
        <v>0</v>
      </c>
      <c r="HBI34" s="74">
        <f t="shared" si="85"/>
        <v>0</v>
      </c>
      <c r="HBJ34" s="74">
        <f t="shared" si="85"/>
        <v>0</v>
      </c>
      <c r="HBK34" s="74">
        <f t="shared" si="85"/>
        <v>0</v>
      </c>
      <c r="HBL34" s="74">
        <f t="shared" si="85"/>
        <v>0</v>
      </c>
      <c r="HBM34" s="74">
        <f t="shared" si="85"/>
        <v>0</v>
      </c>
      <c r="HBN34" s="74">
        <f t="shared" si="85"/>
        <v>0</v>
      </c>
      <c r="HBO34" s="74">
        <f t="shared" si="85"/>
        <v>0</v>
      </c>
      <c r="HBP34" s="74">
        <f t="shared" si="85"/>
        <v>0</v>
      </c>
      <c r="HBQ34" s="74">
        <f t="shared" si="85"/>
        <v>0</v>
      </c>
      <c r="HBR34" s="74">
        <f t="shared" si="85"/>
        <v>0</v>
      </c>
      <c r="HBS34" s="74">
        <f t="shared" si="85"/>
        <v>0</v>
      </c>
      <c r="HBT34" s="74">
        <f t="shared" si="85"/>
        <v>0</v>
      </c>
      <c r="HBU34" s="74">
        <f t="shared" si="85"/>
        <v>0</v>
      </c>
      <c r="HBV34" s="74">
        <f t="shared" si="85"/>
        <v>0</v>
      </c>
      <c r="HBW34" s="74">
        <f t="shared" si="85"/>
        <v>0</v>
      </c>
      <c r="HBX34" s="74">
        <f t="shared" si="85"/>
        <v>0</v>
      </c>
      <c r="HBY34" s="74">
        <f t="shared" si="85"/>
        <v>0</v>
      </c>
      <c r="HBZ34" s="74">
        <f t="shared" si="85"/>
        <v>0</v>
      </c>
      <c r="HCA34" s="74">
        <f t="shared" si="85"/>
        <v>0</v>
      </c>
      <c r="HCB34" s="74">
        <f t="shared" si="85"/>
        <v>0</v>
      </c>
      <c r="HCC34" s="74">
        <f t="shared" si="85"/>
        <v>0</v>
      </c>
      <c r="HCD34" s="74">
        <f t="shared" si="85"/>
        <v>0</v>
      </c>
      <c r="HCE34" s="74">
        <f t="shared" si="85"/>
        <v>0</v>
      </c>
      <c r="HCF34" s="74">
        <f t="shared" si="85"/>
        <v>0</v>
      </c>
      <c r="HCG34" s="74">
        <f t="shared" si="85"/>
        <v>0</v>
      </c>
      <c r="HCH34" s="74">
        <f t="shared" si="85"/>
        <v>0</v>
      </c>
      <c r="HCI34" s="74">
        <f t="shared" si="85"/>
        <v>0</v>
      </c>
      <c r="HCJ34" s="74">
        <f t="shared" si="85"/>
        <v>0</v>
      </c>
      <c r="HCK34" s="74">
        <f t="shared" si="85"/>
        <v>0</v>
      </c>
      <c r="HCL34" s="74">
        <f t="shared" si="85"/>
        <v>0</v>
      </c>
      <c r="HCM34" s="74">
        <f t="shared" si="85"/>
        <v>0</v>
      </c>
      <c r="HCN34" s="74">
        <f t="shared" si="85"/>
        <v>0</v>
      </c>
      <c r="HCO34" s="74">
        <f t="shared" si="85"/>
        <v>0</v>
      </c>
      <c r="HCP34" s="74">
        <f t="shared" si="85"/>
        <v>0</v>
      </c>
      <c r="HCQ34" s="74">
        <f t="shared" si="85"/>
        <v>0</v>
      </c>
      <c r="HCR34" s="74">
        <f t="shared" si="85"/>
        <v>0</v>
      </c>
      <c r="HCS34" s="74">
        <f t="shared" si="85"/>
        <v>0</v>
      </c>
      <c r="HCT34" s="74">
        <f t="shared" si="85"/>
        <v>0</v>
      </c>
      <c r="HCU34" s="74">
        <f t="shared" si="85"/>
        <v>0</v>
      </c>
      <c r="HCV34" s="74">
        <f t="shared" si="85"/>
        <v>0</v>
      </c>
      <c r="HCW34" s="74">
        <f t="shared" si="85"/>
        <v>0</v>
      </c>
      <c r="HCX34" s="74">
        <f t="shared" si="85"/>
        <v>0</v>
      </c>
      <c r="HCY34" s="74">
        <f t="shared" si="85"/>
        <v>0</v>
      </c>
      <c r="HCZ34" s="74">
        <f t="shared" ref="HCZ34:HFK34" si="86">HCZ6/1000000</f>
        <v>0</v>
      </c>
      <c r="HDA34" s="74">
        <f t="shared" si="86"/>
        <v>0</v>
      </c>
      <c r="HDB34" s="74">
        <f t="shared" si="86"/>
        <v>0</v>
      </c>
      <c r="HDC34" s="74">
        <f t="shared" si="86"/>
        <v>0</v>
      </c>
      <c r="HDD34" s="74">
        <f t="shared" si="86"/>
        <v>0</v>
      </c>
      <c r="HDE34" s="74">
        <f t="shared" si="86"/>
        <v>0</v>
      </c>
      <c r="HDF34" s="74">
        <f t="shared" si="86"/>
        <v>0</v>
      </c>
      <c r="HDG34" s="74">
        <f t="shared" si="86"/>
        <v>0</v>
      </c>
      <c r="HDH34" s="74">
        <f t="shared" si="86"/>
        <v>0</v>
      </c>
      <c r="HDI34" s="74">
        <f t="shared" si="86"/>
        <v>0</v>
      </c>
      <c r="HDJ34" s="74">
        <f t="shared" si="86"/>
        <v>0</v>
      </c>
      <c r="HDK34" s="74">
        <f t="shared" si="86"/>
        <v>0</v>
      </c>
      <c r="HDL34" s="74">
        <f t="shared" si="86"/>
        <v>0</v>
      </c>
      <c r="HDM34" s="74">
        <f t="shared" si="86"/>
        <v>0</v>
      </c>
      <c r="HDN34" s="74">
        <f t="shared" si="86"/>
        <v>0</v>
      </c>
      <c r="HDO34" s="74">
        <f t="shared" si="86"/>
        <v>0</v>
      </c>
      <c r="HDP34" s="74">
        <f t="shared" si="86"/>
        <v>0</v>
      </c>
      <c r="HDQ34" s="74">
        <f t="shared" si="86"/>
        <v>0</v>
      </c>
      <c r="HDR34" s="74">
        <f t="shared" si="86"/>
        <v>0</v>
      </c>
      <c r="HDS34" s="74">
        <f t="shared" si="86"/>
        <v>0</v>
      </c>
      <c r="HDT34" s="74">
        <f t="shared" si="86"/>
        <v>0</v>
      </c>
      <c r="HDU34" s="74">
        <f t="shared" si="86"/>
        <v>0</v>
      </c>
      <c r="HDV34" s="74">
        <f t="shared" si="86"/>
        <v>0</v>
      </c>
      <c r="HDW34" s="74">
        <f t="shared" si="86"/>
        <v>0</v>
      </c>
      <c r="HDX34" s="74">
        <f t="shared" si="86"/>
        <v>0</v>
      </c>
      <c r="HDY34" s="74">
        <f t="shared" si="86"/>
        <v>0</v>
      </c>
      <c r="HDZ34" s="74">
        <f t="shared" si="86"/>
        <v>0</v>
      </c>
      <c r="HEA34" s="74">
        <f t="shared" si="86"/>
        <v>0</v>
      </c>
      <c r="HEB34" s="74">
        <f t="shared" si="86"/>
        <v>0</v>
      </c>
      <c r="HEC34" s="74">
        <f t="shared" si="86"/>
        <v>0</v>
      </c>
      <c r="HED34" s="74">
        <f t="shared" si="86"/>
        <v>0</v>
      </c>
      <c r="HEE34" s="74">
        <f t="shared" si="86"/>
        <v>0</v>
      </c>
      <c r="HEF34" s="74">
        <f t="shared" si="86"/>
        <v>0</v>
      </c>
      <c r="HEG34" s="74">
        <f t="shared" si="86"/>
        <v>0</v>
      </c>
      <c r="HEH34" s="74">
        <f t="shared" si="86"/>
        <v>0</v>
      </c>
      <c r="HEI34" s="74">
        <f t="shared" si="86"/>
        <v>0</v>
      </c>
      <c r="HEJ34" s="74">
        <f t="shared" si="86"/>
        <v>0</v>
      </c>
      <c r="HEK34" s="74">
        <f t="shared" si="86"/>
        <v>0</v>
      </c>
      <c r="HEL34" s="74">
        <f t="shared" si="86"/>
        <v>0</v>
      </c>
      <c r="HEM34" s="74">
        <f t="shared" si="86"/>
        <v>0</v>
      </c>
      <c r="HEN34" s="74">
        <f t="shared" si="86"/>
        <v>0</v>
      </c>
      <c r="HEO34" s="74">
        <f t="shared" si="86"/>
        <v>0</v>
      </c>
      <c r="HEP34" s="74">
        <f t="shared" si="86"/>
        <v>0</v>
      </c>
      <c r="HEQ34" s="74">
        <f t="shared" si="86"/>
        <v>0</v>
      </c>
      <c r="HER34" s="74">
        <f t="shared" si="86"/>
        <v>0</v>
      </c>
      <c r="HES34" s="74">
        <f t="shared" si="86"/>
        <v>0</v>
      </c>
      <c r="HET34" s="74">
        <f t="shared" si="86"/>
        <v>0</v>
      </c>
      <c r="HEU34" s="74">
        <f t="shared" si="86"/>
        <v>0</v>
      </c>
      <c r="HEV34" s="74">
        <f t="shared" si="86"/>
        <v>0</v>
      </c>
      <c r="HEW34" s="74">
        <f t="shared" si="86"/>
        <v>0</v>
      </c>
      <c r="HEX34" s="74">
        <f t="shared" si="86"/>
        <v>0</v>
      </c>
      <c r="HEY34" s="74">
        <f t="shared" si="86"/>
        <v>0</v>
      </c>
      <c r="HEZ34" s="74">
        <f t="shared" si="86"/>
        <v>0</v>
      </c>
      <c r="HFA34" s="74">
        <f t="shared" si="86"/>
        <v>0</v>
      </c>
      <c r="HFB34" s="74">
        <f t="shared" si="86"/>
        <v>0</v>
      </c>
      <c r="HFC34" s="74">
        <f t="shared" si="86"/>
        <v>0</v>
      </c>
      <c r="HFD34" s="74">
        <f t="shared" si="86"/>
        <v>0</v>
      </c>
      <c r="HFE34" s="74">
        <f t="shared" si="86"/>
        <v>0</v>
      </c>
      <c r="HFF34" s="74">
        <f t="shared" si="86"/>
        <v>0</v>
      </c>
      <c r="HFG34" s="74">
        <f t="shared" si="86"/>
        <v>0</v>
      </c>
      <c r="HFH34" s="74">
        <f t="shared" si="86"/>
        <v>0</v>
      </c>
      <c r="HFI34" s="74">
        <f t="shared" si="86"/>
        <v>0</v>
      </c>
      <c r="HFJ34" s="74">
        <f t="shared" si="86"/>
        <v>0</v>
      </c>
      <c r="HFK34" s="74">
        <f t="shared" si="86"/>
        <v>0</v>
      </c>
      <c r="HFL34" s="74">
        <f t="shared" ref="HFL34:HHW34" si="87">HFL6/1000000</f>
        <v>0</v>
      </c>
      <c r="HFM34" s="74">
        <f t="shared" si="87"/>
        <v>0</v>
      </c>
      <c r="HFN34" s="74">
        <f t="shared" si="87"/>
        <v>0</v>
      </c>
      <c r="HFO34" s="74">
        <f t="shared" si="87"/>
        <v>0</v>
      </c>
      <c r="HFP34" s="74">
        <f t="shared" si="87"/>
        <v>0</v>
      </c>
      <c r="HFQ34" s="74">
        <f t="shared" si="87"/>
        <v>0</v>
      </c>
      <c r="HFR34" s="74">
        <f t="shared" si="87"/>
        <v>0</v>
      </c>
      <c r="HFS34" s="74">
        <f t="shared" si="87"/>
        <v>0</v>
      </c>
      <c r="HFT34" s="74">
        <f t="shared" si="87"/>
        <v>0</v>
      </c>
      <c r="HFU34" s="74">
        <f t="shared" si="87"/>
        <v>0</v>
      </c>
      <c r="HFV34" s="74">
        <f t="shared" si="87"/>
        <v>0</v>
      </c>
      <c r="HFW34" s="74">
        <f t="shared" si="87"/>
        <v>0</v>
      </c>
      <c r="HFX34" s="74">
        <f t="shared" si="87"/>
        <v>0</v>
      </c>
      <c r="HFY34" s="74">
        <f t="shared" si="87"/>
        <v>0</v>
      </c>
      <c r="HFZ34" s="74">
        <f t="shared" si="87"/>
        <v>0</v>
      </c>
      <c r="HGA34" s="74">
        <f t="shared" si="87"/>
        <v>0</v>
      </c>
      <c r="HGB34" s="74">
        <f t="shared" si="87"/>
        <v>0</v>
      </c>
      <c r="HGC34" s="74">
        <f t="shared" si="87"/>
        <v>0</v>
      </c>
      <c r="HGD34" s="74">
        <f t="shared" si="87"/>
        <v>0</v>
      </c>
      <c r="HGE34" s="74">
        <f t="shared" si="87"/>
        <v>0</v>
      </c>
      <c r="HGF34" s="74">
        <f t="shared" si="87"/>
        <v>0</v>
      </c>
      <c r="HGG34" s="74">
        <f t="shared" si="87"/>
        <v>0</v>
      </c>
      <c r="HGH34" s="74">
        <f t="shared" si="87"/>
        <v>0</v>
      </c>
      <c r="HGI34" s="74">
        <f t="shared" si="87"/>
        <v>0</v>
      </c>
      <c r="HGJ34" s="74">
        <f t="shared" si="87"/>
        <v>0</v>
      </c>
      <c r="HGK34" s="74">
        <f t="shared" si="87"/>
        <v>0</v>
      </c>
      <c r="HGL34" s="74">
        <f t="shared" si="87"/>
        <v>0</v>
      </c>
      <c r="HGM34" s="74">
        <f t="shared" si="87"/>
        <v>0</v>
      </c>
      <c r="HGN34" s="74">
        <f t="shared" si="87"/>
        <v>0</v>
      </c>
      <c r="HGO34" s="74">
        <f t="shared" si="87"/>
        <v>0</v>
      </c>
      <c r="HGP34" s="74">
        <f t="shared" si="87"/>
        <v>0</v>
      </c>
      <c r="HGQ34" s="74">
        <f t="shared" si="87"/>
        <v>0</v>
      </c>
      <c r="HGR34" s="74">
        <f t="shared" si="87"/>
        <v>0</v>
      </c>
      <c r="HGS34" s="74">
        <f t="shared" si="87"/>
        <v>0</v>
      </c>
      <c r="HGT34" s="74">
        <f t="shared" si="87"/>
        <v>0</v>
      </c>
      <c r="HGU34" s="74">
        <f t="shared" si="87"/>
        <v>0</v>
      </c>
      <c r="HGV34" s="74">
        <f t="shared" si="87"/>
        <v>0</v>
      </c>
      <c r="HGW34" s="74">
        <f t="shared" si="87"/>
        <v>0</v>
      </c>
      <c r="HGX34" s="74">
        <f t="shared" si="87"/>
        <v>0</v>
      </c>
      <c r="HGY34" s="74">
        <f t="shared" si="87"/>
        <v>0</v>
      </c>
      <c r="HGZ34" s="74">
        <f t="shared" si="87"/>
        <v>0</v>
      </c>
      <c r="HHA34" s="74">
        <f t="shared" si="87"/>
        <v>0</v>
      </c>
      <c r="HHB34" s="74">
        <f t="shared" si="87"/>
        <v>0</v>
      </c>
      <c r="HHC34" s="74">
        <f t="shared" si="87"/>
        <v>0</v>
      </c>
      <c r="HHD34" s="74">
        <f t="shared" si="87"/>
        <v>0</v>
      </c>
      <c r="HHE34" s="74">
        <f t="shared" si="87"/>
        <v>0</v>
      </c>
      <c r="HHF34" s="74">
        <f t="shared" si="87"/>
        <v>0</v>
      </c>
      <c r="HHG34" s="74">
        <f t="shared" si="87"/>
        <v>0</v>
      </c>
      <c r="HHH34" s="74">
        <f t="shared" si="87"/>
        <v>0</v>
      </c>
      <c r="HHI34" s="74">
        <f t="shared" si="87"/>
        <v>0</v>
      </c>
      <c r="HHJ34" s="74">
        <f t="shared" si="87"/>
        <v>0</v>
      </c>
      <c r="HHK34" s="74">
        <f t="shared" si="87"/>
        <v>0</v>
      </c>
      <c r="HHL34" s="74">
        <f t="shared" si="87"/>
        <v>0</v>
      </c>
      <c r="HHM34" s="74">
        <f t="shared" si="87"/>
        <v>0</v>
      </c>
      <c r="HHN34" s="74">
        <f t="shared" si="87"/>
        <v>0</v>
      </c>
      <c r="HHO34" s="74">
        <f t="shared" si="87"/>
        <v>0</v>
      </c>
      <c r="HHP34" s="74">
        <f t="shared" si="87"/>
        <v>0</v>
      </c>
      <c r="HHQ34" s="74">
        <f t="shared" si="87"/>
        <v>0</v>
      </c>
      <c r="HHR34" s="74">
        <f t="shared" si="87"/>
        <v>0</v>
      </c>
      <c r="HHS34" s="74">
        <f t="shared" si="87"/>
        <v>0</v>
      </c>
      <c r="HHT34" s="74">
        <f t="shared" si="87"/>
        <v>0</v>
      </c>
      <c r="HHU34" s="74">
        <f t="shared" si="87"/>
        <v>0</v>
      </c>
      <c r="HHV34" s="74">
        <f t="shared" si="87"/>
        <v>0</v>
      </c>
      <c r="HHW34" s="74">
        <f t="shared" si="87"/>
        <v>0</v>
      </c>
      <c r="HHX34" s="74">
        <f t="shared" ref="HHX34:HKI34" si="88">HHX6/1000000</f>
        <v>0</v>
      </c>
      <c r="HHY34" s="74">
        <f t="shared" si="88"/>
        <v>0</v>
      </c>
      <c r="HHZ34" s="74">
        <f t="shared" si="88"/>
        <v>0</v>
      </c>
      <c r="HIA34" s="74">
        <f t="shared" si="88"/>
        <v>0</v>
      </c>
      <c r="HIB34" s="74">
        <f t="shared" si="88"/>
        <v>0</v>
      </c>
      <c r="HIC34" s="74">
        <f t="shared" si="88"/>
        <v>0</v>
      </c>
      <c r="HID34" s="74">
        <f t="shared" si="88"/>
        <v>0</v>
      </c>
      <c r="HIE34" s="74">
        <f t="shared" si="88"/>
        <v>0</v>
      </c>
      <c r="HIF34" s="74">
        <f t="shared" si="88"/>
        <v>0</v>
      </c>
      <c r="HIG34" s="74">
        <f t="shared" si="88"/>
        <v>0</v>
      </c>
      <c r="HIH34" s="74">
        <f t="shared" si="88"/>
        <v>0</v>
      </c>
      <c r="HII34" s="74">
        <f t="shared" si="88"/>
        <v>0</v>
      </c>
      <c r="HIJ34" s="74">
        <f t="shared" si="88"/>
        <v>0</v>
      </c>
      <c r="HIK34" s="74">
        <f t="shared" si="88"/>
        <v>0</v>
      </c>
      <c r="HIL34" s="74">
        <f t="shared" si="88"/>
        <v>0</v>
      </c>
      <c r="HIM34" s="74">
        <f t="shared" si="88"/>
        <v>0</v>
      </c>
      <c r="HIN34" s="74">
        <f t="shared" si="88"/>
        <v>0</v>
      </c>
      <c r="HIO34" s="74">
        <f t="shared" si="88"/>
        <v>0</v>
      </c>
      <c r="HIP34" s="74">
        <f t="shared" si="88"/>
        <v>0</v>
      </c>
      <c r="HIQ34" s="74">
        <f t="shared" si="88"/>
        <v>0</v>
      </c>
      <c r="HIR34" s="74">
        <f t="shared" si="88"/>
        <v>0</v>
      </c>
      <c r="HIS34" s="74">
        <f t="shared" si="88"/>
        <v>0</v>
      </c>
      <c r="HIT34" s="74">
        <f t="shared" si="88"/>
        <v>0</v>
      </c>
      <c r="HIU34" s="74">
        <f t="shared" si="88"/>
        <v>0</v>
      </c>
      <c r="HIV34" s="74">
        <f t="shared" si="88"/>
        <v>0</v>
      </c>
      <c r="HIW34" s="74">
        <f t="shared" si="88"/>
        <v>0</v>
      </c>
      <c r="HIX34" s="74">
        <f t="shared" si="88"/>
        <v>0</v>
      </c>
      <c r="HIY34" s="74">
        <f t="shared" si="88"/>
        <v>0</v>
      </c>
      <c r="HIZ34" s="74">
        <f t="shared" si="88"/>
        <v>0</v>
      </c>
      <c r="HJA34" s="74">
        <f t="shared" si="88"/>
        <v>0</v>
      </c>
      <c r="HJB34" s="74">
        <f t="shared" si="88"/>
        <v>0</v>
      </c>
      <c r="HJC34" s="74">
        <f t="shared" si="88"/>
        <v>0</v>
      </c>
      <c r="HJD34" s="74">
        <f t="shared" si="88"/>
        <v>0</v>
      </c>
      <c r="HJE34" s="74">
        <f t="shared" si="88"/>
        <v>0</v>
      </c>
      <c r="HJF34" s="74">
        <f t="shared" si="88"/>
        <v>0</v>
      </c>
      <c r="HJG34" s="74">
        <f t="shared" si="88"/>
        <v>0</v>
      </c>
      <c r="HJH34" s="74">
        <f t="shared" si="88"/>
        <v>0</v>
      </c>
      <c r="HJI34" s="74">
        <f t="shared" si="88"/>
        <v>0</v>
      </c>
      <c r="HJJ34" s="74">
        <f t="shared" si="88"/>
        <v>0</v>
      </c>
      <c r="HJK34" s="74">
        <f t="shared" si="88"/>
        <v>0</v>
      </c>
      <c r="HJL34" s="74">
        <f t="shared" si="88"/>
        <v>0</v>
      </c>
      <c r="HJM34" s="74">
        <f t="shared" si="88"/>
        <v>0</v>
      </c>
      <c r="HJN34" s="74">
        <f t="shared" si="88"/>
        <v>0</v>
      </c>
      <c r="HJO34" s="74">
        <f t="shared" si="88"/>
        <v>0</v>
      </c>
      <c r="HJP34" s="74">
        <f t="shared" si="88"/>
        <v>0</v>
      </c>
      <c r="HJQ34" s="74">
        <f t="shared" si="88"/>
        <v>0</v>
      </c>
      <c r="HJR34" s="74">
        <f t="shared" si="88"/>
        <v>0</v>
      </c>
      <c r="HJS34" s="74">
        <f t="shared" si="88"/>
        <v>0</v>
      </c>
      <c r="HJT34" s="74">
        <f t="shared" si="88"/>
        <v>0</v>
      </c>
      <c r="HJU34" s="74">
        <f t="shared" si="88"/>
        <v>0</v>
      </c>
      <c r="HJV34" s="74">
        <f t="shared" si="88"/>
        <v>0</v>
      </c>
      <c r="HJW34" s="74">
        <f t="shared" si="88"/>
        <v>0</v>
      </c>
      <c r="HJX34" s="74">
        <f t="shared" si="88"/>
        <v>0</v>
      </c>
      <c r="HJY34" s="74">
        <f t="shared" si="88"/>
        <v>0</v>
      </c>
      <c r="HJZ34" s="74">
        <f t="shared" si="88"/>
        <v>0</v>
      </c>
      <c r="HKA34" s="74">
        <f t="shared" si="88"/>
        <v>0</v>
      </c>
      <c r="HKB34" s="74">
        <f t="shared" si="88"/>
        <v>0</v>
      </c>
      <c r="HKC34" s="74">
        <f t="shared" si="88"/>
        <v>0</v>
      </c>
      <c r="HKD34" s="74">
        <f t="shared" si="88"/>
        <v>0</v>
      </c>
      <c r="HKE34" s="74">
        <f t="shared" si="88"/>
        <v>0</v>
      </c>
      <c r="HKF34" s="74">
        <f t="shared" si="88"/>
        <v>0</v>
      </c>
      <c r="HKG34" s="74">
        <f t="shared" si="88"/>
        <v>0</v>
      </c>
      <c r="HKH34" s="74">
        <f t="shared" si="88"/>
        <v>0</v>
      </c>
      <c r="HKI34" s="74">
        <f t="shared" si="88"/>
        <v>0</v>
      </c>
      <c r="HKJ34" s="74">
        <f t="shared" ref="HKJ34:HMU34" si="89">HKJ6/1000000</f>
        <v>0</v>
      </c>
      <c r="HKK34" s="74">
        <f t="shared" si="89"/>
        <v>0</v>
      </c>
      <c r="HKL34" s="74">
        <f t="shared" si="89"/>
        <v>0</v>
      </c>
      <c r="HKM34" s="74">
        <f t="shared" si="89"/>
        <v>0</v>
      </c>
      <c r="HKN34" s="74">
        <f t="shared" si="89"/>
        <v>0</v>
      </c>
      <c r="HKO34" s="74">
        <f t="shared" si="89"/>
        <v>0</v>
      </c>
      <c r="HKP34" s="74">
        <f t="shared" si="89"/>
        <v>0</v>
      </c>
      <c r="HKQ34" s="74">
        <f t="shared" si="89"/>
        <v>0</v>
      </c>
      <c r="HKR34" s="74">
        <f t="shared" si="89"/>
        <v>0</v>
      </c>
      <c r="HKS34" s="74">
        <f t="shared" si="89"/>
        <v>0</v>
      </c>
      <c r="HKT34" s="74">
        <f t="shared" si="89"/>
        <v>0</v>
      </c>
      <c r="HKU34" s="74">
        <f t="shared" si="89"/>
        <v>0</v>
      </c>
      <c r="HKV34" s="74">
        <f t="shared" si="89"/>
        <v>0</v>
      </c>
      <c r="HKW34" s="74">
        <f t="shared" si="89"/>
        <v>0</v>
      </c>
      <c r="HKX34" s="74">
        <f t="shared" si="89"/>
        <v>0</v>
      </c>
      <c r="HKY34" s="74">
        <f t="shared" si="89"/>
        <v>0</v>
      </c>
      <c r="HKZ34" s="74">
        <f t="shared" si="89"/>
        <v>0</v>
      </c>
      <c r="HLA34" s="74">
        <f t="shared" si="89"/>
        <v>0</v>
      </c>
      <c r="HLB34" s="74">
        <f t="shared" si="89"/>
        <v>0</v>
      </c>
      <c r="HLC34" s="74">
        <f t="shared" si="89"/>
        <v>0</v>
      </c>
      <c r="HLD34" s="74">
        <f t="shared" si="89"/>
        <v>0</v>
      </c>
      <c r="HLE34" s="74">
        <f t="shared" si="89"/>
        <v>0</v>
      </c>
      <c r="HLF34" s="74">
        <f t="shared" si="89"/>
        <v>0</v>
      </c>
      <c r="HLG34" s="74">
        <f t="shared" si="89"/>
        <v>0</v>
      </c>
      <c r="HLH34" s="74">
        <f t="shared" si="89"/>
        <v>0</v>
      </c>
      <c r="HLI34" s="74">
        <f t="shared" si="89"/>
        <v>0</v>
      </c>
      <c r="HLJ34" s="74">
        <f t="shared" si="89"/>
        <v>0</v>
      </c>
      <c r="HLK34" s="74">
        <f t="shared" si="89"/>
        <v>0</v>
      </c>
      <c r="HLL34" s="74">
        <f t="shared" si="89"/>
        <v>0</v>
      </c>
      <c r="HLM34" s="74">
        <f t="shared" si="89"/>
        <v>0</v>
      </c>
      <c r="HLN34" s="74">
        <f t="shared" si="89"/>
        <v>0</v>
      </c>
      <c r="HLO34" s="74">
        <f t="shared" si="89"/>
        <v>0</v>
      </c>
      <c r="HLP34" s="74">
        <f t="shared" si="89"/>
        <v>0</v>
      </c>
      <c r="HLQ34" s="74">
        <f t="shared" si="89"/>
        <v>0</v>
      </c>
      <c r="HLR34" s="74">
        <f t="shared" si="89"/>
        <v>0</v>
      </c>
      <c r="HLS34" s="74">
        <f t="shared" si="89"/>
        <v>0</v>
      </c>
      <c r="HLT34" s="74">
        <f t="shared" si="89"/>
        <v>0</v>
      </c>
      <c r="HLU34" s="74">
        <f t="shared" si="89"/>
        <v>0</v>
      </c>
      <c r="HLV34" s="74">
        <f t="shared" si="89"/>
        <v>0</v>
      </c>
      <c r="HLW34" s="74">
        <f t="shared" si="89"/>
        <v>0</v>
      </c>
      <c r="HLX34" s="74">
        <f t="shared" si="89"/>
        <v>0</v>
      </c>
      <c r="HLY34" s="74">
        <f t="shared" si="89"/>
        <v>0</v>
      </c>
      <c r="HLZ34" s="74">
        <f t="shared" si="89"/>
        <v>0</v>
      </c>
      <c r="HMA34" s="74">
        <f t="shared" si="89"/>
        <v>0</v>
      </c>
      <c r="HMB34" s="74">
        <f t="shared" si="89"/>
        <v>0</v>
      </c>
      <c r="HMC34" s="74">
        <f t="shared" si="89"/>
        <v>0</v>
      </c>
      <c r="HMD34" s="74">
        <f t="shared" si="89"/>
        <v>0</v>
      </c>
      <c r="HME34" s="74">
        <f t="shared" si="89"/>
        <v>0</v>
      </c>
      <c r="HMF34" s="74">
        <f t="shared" si="89"/>
        <v>0</v>
      </c>
      <c r="HMG34" s="74">
        <f t="shared" si="89"/>
        <v>0</v>
      </c>
      <c r="HMH34" s="74">
        <f t="shared" si="89"/>
        <v>0</v>
      </c>
      <c r="HMI34" s="74">
        <f t="shared" si="89"/>
        <v>0</v>
      </c>
      <c r="HMJ34" s="74">
        <f t="shared" si="89"/>
        <v>0</v>
      </c>
      <c r="HMK34" s="74">
        <f t="shared" si="89"/>
        <v>0</v>
      </c>
      <c r="HML34" s="74">
        <f t="shared" si="89"/>
        <v>0</v>
      </c>
      <c r="HMM34" s="74">
        <f t="shared" si="89"/>
        <v>0</v>
      </c>
      <c r="HMN34" s="74">
        <f t="shared" si="89"/>
        <v>0</v>
      </c>
      <c r="HMO34" s="74">
        <f t="shared" si="89"/>
        <v>0</v>
      </c>
      <c r="HMP34" s="74">
        <f t="shared" si="89"/>
        <v>0</v>
      </c>
      <c r="HMQ34" s="74">
        <f t="shared" si="89"/>
        <v>0</v>
      </c>
      <c r="HMR34" s="74">
        <f t="shared" si="89"/>
        <v>0</v>
      </c>
      <c r="HMS34" s="74">
        <f t="shared" si="89"/>
        <v>0</v>
      </c>
      <c r="HMT34" s="74">
        <f t="shared" si="89"/>
        <v>0</v>
      </c>
      <c r="HMU34" s="74">
        <f t="shared" si="89"/>
        <v>0</v>
      </c>
      <c r="HMV34" s="74">
        <f t="shared" ref="HMV34:HPG34" si="90">HMV6/1000000</f>
        <v>0</v>
      </c>
      <c r="HMW34" s="74">
        <f t="shared" si="90"/>
        <v>0</v>
      </c>
      <c r="HMX34" s="74">
        <f t="shared" si="90"/>
        <v>0</v>
      </c>
      <c r="HMY34" s="74">
        <f t="shared" si="90"/>
        <v>0</v>
      </c>
      <c r="HMZ34" s="74">
        <f t="shared" si="90"/>
        <v>0</v>
      </c>
      <c r="HNA34" s="74">
        <f t="shared" si="90"/>
        <v>0</v>
      </c>
      <c r="HNB34" s="74">
        <f t="shared" si="90"/>
        <v>0</v>
      </c>
      <c r="HNC34" s="74">
        <f t="shared" si="90"/>
        <v>0</v>
      </c>
      <c r="HND34" s="74">
        <f t="shared" si="90"/>
        <v>0</v>
      </c>
      <c r="HNE34" s="74">
        <f t="shared" si="90"/>
        <v>0</v>
      </c>
      <c r="HNF34" s="74">
        <f t="shared" si="90"/>
        <v>0</v>
      </c>
      <c r="HNG34" s="74">
        <f t="shared" si="90"/>
        <v>0</v>
      </c>
      <c r="HNH34" s="74">
        <f t="shared" si="90"/>
        <v>0</v>
      </c>
      <c r="HNI34" s="74">
        <f t="shared" si="90"/>
        <v>0</v>
      </c>
      <c r="HNJ34" s="74">
        <f t="shared" si="90"/>
        <v>0</v>
      </c>
      <c r="HNK34" s="74">
        <f t="shared" si="90"/>
        <v>0</v>
      </c>
      <c r="HNL34" s="74">
        <f t="shared" si="90"/>
        <v>0</v>
      </c>
      <c r="HNM34" s="74">
        <f t="shared" si="90"/>
        <v>0</v>
      </c>
      <c r="HNN34" s="74">
        <f t="shared" si="90"/>
        <v>0</v>
      </c>
      <c r="HNO34" s="74">
        <f t="shared" si="90"/>
        <v>0</v>
      </c>
      <c r="HNP34" s="74">
        <f t="shared" si="90"/>
        <v>0</v>
      </c>
      <c r="HNQ34" s="74">
        <f t="shared" si="90"/>
        <v>0</v>
      </c>
      <c r="HNR34" s="74">
        <f t="shared" si="90"/>
        <v>0</v>
      </c>
      <c r="HNS34" s="74">
        <f t="shared" si="90"/>
        <v>0</v>
      </c>
      <c r="HNT34" s="74">
        <f t="shared" si="90"/>
        <v>0</v>
      </c>
      <c r="HNU34" s="74">
        <f t="shared" si="90"/>
        <v>0</v>
      </c>
      <c r="HNV34" s="74">
        <f t="shared" si="90"/>
        <v>0</v>
      </c>
      <c r="HNW34" s="74">
        <f t="shared" si="90"/>
        <v>0</v>
      </c>
      <c r="HNX34" s="74">
        <f t="shared" si="90"/>
        <v>0</v>
      </c>
      <c r="HNY34" s="74">
        <f t="shared" si="90"/>
        <v>0</v>
      </c>
      <c r="HNZ34" s="74">
        <f t="shared" si="90"/>
        <v>0</v>
      </c>
      <c r="HOA34" s="74">
        <f t="shared" si="90"/>
        <v>0</v>
      </c>
      <c r="HOB34" s="74">
        <f t="shared" si="90"/>
        <v>0</v>
      </c>
      <c r="HOC34" s="74">
        <f t="shared" si="90"/>
        <v>0</v>
      </c>
      <c r="HOD34" s="74">
        <f t="shared" si="90"/>
        <v>0</v>
      </c>
      <c r="HOE34" s="74">
        <f t="shared" si="90"/>
        <v>0</v>
      </c>
      <c r="HOF34" s="74">
        <f t="shared" si="90"/>
        <v>0</v>
      </c>
      <c r="HOG34" s="74">
        <f t="shared" si="90"/>
        <v>0</v>
      </c>
      <c r="HOH34" s="74">
        <f t="shared" si="90"/>
        <v>0</v>
      </c>
      <c r="HOI34" s="74">
        <f t="shared" si="90"/>
        <v>0</v>
      </c>
      <c r="HOJ34" s="74">
        <f t="shared" si="90"/>
        <v>0</v>
      </c>
      <c r="HOK34" s="74">
        <f t="shared" si="90"/>
        <v>0</v>
      </c>
      <c r="HOL34" s="74">
        <f t="shared" si="90"/>
        <v>0</v>
      </c>
      <c r="HOM34" s="74">
        <f t="shared" si="90"/>
        <v>0</v>
      </c>
      <c r="HON34" s="74">
        <f t="shared" si="90"/>
        <v>0</v>
      </c>
      <c r="HOO34" s="74">
        <f t="shared" si="90"/>
        <v>0</v>
      </c>
      <c r="HOP34" s="74">
        <f t="shared" si="90"/>
        <v>0</v>
      </c>
      <c r="HOQ34" s="74">
        <f t="shared" si="90"/>
        <v>0</v>
      </c>
      <c r="HOR34" s="74">
        <f t="shared" si="90"/>
        <v>0</v>
      </c>
      <c r="HOS34" s="74">
        <f t="shared" si="90"/>
        <v>0</v>
      </c>
      <c r="HOT34" s="74">
        <f t="shared" si="90"/>
        <v>0</v>
      </c>
      <c r="HOU34" s="74">
        <f t="shared" si="90"/>
        <v>0</v>
      </c>
      <c r="HOV34" s="74">
        <f t="shared" si="90"/>
        <v>0</v>
      </c>
      <c r="HOW34" s="74">
        <f t="shared" si="90"/>
        <v>0</v>
      </c>
      <c r="HOX34" s="74">
        <f t="shared" si="90"/>
        <v>0</v>
      </c>
      <c r="HOY34" s="74">
        <f t="shared" si="90"/>
        <v>0</v>
      </c>
      <c r="HOZ34" s="74">
        <f t="shared" si="90"/>
        <v>0</v>
      </c>
      <c r="HPA34" s="74">
        <f t="shared" si="90"/>
        <v>0</v>
      </c>
      <c r="HPB34" s="74">
        <f t="shared" si="90"/>
        <v>0</v>
      </c>
      <c r="HPC34" s="74">
        <f t="shared" si="90"/>
        <v>0</v>
      </c>
      <c r="HPD34" s="74">
        <f t="shared" si="90"/>
        <v>0</v>
      </c>
      <c r="HPE34" s="74">
        <f t="shared" si="90"/>
        <v>0</v>
      </c>
      <c r="HPF34" s="74">
        <f t="shared" si="90"/>
        <v>0</v>
      </c>
      <c r="HPG34" s="74">
        <f t="shared" si="90"/>
        <v>0</v>
      </c>
      <c r="HPH34" s="74">
        <f t="shared" ref="HPH34:HRS34" si="91">HPH6/1000000</f>
        <v>0</v>
      </c>
      <c r="HPI34" s="74">
        <f t="shared" si="91"/>
        <v>0</v>
      </c>
      <c r="HPJ34" s="74">
        <f t="shared" si="91"/>
        <v>0</v>
      </c>
      <c r="HPK34" s="74">
        <f t="shared" si="91"/>
        <v>0</v>
      </c>
      <c r="HPL34" s="74">
        <f t="shared" si="91"/>
        <v>0</v>
      </c>
      <c r="HPM34" s="74">
        <f t="shared" si="91"/>
        <v>0</v>
      </c>
      <c r="HPN34" s="74">
        <f t="shared" si="91"/>
        <v>0</v>
      </c>
      <c r="HPO34" s="74">
        <f t="shared" si="91"/>
        <v>0</v>
      </c>
      <c r="HPP34" s="74">
        <f t="shared" si="91"/>
        <v>0</v>
      </c>
      <c r="HPQ34" s="74">
        <f t="shared" si="91"/>
        <v>0</v>
      </c>
      <c r="HPR34" s="74">
        <f t="shared" si="91"/>
        <v>0</v>
      </c>
      <c r="HPS34" s="74">
        <f t="shared" si="91"/>
        <v>0</v>
      </c>
      <c r="HPT34" s="74">
        <f t="shared" si="91"/>
        <v>0</v>
      </c>
      <c r="HPU34" s="74">
        <f t="shared" si="91"/>
        <v>0</v>
      </c>
      <c r="HPV34" s="74">
        <f t="shared" si="91"/>
        <v>0</v>
      </c>
      <c r="HPW34" s="74">
        <f t="shared" si="91"/>
        <v>0</v>
      </c>
      <c r="HPX34" s="74">
        <f t="shared" si="91"/>
        <v>0</v>
      </c>
      <c r="HPY34" s="74">
        <f t="shared" si="91"/>
        <v>0</v>
      </c>
      <c r="HPZ34" s="74">
        <f t="shared" si="91"/>
        <v>0</v>
      </c>
      <c r="HQA34" s="74">
        <f t="shared" si="91"/>
        <v>0</v>
      </c>
      <c r="HQB34" s="74">
        <f t="shared" si="91"/>
        <v>0</v>
      </c>
      <c r="HQC34" s="74">
        <f t="shared" si="91"/>
        <v>0</v>
      </c>
      <c r="HQD34" s="74">
        <f t="shared" si="91"/>
        <v>0</v>
      </c>
      <c r="HQE34" s="74">
        <f t="shared" si="91"/>
        <v>0</v>
      </c>
      <c r="HQF34" s="74">
        <f t="shared" si="91"/>
        <v>0</v>
      </c>
      <c r="HQG34" s="74">
        <f t="shared" si="91"/>
        <v>0</v>
      </c>
      <c r="HQH34" s="74">
        <f t="shared" si="91"/>
        <v>0</v>
      </c>
      <c r="HQI34" s="74">
        <f t="shared" si="91"/>
        <v>0</v>
      </c>
      <c r="HQJ34" s="74">
        <f t="shared" si="91"/>
        <v>0</v>
      </c>
      <c r="HQK34" s="74">
        <f t="shared" si="91"/>
        <v>0</v>
      </c>
      <c r="HQL34" s="74">
        <f t="shared" si="91"/>
        <v>0</v>
      </c>
      <c r="HQM34" s="74">
        <f t="shared" si="91"/>
        <v>0</v>
      </c>
      <c r="HQN34" s="74">
        <f t="shared" si="91"/>
        <v>0</v>
      </c>
      <c r="HQO34" s="74">
        <f t="shared" si="91"/>
        <v>0</v>
      </c>
      <c r="HQP34" s="74">
        <f t="shared" si="91"/>
        <v>0</v>
      </c>
      <c r="HQQ34" s="74">
        <f t="shared" si="91"/>
        <v>0</v>
      </c>
      <c r="HQR34" s="74">
        <f t="shared" si="91"/>
        <v>0</v>
      </c>
      <c r="HQS34" s="74">
        <f t="shared" si="91"/>
        <v>0</v>
      </c>
      <c r="HQT34" s="74">
        <f t="shared" si="91"/>
        <v>0</v>
      </c>
      <c r="HQU34" s="74">
        <f t="shared" si="91"/>
        <v>0</v>
      </c>
      <c r="HQV34" s="74">
        <f t="shared" si="91"/>
        <v>0</v>
      </c>
      <c r="HQW34" s="74">
        <f t="shared" si="91"/>
        <v>0</v>
      </c>
      <c r="HQX34" s="74">
        <f t="shared" si="91"/>
        <v>0</v>
      </c>
      <c r="HQY34" s="74">
        <f t="shared" si="91"/>
        <v>0</v>
      </c>
      <c r="HQZ34" s="74">
        <f t="shared" si="91"/>
        <v>0</v>
      </c>
      <c r="HRA34" s="74">
        <f t="shared" si="91"/>
        <v>0</v>
      </c>
      <c r="HRB34" s="74">
        <f t="shared" si="91"/>
        <v>0</v>
      </c>
      <c r="HRC34" s="74">
        <f t="shared" si="91"/>
        <v>0</v>
      </c>
      <c r="HRD34" s="74">
        <f t="shared" si="91"/>
        <v>0</v>
      </c>
      <c r="HRE34" s="74">
        <f t="shared" si="91"/>
        <v>0</v>
      </c>
      <c r="HRF34" s="74">
        <f t="shared" si="91"/>
        <v>0</v>
      </c>
      <c r="HRG34" s="74">
        <f t="shared" si="91"/>
        <v>0</v>
      </c>
      <c r="HRH34" s="74">
        <f t="shared" si="91"/>
        <v>0</v>
      </c>
      <c r="HRI34" s="74">
        <f t="shared" si="91"/>
        <v>0</v>
      </c>
      <c r="HRJ34" s="74">
        <f t="shared" si="91"/>
        <v>0</v>
      </c>
      <c r="HRK34" s="74">
        <f t="shared" si="91"/>
        <v>0</v>
      </c>
      <c r="HRL34" s="74">
        <f t="shared" si="91"/>
        <v>0</v>
      </c>
      <c r="HRM34" s="74">
        <f t="shared" si="91"/>
        <v>0</v>
      </c>
      <c r="HRN34" s="74">
        <f t="shared" si="91"/>
        <v>0</v>
      </c>
      <c r="HRO34" s="74">
        <f t="shared" si="91"/>
        <v>0</v>
      </c>
      <c r="HRP34" s="74">
        <f t="shared" si="91"/>
        <v>0</v>
      </c>
      <c r="HRQ34" s="74">
        <f t="shared" si="91"/>
        <v>0</v>
      </c>
      <c r="HRR34" s="74">
        <f t="shared" si="91"/>
        <v>0</v>
      </c>
      <c r="HRS34" s="74">
        <f t="shared" si="91"/>
        <v>0</v>
      </c>
      <c r="HRT34" s="74">
        <f t="shared" ref="HRT34:HUE34" si="92">HRT6/1000000</f>
        <v>0</v>
      </c>
      <c r="HRU34" s="74">
        <f t="shared" si="92"/>
        <v>0</v>
      </c>
      <c r="HRV34" s="74">
        <f t="shared" si="92"/>
        <v>0</v>
      </c>
      <c r="HRW34" s="74">
        <f t="shared" si="92"/>
        <v>0</v>
      </c>
      <c r="HRX34" s="74">
        <f t="shared" si="92"/>
        <v>0</v>
      </c>
      <c r="HRY34" s="74">
        <f t="shared" si="92"/>
        <v>0</v>
      </c>
      <c r="HRZ34" s="74">
        <f t="shared" si="92"/>
        <v>0</v>
      </c>
      <c r="HSA34" s="74">
        <f t="shared" si="92"/>
        <v>0</v>
      </c>
      <c r="HSB34" s="74">
        <f t="shared" si="92"/>
        <v>0</v>
      </c>
      <c r="HSC34" s="74">
        <f t="shared" si="92"/>
        <v>0</v>
      </c>
      <c r="HSD34" s="74">
        <f t="shared" si="92"/>
        <v>0</v>
      </c>
      <c r="HSE34" s="74">
        <f t="shared" si="92"/>
        <v>0</v>
      </c>
      <c r="HSF34" s="74">
        <f t="shared" si="92"/>
        <v>0</v>
      </c>
      <c r="HSG34" s="74">
        <f t="shared" si="92"/>
        <v>0</v>
      </c>
      <c r="HSH34" s="74">
        <f t="shared" si="92"/>
        <v>0</v>
      </c>
      <c r="HSI34" s="74">
        <f t="shared" si="92"/>
        <v>0</v>
      </c>
      <c r="HSJ34" s="74">
        <f t="shared" si="92"/>
        <v>0</v>
      </c>
      <c r="HSK34" s="74">
        <f t="shared" si="92"/>
        <v>0</v>
      </c>
      <c r="HSL34" s="74">
        <f t="shared" si="92"/>
        <v>0</v>
      </c>
      <c r="HSM34" s="74">
        <f t="shared" si="92"/>
        <v>0</v>
      </c>
      <c r="HSN34" s="74">
        <f t="shared" si="92"/>
        <v>0</v>
      </c>
      <c r="HSO34" s="74">
        <f t="shared" si="92"/>
        <v>0</v>
      </c>
      <c r="HSP34" s="74">
        <f t="shared" si="92"/>
        <v>0</v>
      </c>
      <c r="HSQ34" s="74">
        <f t="shared" si="92"/>
        <v>0</v>
      </c>
      <c r="HSR34" s="74">
        <f t="shared" si="92"/>
        <v>0</v>
      </c>
      <c r="HSS34" s="74">
        <f t="shared" si="92"/>
        <v>0</v>
      </c>
      <c r="HST34" s="74">
        <f t="shared" si="92"/>
        <v>0</v>
      </c>
      <c r="HSU34" s="74">
        <f t="shared" si="92"/>
        <v>0</v>
      </c>
      <c r="HSV34" s="74">
        <f t="shared" si="92"/>
        <v>0</v>
      </c>
      <c r="HSW34" s="74">
        <f t="shared" si="92"/>
        <v>0</v>
      </c>
      <c r="HSX34" s="74">
        <f t="shared" si="92"/>
        <v>0</v>
      </c>
      <c r="HSY34" s="74">
        <f t="shared" si="92"/>
        <v>0</v>
      </c>
      <c r="HSZ34" s="74">
        <f t="shared" si="92"/>
        <v>0</v>
      </c>
      <c r="HTA34" s="74">
        <f t="shared" si="92"/>
        <v>0</v>
      </c>
      <c r="HTB34" s="74">
        <f t="shared" si="92"/>
        <v>0</v>
      </c>
      <c r="HTC34" s="74">
        <f t="shared" si="92"/>
        <v>0</v>
      </c>
      <c r="HTD34" s="74">
        <f t="shared" si="92"/>
        <v>0</v>
      </c>
      <c r="HTE34" s="74">
        <f t="shared" si="92"/>
        <v>0</v>
      </c>
      <c r="HTF34" s="74">
        <f t="shared" si="92"/>
        <v>0</v>
      </c>
      <c r="HTG34" s="74">
        <f t="shared" si="92"/>
        <v>0</v>
      </c>
      <c r="HTH34" s="74">
        <f t="shared" si="92"/>
        <v>0</v>
      </c>
      <c r="HTI34" s="74">
        <f t="shared" si="92"/>
        <v>0</v>
      </c>
      <c r="HTJ34" s="74">
        <f t="shared" si="92"/>
        <v>0</v>
      </c>
      <c r="HTK34" s="74">
        <f t="shared" si="92"/>
        <v>0</v>
      </c>
      <c r="HTL34" s="74">
        <f t="shared" si="92"/>
        <v>0</v>
      </c>
      <c r="HTM34" s="74">
        <f t="shared" si="92"/>
        <v>0</v>
      </c>
      <c r="HTN34" s="74">
        <f t="shared" si="92"/>
        <v>0</v>
      </c>
      <c r="HTO34" s="74">
        <f t="shared" si="92"/>
        <v>0</v>
      </c>
      <c r="HTP34" s="74">
        <f t="shared" si="92"/>
        <v>0</v>
      </c>
      <c r="HTQ34" s="74">
        <f t="shared" si="92"/>
        <v>0</v>
      </c>
      <c r="HTR34" s="74">
        <f t="shared" si="92"/>
        <v>0</v>
      </c>
      <c r="HTS34" s="74">
        <f t="shared" si="92"/>
        <v>0</v>
      </c>
      <c r="HTT34" s="74">
        <f t="shared" si="92"/>
        <v>0</v>
      </c>
      <c r="HTU34" s="74">
        <f t="shared" si="92"/>
        <v>0</v>
      </c>
      <c r="HTV34" s="74">
        <f t="shared" si="92"/>
        <v>0</v>
      </c>
      <c r="HTW34" s="74">
        <f t="shared" si="92"/>
        <v>0</v>
      </c>
      <c r="HTX34" s="74">
        <f t="shared" si="92"/>
        <v>0</v>
      </c>
      <c r="HTY34" s="74">
        <f t="shared" si="92"/>
        <v>0</v>
      </c>
      <c r="HTZ34" s="74">
        <f t="shared" si="92"/>
        <v>0</v>
      </c>
      <c r="HUA34" s="74">
        <f t="shared" si="92"/>
        <v>0</v>
      </c>
      <c r="HUB34" s="74">
        <f t="shared" si="92"/>
        <v>0</v>
      </c>
      <c r="HUC34" s="74">
        <f t="shared" si="92"/>
        <v>0</v>
      </c>
      <c r="HUD34" s="74">
        <f t="shared" si="92"/>
        <v>0</v>
      </c>
      <c r="HUE34" s="74">
        <f t="shared" si="92"/>
        <v>0</v>
      </c>
      <c r="HUF34" s="74">
        <f t="shared" ref="HUF34:HWQ34" si="93">HUF6/1000000</f>
        <v>0</v>
      </c>
      <c r="HUG34" s="74">
        <f t="shared" si="93"/>
        <v>0</v>
      </c>
      <c r="HUH34" s="74">
        <f t="shared" si="93"/>
        <v>0</v>
      </c>
      <c r="HUI34" s="74">
        <f t="shared" si="93"/>
        <v>0</v>
      </c>
      <c r="HUJ34" s="74">
        <f t="shared" si="93"/>
        <v>0</v>
      </c>
      <c r="HUK34" s="74">
        <f t="shared" si="93"/>
        <v>0</v>
      </c>
      <c r="HUL34" s="74">
        <f t="shared" si="93"/>
        <v>0</v>
      </c>
      <c r="HUM34" s="74">
        <f t="shared" si="93"/>
        <v>0</v>
      </c>
      <c r="HUN34" s="74">
        <f t="shared" si="93"/>
        <v>0</v>
      </c>
      <c r="HUO34" s="74">
        <f t="shared" si="93"/>
        <v>0</v>
      </c>
      <c r="HUP34" s="74">
        <f t="shared" si="93"/>
        <v>0</v>
      </c>
      <c r="HUQ34" s="74">
        <f t="shared" si="93"/>
        <v>0</v>
      </c>
      <c r="HUR34" s="74">
        <f t="shared" si="93"/>
        <v>0</v>
      </c>
      <c r="HUS34" s="74">
        <f t="shared" si="93"/>
        <v>0</v>
      </c>
      <c r="HUT34" s="74">
        <f t="shared" si="93"/>
        <v>0</v>
      </c>
      <c r="HUU34" s="74">
        <f t="shared" si="93"/>
        <v>0</v>
      </c>
      <c r="HUV34" s="74">
        <f t="shared" si="93"/>
        <v>0</v>
      </c>
      <c r="HUW34" s="74">
        <f t="shared" si="93"/>
        <v>0</v>
      </c>
      <c r="HUX34" s="74">
        <f t="shared" si="93"/>
        <v>0</v>
      </c>
      <c r="HUY34" s="74">
        <f t="shared" si="93"/>
        <v>0</v>
      </c>
      <c r="HUZ34" s="74">
        <f t="shared" si="93"/>
        <v>0</v>
      </c>
      <c r="HVA34" s="74">
        <f t="shared" si="93"/>
        <v>0</v>
      </c>
      <c r="HVB34" s="74">
        <f t="shared" si="93"/>
        <v>0</v>
      </c>
      <c r="HVC34" s="74">
        <f t="shared" si="93"/>
        <v>0</v>
      </c>
      <c r="HVD34" s="74">
        <f t="shared" si="93"/>
        <v>0</v>
      </c>
      <c r="HVE34" s="74">
        <f t="shared" si="93"/>
        <v>0</v>
      </c>
      <c r="HVF34" s="74">
        <f t="shared" si="93"/>
        <v>0</v>
      </c>
      <c r="HVG34" s="74">
        <f t="shared" si="93"/>
        <v>0</v>
      </c>
      <c r="HVH34" s="74">
        <f t="shared" si="93"/>
        <v>0</v>
      </c>
      <c r="HVI34" s="74">
        <f t="shared" si="93"/>
        <v>0</v>
      </c>
      <c r="HVJ34" s="74">
        <f t="shared" si="93"/>
        <v>0</v>
      </c>
      <c r="HVK34" s="74">
        <f t="shared" si="93"/>
        <v>0</v>
      </c>
      <c r="HVL34" s="74">
        <f t="shared" si="93"/>
        <v>0</v>
      </c>
      <c r="HVM34" s="74">
        <f t="shared" si="93"/>
        <v>0</v>
      </c>
      <c r="HVN34" s="74">
        <f t="shared" si="93"/>
        <v>0</v>
      </c>
      <c r="HVO34" s="74">
        <f t="shared" si="93"/>
        <v>0</v>
      </c>
      <c r="HVP34" s="74">
        <f t="shared" si="93"/>
        <v>0</v>
      </c>
      <c r="HVQ34" s="74">
        <f t="shared" si="93"/>
        <v>0</v>
      </c>
      <c r="HVR34" s="74">
        <f t="shared" si="93"/>
        <v>0</v>
      </c>
      <c r="HVS34" s="74">
        <f t="shared" si="93"/>
        <v>0</v>
      </c>
      <c r="HVT34" s="74">
        <f t="shared" si="93"/>
        <v>0</v>
      </c>
      <c r="HVU34" s="74">
        <f t="shared" si="93"/>
        <v>0</v>
      </c>
      <c r="HVV34" s="74">
        <f t="shared" si="93"/>
        <v>0</v>
      </c>
      <c r="HVW34" s="74">
        <f t="shared" si="93"/>
        <v>0</v>
      </c>
      <c r="HVX34" s="74">
        <f t="shared" si="93"/>
        <v>0</v>
      </c>
      <c r="HVY34" s="74">
        <f t="shared" si="93"/>
        <v>0</v>
      </c>
      <c r="HVZ34" s="74">
        <f t="shared" si="93"/>
        <v>0</v>
      </c>
      <c r="HWA34" s="74">
        <f t="shared" si="93"/>
        <v>0</v>
      </c>
      <c r="HWB34" s="74">
        <f t="shared" si="93"/>
        <v>0</v>
      </c>
      <c r="HWC34" s="74">
        <f t="shared" si="93"/>
        <v>0</v>
      </c>
      <c r="HWD34" s="74">
        <f t="shared" si="93"/>
        <v>0</v>
      </c>
      <c r="HWE34" s="74">
        <f t="shared" si="93"/>
        <v>0</v>
      </c>
      <c r="HWF34" s="74">
        <f t="shared" si="93"/>
        <v>0</v>
      </c>
      <c r="HWG34" s="74">
        <f t="shared" si="93"/>
        <v>0</v>
      </c>
      <c r="HWH34" s="74">
        <f t="shared" si="93"/>
        <v>0</v>
      </c>
      <c r="HWI34" s="74">
        <f t="shared" si="93"/>
        <v>0</v>
      </c>
      <c r="HWJ34" s="74">
        <f t="shared" si="93"/>
        <v>0</v>
      </c>
      <c r="HWK34" s="74">
        <f t="shared" si="93"/>
        <v>0</v>
      </c>
      <c r="HWL34" s="74">
        <f t="shared" si="93"/>
        <v>0</v>
      </c>
      <c r="HWM34" s="74">
        <f t="shared" si="93"/>
        <v>0</v>
      </c>
      <c r="HWN34" s="74">
        <f t="shared" si="93"/>
        <v>0</v>
      </c>
      <c r="HWO34" s="74">
        <f t="shared" si="93"/>
        <v>0</v>
      </c>
      <c r="HWP34" s="74">
        <f t="shared" si="93"/>
        <v>0</v>
      </c>
      <c r="HWQ34" s="74">
        <f t="shared" si="93"/>
        <v>0</v>
      </c>
      <c r="HWR34" s="74">
        <f t="shared" ref="HWR34:HZC34" si="94">HWR6/1000000</f>
        <v>0</v>
      </c>
      <c r="HWS34" s="74">
        <f t="shared" si="94"/>
        <v>0</v>
      </c>
      <c r="HWT34" s="74">
        <f t="shared" si="94"/>
        <v>0</v>
      </c>
      <c r="HWU34" s="74">
        <f t="shared" si="94"/>
        <v>0</v>
      </c>
      <c r="HWV34" s="74">
        <f t="shared" si="94"/>
        <v>0</v>
      </c>
      <c r="HWW34" s="74">
        <f t="shared" si="94"/>
        <v>0</v>
      </c>
      <c r="HWX34" s="74">
        <f t="shared" si="94"/>
        <v>0</v>
      </c>
      <c r="HWY34" s="74">
        <f t="shared" si="94"/>
        <v>0</v>
      </c>
      <c r="HWZ34" s="74">
        <f t="shared" si="94"/>
        <v>0</v>
      </c>
      <c r="HXA34" s="74">
        <f t="shared" si="94"/>
        <v>0</v>
      </c>
      <c r="HXB34" s="74">
        <f t="shared" si="94"/>
        <v>0</v>
      </c>
      <c r="HXC34" s="74">
        <f t="shared" si="94"/>
        <v>0</v>
      </c>
      <c r="HXD34" s="74">
        <f t="shared" si="94"/>
        <v>0</v>
      </c>
      <c r="HXE34" s="74">
        <f t="shared" si="94"/>
        <v>0</v>
      </c>
      <c r="HXF34" s="74">
        <f t="shared" si="94"/>
        <v>0</v>
      </c>
      <c r="HXG34" s="74">
        <f t="shared" si="94"/>
        <v>0</v>
      </c>
      <c r="HXH34" s="74">
        <f t="shared" si="94"/>
        <v>0</v>
      </c>
      <c r="HXI34" s="74">
        <f t="shared" si="94"/>
        <v>0</v>
      </c>
      <c r="HXJ34" s="74">
        <f t="shared" si="94"/>
        <v>0</v>
      </c>
      <c r="HXK34" s="74">
        <f t="shared" si="94"/>
        <v>0</v>
      </c>
      <c r="HXL34" s="74">
        <f t="shared" si="94"/>
        <v>0</v>
      </c>
      <c r="HXM34" s="74">
        <f t="shared" si="94"/>
        <v>0</v>
      </c>
      <c r="HXN34" s="74">
        <f t="shared" si="94"/>
        <v>0</v>
      </c>
      <c r="HXO34" s="74">
        <f t="shared" si="94"/>
        <v>0</v>
      </c>
      <c r="HXP34" s="74">
        <f t="shared" si="94"/>
        <v>0</v>
      </c>
      <c r="HXQ34" s="74">
        <f t="shared" si="94"/>
        <v>0</v>
      </c>
      <c r="HXR34" s="74">
        <f t="shared" si="94"/>
        <v>0</v>
      </c>
      <c r="HXS34" s="74">
        <f t="shared" si="94"/>
        <v>0</v>
      </c>
      <c r="HXT34" s="74">
        <f t="shared" si="94"/>
        <v>0</v>
      </c>
      <c r="HXU34" s="74">
        <f t="shared" si="94"/>
        <v>0</v>
      </c>
      <c r="HXV34" s="74">
        <f t="shared" si="94"/>
        <v>0</v>
      </c>
      <c r="HXW34" s="74">
        <f t="shared" si="94"/>
        <v>0</v>
      </c>
      <c r="HXX34" s="74">
        <f t="shared" si="94"/>
        <v>0</v>
      </c>
      <c r="HXY34" s="74">
        <f t="shared" si="94"/>
        <v>0</v>
      </c>
      <c r="HXZ34" s="74">
        <f t="shared" si="94"/>
        <v>0</v>
      </c>
      <c r="HYA34" s="74">
        <f t="shared" si="94"/>
        <v>0</v>
      </c>
      <c r="HYB34" s="74">
        <f t="shared" si="94"/>
        <v>0</v>
      </c>
      <c r="HYC34" s="74">
        <f t="shared" si="94"/>
        <v>0</v>
      </c>
      <c r="HYD34" s="74">
        <f t="shared" si="94"/>
        <v>0</v>
      </c>
      <c r="HYE34" s="74">
        <f t="shared" si="94"/>
        <v>0</v>
      </c>
      <c r="HYF34" s="74">
        <f t="shared" si="94"/>
        <v>0</v>
      </c>
      <c r="HYG34" s="74">
        <f t="shared" si="94"/>
        <v>0</v>
      </c>
      <c r="HYH34" s="74">
        <f t="shared" si="94"/>
        <v>0</v>
      </c>
      <c r="HYI34" s="74">
        <f t="shared" si="94"/>
        <v>0</v>
      </c>
      <c r="HYJ34" s="74">
        <f t="shared" si="94"/>
        <v>0</v>
      </c>
      <c r="HYK34" s="74">
        <f t="shared" si="94"/>
        <v>0</v>
      </c>
      <c r="HYL34" s="74">
        <f t="shared" si="94"/>
        <v>0</v>
      </c>
      <c r="HYM34" s="74">
        <f t="shared" si="94"/>
        <v>0</v>
      </c>
      <c r="HYN34" s="74">
        <f t="shared" si="94"/>
        <v>0</v>
      </c>
      <c r="HYO34" s="74">
        <f t="shared" si="94"/>
        <v>0</v>
      </c>
      <c r="HYP34" s="74">
        <f t="shared" si="94"/>
        <v>0</v>
      </c>
      <c r="HYQ34" s="74">
        <f t="shared" si="94"/>
        <v>0</v>
      </c>
      <c r="HYR34" s="74">
        <f t="shared" si="94"/>
        <v>0</v>
      </c>
      <c r="HYS34" s="74">
        <f t="shared" si="94"/>
        <v>0</v>
      </c>
      <c r="HYT34" s="74">
        <f t="shared" si="94"/>
        <v>0</v>
      </c>
      <c r="HYU34" s="74">
        <f t="shared" si="94"/>
        <v>0</v>
      </c>
      <c r="HYV34" s="74">
        <f t="shared" si="94"/>
        <v>0</v>
      </c>
      <c r="HYW34" s="74">
        <f t="shared" si="94"/>
        <v>0</v>
      </c>
      <c r="HYX34" s="74">
        <f t="shared" si="94"/>
        <v>0</v>
      </c>
      <c r="HYY34" s="74">
        <f t="shared" si="94"/>
        <v>0</v>
      </c>
      <c r="HYZ34" s="74">
        <f t="shared" si="94"/>
        <v>0</v>
      </c>
      <c r="HZA34" s="74">
        <f t="shared" si="94"/>
        <v>0</v>
      </c>
      <c r="HZB34" s="74">
        <f t="shared" si="94"/>
        <v>0</v>
      </c>
      <c r="HZC34" s="74">
        <f t="shared" si="94"/>
        <v>0</v>
      </c>
      <c r="HZD34" s="74">
        <f t="shared" ref="HZD34:IBO34" si="95">HZD6/1000000</f>
        <v>0</v>
      </c>
      <c r="HZE34" s="74">
        <f t="shared" si="95"/>
        <v>0</v>
      </c>
      <c r="HZF34" s="74">
        <f t="shared" si="95"/>
        <v>0</v>
      </c>
      <c r="HZG34" s="74">
        <f t="shared" si="95"/>
        <v>0</v>
      </c>
      <c r="HZH34" s="74">
        <f t="shared" si="95"/>
        <v>0</v>
      </c>
      <c r="HZI34" s="74">
        <f t="shared" si="95"/>
        <v>0</v>
      </c>
      <c r="HZJ34" s="74">
        <f t="shared" si="95"/>
        <v>0</v>
      </c>
      <c r="HZK34" s="74">
        <f t="shared" si="95"/>
        <v>0</v>
      </c>
      <c r="HZL34" s="74">
        <f t="shared" si="95"/>
        <v>0</v>
      </c>
      <c r="HZM34" s="74">
        <f t="shared" si="95"/>
        <v>0</v>
      </c>
      <c r="HZN34" s="74">
        <f t="shared" si="95"/>
        <v>0</v>
      </c>
      <c r="HZO34" s="74">
        <f t="shared" si="95"/>
        <v>0</v>
      </c>
      <c r="HZP34" s="74">
        <f t="shared" si="95"/>
        <v>0</v>
      </c>
      <c r="HZQ34" s="74">
        <f t="shared" si="95"/>
        <v>0</v>
      </c>
      <c r="HZR34" s="74">
        <f t="shared" si="95"/>
        <v>0</v>
      </c>
      <c r="HZS34" s="74">
        <f t="shared" si="95"/>
        <v>0</v>
      </c>
      <c r="HZT34" s="74">
        <f t="shared" si="95"/>
        <v>0</v>
      </c>
      <c r="HZU34" s="74">
        <f t="shared" si="95"/>
        <v>0</v>
      </c>
      <c r="HZV34" s="74">
        <f t="shared" si="95"/>
        <v>0</v>
      </c>
      <c r="HZW34" s="74">
        <f t="shared" si="95"/>
        <v>0</v>
      </c>
      <c r="HZX34" s="74">
        <f t="shared" si="95"/>
        <v>0</v>
      </c>
      <c r="HZY34" s="74">
        <f t="shared" si="95"/>
        <v>0</v>
      </c>
      <c r="HZZ34" s="74">
        <f t="shared" si="95"/>
        <v>0</v>
      </c>
      <c r="IAA34" s="74">
        <f t="shared" si="95"/>
        <v>0</v>
      </c>
      <c r="IAB34" s="74">
        <f t="shared" si="95"/>
        <v>0</v>
      </c>
      <c r="IAC34" s="74">
        <f t="shared" si="95"/>
        <v>0</v>
      </c>
      <c r="IAD34" s="74">
        <f t="shared" si="95"/>
        <v>0</v>
      </c>
      <c r="IAE34" s="74">
        <f t="shared" si="95"/>
        <v>0</v>
      </c>
      <c r="IAF34" s="74">
        <f t="shared" si="95"/>
        <v>0</v>
      </c>
      <c r="IAG34" s="74">
        <f t="shared" si="95"/>
        <v>0</v>
      </c>
      <c r="IAH34" s="74">
        <f t="shared" si="95"/>
        <v>0</v>
      </c>
      <c r="IAI34" s="74">
        <f t="shared" si="95"/>
        <v>0</v>
      </c>
      <c r="IAJ34" s="74">
        <f t="shared" si="95"/>
        <v>0</v>
      </c>
      <c r="IAK34" s="74">
        <f t="shared" si="95"/>
        <v>0</v>
      </c>
      <c r="IAL34" s="74">
        <f t="shared" si="95"/>
        <v>0</v>
      </c>
      <c r="IAM34" s="74">
        <f t="shared" si="95"/>
        <v>0</v>
      </c>
      <c r="IAN34" s="74">
        <f t="shared" si="95"/>
        <v>0</v>
      </c>
      <c r="IAO34" s="74">
        <f t="shared" si="95"/>
        <v>0</v>
      </c>
      <c r="IAP34" s="74">
        <f t="shared" si="95"/>
        <v>0</v>
      </c>
      <c r="IAQ34" s="74">
        <f t="shared" si="95"/>
        <v>0</v>
      </c>
      <c r="IAR34" s="74">
        <f t="shared" si="95"/>
        <v>0</v>
      </c>
      <c r="IAS34" s="74">
        <f t="shared" si="95"/>
        <v>0</v>
      </c>
      <c r="IAT34" s="74">
        <f t="shared" si="95"/>
        <v>0</v>
      </c>
      <c r="IAU34" s="74">
        <f t="shared" si="95"/>
        <v>0</v>
      </c>
      <c r="IAV34" s="74">
        <f t="shared" si="95"/>
        <v>0</v>
      </c>
      <c r="IAW34" s="74">
        <f t="shared" si="95"/>
        <v>0</v>
      </c>
      <c r="IAX34" s="74">
        <f t="shared" si="95"/>
        <v>0</v>
      </c>
      <c r="IAY34" s="74">
        <f t="shared" si="95"/>
        <v>0</v>
      </c>
      <c r="IAZ34" s="74">
        <f t="shared" si="95"/>
        <v>0</v>
      </c>
      <c r="IBA34" s="74">
        <f t="shared" si="95"/>
        <v>0</v>
      </c>
      <c r="IBB34" s="74">
        <f t="shared" si="95"/>
        <v>0</v>
      </c>
      <c r="IBC34" s="74">
        <f t="shared" si="95"/>
        <v>0</v>
      </c>
      <c r="IBD34" s="74">
        <f t="shared" si="95"/>
        <v>0</v>
      </c>
      <c r="IBE34" s="74">
        <f t="shared" si="95"/>
        <v>0</v>
      </c>
      <c r="IBF34" s="74">
        <f t="shared" si="95"/>
        <v>0</v>
      </c>
      <c r="IBG34" s="74">
        <f t="shared" si="95"/>
        <v>0</v>
      </c>
      <c r="IBH34" s="74">
        <f t="shared" si="95"/>
        <v>0</v>
      </c>
      <c r="IBI34" s="74">
        <f t="shared" si="95"/>
        <v>0</v>
      </c>
      <c r="IBJ34" s="74">
        <f t="shared" si="95"/>
        <v>0</v>
      </c>
      <c r="IBK34" s="74">
        <f t="shared" si="95"/>
        <v>0</v>
      </c>
      <c r="IBL34" s="74">
        <f t="shared" si="95"/>
        <v>0</v>
      </c>
      <c r="IBM34" s="74">
        <f t="shared" si="95"/>
        <v>0</v>
      </c>
      <c r="IBN34" s="74">
        <f t="shared" si="95"/>
        <v>0</v>
      </c>
      <c r="IBO34" s="74">
        <f t="shared" si="95"/>
        <v>0</v>
      </c>
      <c r="IBP34" s="74">
        <f t="shared" ref="IBP34:IEA34" si="96">IBP6/1000000</f>
        <v>0</v>
      </c>
      <c r="IBQ34" s="74">
        <f t="shared" si="96"/>
        <v>0</v>
      </c>
      <c r="IBR34" s="74">
        <f t="shared" si="96"/>
        <v>0</v>
      </c>
      <c r="IBS34" s="74">
        <f t="shared" si="96"/>
        <v>0</v>
      </c>
      <c r="IBT34" s="74">
        <f t="shared" si="96"/>
        <v>0</v>
      </c>
      <c r="IBU34" s="74">
        <f t="shared" si="96"/>
        <v>0</v>
      </c>
      <c r="IBV34" s="74">
        <f t="shared" si="96"/>
        <v>0</v>
      </c>
      <c r="IBW34" s="74">
        <f t="shared" si="96"/>
        <v>0</v>
      </c>
      <c r="IBX34" s="74">
        <f t="shared" si="96"/>
        <v>0</v>
      </c>
      <c r="IBY34" s="74">
        <f t="shared" si="96"/>
        <v>0</v>
      </c>
      <c r="IBZ34" s="74">
        <f t="shared" si="96"/>
        <v>0</v>
      </c>
      <c r="ICA34" s="74">
        <f t="shared" si="96"/>
        <v>0</v>
      </c>
      <c r="ICB34" s="74">
        <f t="shared" si="96"/>
        <v>0</v>
      </c>
      <c r="ICC34" s="74">
        <f t="shared" si="96"/>
        <v>0</v>
      </c>
      <c r="ICD34" s="74">
        <f t="shared" si="96"/>
        <v>0</v>
      </c>
      <c r="ICE34" s="74">
        <f t="shared" si="96"/>
        <v>0</v>
      </c>
      <c r="ICF34" s="74">
        <f t="shared" si="96"/>
        <v>0</v>
      </c>
      <c r="ICG34" s="74">
        <f t="shared" si="96"/>
        <v>0</v>
      </c>
      <c r="ICH34" s="74">
        <f t="shared" si="96"/>
        <v>0</v>
      </c>
      <c r="ICI34" s="74">
        <f t="shared" si="96"/>
        <v>0</v>
      </c>
      <c r="ICJ34" s="74">
        <f t="shared" si="96"/>
        <v>0</v>
      </c>
      <c r="ICK34" s="74">
        <f t="shared" si="96"/>
        <v>0</v>
      </c>
      <c r="ICL34" s="74">
        <f t="shared" si="96"/>
        <v>0</v>
      </c>
      <c r="ICM34" s="74">
        <f t="shared" si="96"/>
        <v>0</v>
      </c>
      <c r="ICN34" s="74">
        <f t="shared" si="96"/>
        <v>0</v>
      </c>
      <c r="ICO34" s="74">
        <f t="shared" si="96"/>
        <v>0</v>
      </c>
      <c r="ICP34" s="74">
        <f t="shared" si="96"/>
        <v>0</v>
      </c>
      <c r="ICQ34" s="74">
        <f t="shared" si="96"/>
        <v>0</v>
      </c>
      <c r="ICR34" s="74">
        <f t="shared" si="96"/>
        <v>0</v>
      </c>
      <c r="ICS34" s="74">
        <f t="shared" si="96"/>
        <v>0</v>
      </c>
      <c r="ICT34" s="74">
        <f t="shared" si="96"/>
        <v>0</v>
      </c>
      <c r="ICU34" s="74">
        <f t="shared" si="96"/>
        <v>0</v>
      </c>
      <c r="ICV34" s="74">
        <f t="shared" si="96"/>
        <v>0</v>
      </c>
      <c r="ICW34" s="74">
        <f t="shared" si="96"/>
        <v>0</v>
      </c>
      <c r="ICX34" s="74">
        <f t="shared" si="96"/>
        <v>0</v>
      </c>
      <c r="ICY34" s="74">
        <f t="shared" si="96"/>
        <v>0</v>
      </c>
      <c r="ICZ34" s="74">
        <f t="shared" si="96"/>
        <v>0</v>
      </c>
      <c r="IDA34" s="74">
        <f t="shared" si="96"/>
        <v>0</v>
      </c>
      <c r="IDB34" s="74">
        <f t="shared" si="96"/>
        <v>0</v>
      </c>
      <c r="IDC34" s="74">
        <f t="shared" si="96"/>
        <v>0</v>
      </c>
      <c r="IDD34" s="74">
        <f t="shared" si="96"/>
        <v>0</v>
      </c>
      <c r="IDE34" s="74">
        <f t="shared" si="96"/>
        <v>0</v>
      </c>
      <c r="IDF34" s="74">
        <f t="shared" si="96"/>
        <v>0</v>
      </c>
      <c r="IDG34" s="74">
        <f t="shared" si="96"/>
        <v>0</v>
      </c>
      <c r="IDH34" s="74">
        <f t="shared" si="96"/>
        <v>0</v>
      </c>
      <c r="IDI34" s="74">
        <f t="shared" si="96"/>
        <v>0</v>
      </c>
      <c r="IDJ34" s="74">
        <f t="shared" si="96"/>
        <v>0</v>
      </c>
      <c r="IDK34" s="74">
        <f t="shared" si="96"/>
        <v>0</v>
      </c>
      <c r="IDL34" s="74">
        <f t="shared" si="96"/>
        <v>0</v>
      </c>
      <c r="IDM34" s="74">
        <f t="shared" si="96"/>
        <v>0</v>
      </c>
      <c r="IDN34" s="74">
        <f t="shared" si="96"/>
        <v>0</v>
      </c>
      <c r="IDO34" s="74">
        <f t="shared" si="96"/>
        <v>0</v>
      </c>
      <c r="IDP34" s="74">
        <f t="shared" si="96"/>
        <v>0</v>
      </c>
      <c r="IDQ34" s="74">
        <f t="shared" si="96"/>
        <v>0</v>
      </c>
      <c r="IDR34" s="74">
        <f t="shared" si="96"/>
        <v>0</v>
      </c>
      <c r="IDS34" s="74">
        <f t="shared" si="96"/>
        <v>0</v>
      </c>
      <c r="IDT34" s="74">
        <f t="shared" si="96"/>
        <v>0</v>
      </c>
      <c r="IDU34" s="74">
        <f t="shared" si="96"/>
        <v>0</v>
      </c>
      <c r="IDV34" s="74">
        <f t="shared" si="96"/>
        <v>0</v>
      </c>
      <c r="IDW34" s="74">
        <f t="shared" si="96"/>
        <v>0</v>
      </c>
      <c r="IDX34" s="74">
        <f t="shared" si="96"/>
        <v>0</v>
      </c>
      <c r="IDY34" s="74">
        <f t="shared" si="96"/>
        <v>0</v>
      </c>
      <c r="IDZ34" s="74">
        <f t="shared" si="96"/>
        <v>0</v>
      </c>
      <c r="IEA34" s="74">
        <f t="shared" si="96"/>
        <v>0</v>
      </c>
      <c r="IEB34" s="74">
        <f t="shared" ref="IEB34:IGM34" si="97">IEB6/1000000</f>
        <v>0</v>
      </c>
      <c r="IEC34" s="74">
        <f t="shared" si="97"/>
        <v>0</v>
      </c>
      <c r="IED34" s="74">
        <f t="shared" si="97"/>
        <v>0</v>
      </c>
      <c r="IEE34" s="74">
        <f t="shared" si="97"/>
        <v>0</v>
      </c>
      <c r="IEF34" s="74">
        <f t="shared" si="97"/>
        <v>0</v>
      </c>
      <c r="IEG34" s="74">
        <f t="shared" si="97"/>
        <v>0</v>
      </c>
      <c r="IEH34" s="74">
        <f t="shared" si="97"/>
        <v>0</v>
      </c>
      <c r="IEI34" s="74">
        <f t="shared" si="97"/>
        <v>0</v>
      </c>
      <c r="IEJ34" s="74">
        <f t="shared" si="97"/>
        <v>0</v>
      </c>
      <c r="IEK34" s="74">
        <f t="shared" si="97"/>
        <v>0</v>
      </c>
      <c r="IEL34" s="74">
        <f t="shared" si="97"/>
        <v>0</v>
      </c>
      <c r="IEM34" s="74">
        <f t="shared" si="97"/>
        <v>0</v>
      </c>
      <c r="IEN34" s="74">
        <f t="shared" si="97"/>
        <v>0</v>
      </c>
      <c r="IEO34" s="74">
        <f t="shared" si="97"/>
        <v>0</v>
      </c>
      <c r="IEP34" s="74">
        <f t="shared" si="97"/>
        <v>0</v>
      </c>
      <c r="IEQ34" s="74">
        <f t="shared" si="97"/>
        <v>0</v>
      </c>
      <c r="IER34" s="74">
        <f t="shared" si="97"/>
        <v>0</v>
      </c>
      <c r="IES34" s="74">
        <f t="shared" si="97"/>
        <v>0</v>
      </c>
      <c r="IET34" s="74">
        <f t="shared" si="97"/>
        <v>0</v>
      </c>
      <c r="IEU34" s="74">
        <f t="shared" si="97"/>
        <v>0</v>
      </c>
      <c r="IEV34" s="74">
        <f t="shared" si="97"/>
        <v>0</v>
      </c>
      <c r="IEW34" s="74">
        <f t="shared" si="97"/>
        <v>0</v>
      </c>
      <c r="IEX34" s="74">
        <f t="shared" si="97"/>
        <v>0</v>
      </c>
      <c r="IEY34" s="74">
        <f t="shared" si="97"/>
        <v>0</v>
      </c>
      <c r="IEZ34" s="74">
        <f t="shared" si="97"/>
        <v>0</v>
      </c>
      <c r="IFA34" s="74">
        <f t="shared" si="97"/>
        <v>0</v>
      </c>
      <c r="IFB34" s="74">
        <f t="shared" si="97"/>
        <v>0</v>
      </c>
      <c r="IFC34" s="74">
        <f t="shared" si="97"/>
        <v>0</v>
      </c>
      <c r="IFD34" s="74">
        <f t="shared" si="97"/>
        <v>0</v>
      </c>
      <c r="IFE34" s="74">
        <f t="shared" si="97"/>
        <v>0</v>
      </c>
      <c r="IFF34" s="74">
        <f t="shared" si="97"/>
        <v>0</v>
      </c>
      <c r="IFG34" s="74">
        <f t="shared" si="97"/>
        <v>0</v>
      </c>
      <c r="IFH34" s="74">
        <f t="shared" si="97"/>
        <v>0</v>
      </c>
      <c r="IFI34" s="74">
        <f t="shared" si="97"/>
        <v>0</v>
      </c>
      <c r="IFJ34" s="74">
        <f t="shared" si="97"/>
        <v>0</v>
      </c>
      <c r="IFK34" s="74">
        <f t="shared" si="97"/>
        <v>0</v>
      </c>
      <c r="IFL34" s="74">
        <f t="shared" si="97"/>
        <v>0</v>
      </c>
      <c r="IFM34" s="74">
        <f t="shared" si="97"/>
        <v>0</v>
      </c>
      <c r="IFN34" s="74">
        <f t="shared" si="97"/>
        <v>0</v>
      </c>
      <c r="IFO34" s="74">
        <f t="shared" si="97"/>
        <v>0</v>
      </c>
      <c r="IFP34" s="74">
        <f t="shared" si="97"/>
        <v>0</v>
      </c>
      <c r="IFQ34" s="74">
        <f t="shared" si="97"/>
        <v>0</v>
      </c>
      <c r="IFR34" s="74">
        <f t="shared" si="97"/>
        <v>0</v>
      </c>
      <c r="IFS34" s="74">
        <f t="shared" si="97"/>
        <v>0</v>
      </c>
      <c r="IFT34" s="74">
        <f t="shared" si="97"/>
        <v>0</v>
      </c>
      <c r="IFU34" s="74">
        <f t="shared" si="97"/>
        <v>0</v>
      </c>
      <c r="IFV34" s="74">
        <f t="shared" si="97"/>
        <v>0</v>
      </c>
      <c r="IFW34" s="74">
        <f t="shared" si="97"/>
        <v>0</v>
      </c>
      <c r="IFX34" s="74">
        <f t="shared" si="97"/>
        <v>0</v>
      </c>
      <c r="IFY34" s="74">
        <f t="shared" si="97"/>
        <v>0</v>
      </c>
      <c r="IFZ34" s="74">
        <f t="shared" si="97"/>
        <v>0</v>
      </c>
      <c r="IGA34" s="74">
        <f t="shared" si="97"/>
        <v>0</v>
      </c>
      <c r="IGB34" s="74">
        <f t="shared" si="97"/>
        <v>0</v>
      </c>
      <c r="IGC34" s="74">
        <f t="shared" si="97"/>
        <v>0</v>
      </c>
      <c r="IGD34" s="74">
        <f t="shared" si="97"/>
        <v>0</v>
      </c>
      <c r="IGE34" s="74">
        <f t="shared" si="97"/>
        <v>0</v>
      </c>
      <c r="IGF34" s="74">
        <f t="shared" si="97"/>
        <v>0</v>
      </c>
      <c r="IGG34" s="74">
        <f t="shared" si="97"/>
        <v>0</v>
      </c>
      <c r="IGH34" s="74">
        <f t="shared" si="97"/>
        <v>0</v>
      </c>
      <c r="IGI34" s="74">
        <f t="shared" si="97"/>
        <v>0</v>
      </c>
      <c r="IGJ34" s="74">
        <f t="shared" si="97"/>
        <v>0</v>
      </c>
      <c r="IGK34" s="74">
        <f t="shared" si="97"/>
        <v>0</v>
      </c>
      <c r="IGL34" s="74">
        <f t="shared" si="97"/>
        <v>0</v>
      </c>
      <c r="IGM34" s="74">
        <f t="shared" si="97"/>
        <v>0</v>
      </c>
      <c r="IGN34" s="74">
        <f t="shared" ref="IGN34:IIY34" si="98">IGN6/1000000</f>
        <v>0</v>
      </c>
      <c r="IGO34" s="74">
        <f t="shared" si="98"/>
        <v>0</v>
      </c>
      <c r="IGP34" s="74">
        <f t="shared" si="98"/>
        <v>0</v>
      </c>
      <c r="IGQ34" s="74">
        <f t="shared" si="98"/>
        <v>0</v>
      </c>
      <c r="IGR34" s="74">
        <f t="shared" si="98"/>
        <v>0</v>
      </c>
      <c r="IGS34" s="74">
        <f t="shared" si="98"/>
        <v>0</v>
      </c>
      <c r="IGT34" s="74">
        <f t="shared" si="98"/>
        <v>0</v>
      </c>
      <c r="IGU34" s="74">
        <f t="shared" si="98"/>
        <v>0</v>
      </c>
      <c r="IGV34" s="74">
        <f t="shared" si="98"/>
        <v>0</v>
      </c>
      <c r="IGW34" s="74">
        <f t="shared" si="98"/>
        <v>0</v>
      </c>
      <c r="IGX34" s="74">
        <f t="shared" si="98"/>
        <v>0</v>
      </c>
      <c r="IGY34" s="74">
        <f t="shared" si="98"/>
        <v>0</v>
      </c>
      <c r="IGZ34" s="74">
        <f t="shared" si="98"/>
        <v>0</v>
      </c>
      <c r="IHA34" s="74">
        <f t="shared" si="98"/>
        <v>0</v>
      </c>
      <c r="IHB34" s="74">
        <f t="shared" si="98"/>
        <v>0</v>
      </c>
      <c r="IHC34" s="74">
        <f t="shared" si="98"/>
        <v>0</v>
      </c>
      <c r="IHD34" s="74">
        <f t="shared" si="98"/>
        <v>0</v>
      </c>
      <c r="IHE34" s="74">
        <f t="shared" si="98"/>
        <v>0</v>
      </c>
      <c r="IHF34" s="74">
        <f t="shared" si="98"/>
        <v>0</v>
      </c>
      <c r="IHG34" s="74">
        <f t="shared" si="98"/>
        <v>0</v>
      </c>
      <c r="IHH34" s="74">
        <f t="shared" si="98"/>
        <v>0</v>
      </c>
      <c r="IHI34" s="74">
        <f t="shared" si="98"/>
        <v>0</v>
      </c>
      <c r="IHJ34" s="74">
        <f t="shared" si="98"/>
        <v>0</v>
      </c>
      <c r="IHK34" s="74">
        <f t="shared" si="98"/>
        <v>0</v>
      </c>
      <c r="IHL34" s="74">
        <f t="shared" si="98"/>
        <v>0</v>
      </c>
      <c r="IHM34" s="74">
        <f t="shared" si="98"/>
        <v>0</v>
      </c>
      <c r="IHN34" s="74">
        <f t="shared" si="98"/>
        <v>0</v>
      </c>
      <c r="IHO34" s="74">
        <f t="shared" si="98"/>
        <v>0</v>
      </c>
      <c r="IHP34" s="74">
        <f t="shared" si="98"/>
        <v>0</v>
      </c>
      <c r="IHQ34" s="74">
        <f t="shared" si="98"/>
        <v>0</v>
      </c>
      <c r="IHR34" s="74">
        <f t="shared" si="98"/>
        <v>0</v>
      </c>
      <c r="IHS34" s="74">
        <f t="shared" si="98"/>
        <v>0</v>
      </c>
      <c r="IHT34" s="74">
        <f t="shared" si="98"/>
        <v>0</v>
      </c>
      <c r="IHU34" s="74">
        <f t="shared" si="98"/>
        <v>0</v>
      </c>
      <c r="IHV34" s="74">
        <f t="shared" si="98"/>
        <v>0</v>
      </c>
      <c r="IHW34" s="74">
        <f t="shared" si="98"/>
        <v>0</v>
      </c>
      <c r="IHX34" s="74">
        <f t="shared" si="98"/>
        <v>0</v>
      </c>
      <c r="IHY34" s="74">
        <f t="shared" si="98"/>
        <v>0</v>
      </c>
      <c r="IHZ34" s="74">
        <f t="shared" si="98"/>
        <v>0</v>
      </c>
      <c r="IIA34" s="74">
        <f t="shared" si="98"/>
        <v>0</v>
      </c>
      <c r="IIB34" s="74">
        <f t="shared" si="98"/>
        <v>0</v>
      </c>
      <c r="IIC34" s="74">
        <f t="shared" si="98"/>
        <v>0</v>
      </c>
      <c r="IID34" s="74">
        <f t="shared" si="98"/>
        <v>0</v>
      </c>
      <c r="IIE34" s="74">
        <f t="shared" si="98"/>
        <v>0</v>
      </c>
      <c r="IIF34" s="74">
        <f t="shared" si="98"/>
        <v>0</v>
      </c>
      <c r="IIG34" s="74">
        <f t="shared" si="98"/>
        <v>0</v>
      </c>
      <c r="IIH34" s="74">
        <f t="shared" si="98"/>
        <v>0</v>
      </c>
      <c r="III34" s="74">
        <f t="shared" si="98"/>
        <v>0</v>
      </c>
      <c r="IIJ34" s="74">
        <f t="shared" si="98"/>
        <v>0</v>
      </c>
      <c r="IIK34" s="74">
        <f t="shared" si="98"/>
        <v>0</v>
      </c>
      <c r="IIL34" s="74">
        <f t="shared" si="98"/>
        <v>0</v>
      </c>
      <c r="IIM34" s="74">
        <f t="shared" si="98"/>
        <v>0</v>
      </c>
      <c r="IIN34" s="74">
        <f t="shared" si="98"/>
        <v>0</v>
      </c>
      <c r="IIO34" s="74">
        <f t="shared" si="98"/>
        <v>0</v>
      </c>
      <c r="IIP34" s="74">
        <f t="shared" si="98"/>
        <v>0</v>
      </c>
      <c r="IIQ34" s="74">
        <f t="shared" si="98"/>
        <v>0</v>
      </c>
      <c r="IIR34" s="74">
        <f t="shared" si="98"/>
        <v>0</v>
      </c>
      <c r="IIS34" s="74">
        <f t="shared" si="98"/>
        <v>0</v>
      </c>
      <c r="IIT34" s="74">
        <f t="shared" si="98"/>
        <v>0</v>
      </c>
      <c r="IIU34" s="74">
        <f t="shared" si="98"/>
        <v>0</v>
      </c>
      <c r="IIV34" s="74">
        <f t="shared" si="98"/>
        <v>0</v>
      </c>
      <c r="IIW34" s="74">
        <f t="shared" si="98"/>
        <v>0</v>
      </c>
      <c r="IIX34" s="74">
        <f t="shared" si="98"/>
        <v>0</v>
      </c>
      <c r="IIY34" s="74">
        <f t="shared" si="98"/>
        <v>0</v>
      </c>
      <c r="IIZ34" s="74">
        <f t="shared" ref="IIZ34:ILK34" si="99">IIZ6/1000000</f>
        <v>0</v>
      </c>
      <c r="IJA34" s="74">
        <f t="shared" si="99"/>
        <v>0</v>
      </c>
      <c r="IJB34" s="74">
        <f t="shared" si="99"/>
        <v>0</v>
      </c>
      <c r="IJC34" s="74">
        <f t="shared" si="99"/>
        <v>0</v>
      </c>
      <c r="IJD34" s="74">
        <f t="shared" si="99"/>
        <v>0</v>
      </c>
      <c r="IJE34" s="74">
        <f t="shared" si="99"/>
        <v>0</v>
      </c>
      <c r="IJF34" s="74">
        <f t="shared" si="99"/>
        <v>0</v>
      </c>
      <c r="IJG34" s="74">
        <f t="shared" si="99"/>
        <v>0</v>
      </c>
      <c r="IJH34" s="74">
        <f t="shared" si="99"/>
        <v>0</v>
      </c>
      <c r="IJI34" s="74">
        <f t="shared" si="99"/>
        <v>0</v>
      </c>
      <c r="IJJ34" s="74">
        <f t="shared" si="99"/>
        <v>0</v>
      </c>
      <c r="IJK34" s="74">
        <f t="shared" si="99"/>
        <v>0</v>
      </c>
      <c r="IJL34" s="74">
        <f t="shared" si="99"/>
        <v>0</v>
      </c>
      <c r="IJM34" s="74">
        <f t="shared" si="99"/>
        <v>0</v>
      </c>
      <c r="IJN34" s="74">
        <f t="shared" si="99"/>
        <v>0</v>
      </c>
      <c r="IJO34" s="74">
        <f t="shared" si="99"/>
        <v>0</v>
      </c>
      <c r="IJP34" s="74">
        <f t="shared" si="99"/>
        <v>0</v>
      </c>
      <c r="IJQ34" s="74">
        <f t="shared" si="99"/>
        <v>0</v>
      </c>
      <c r="IJR34" s="74">
        <f t="shared" si="99"/>
        <v>0</v>
      </c>
      <c r="IJS34" s="74">
        <f t="shared" si="99"/>
        <v>0</v>
      </c>
      <c r="IJT34" s="74">
        <f t="shared" si="99"/>
        <v>0</v>
      </c>
      <c r="IJU34" s="74">
        <f t="shared" si="99"/>
        <v>0</v>
      </c>
      <c r="IJV34" s="74">
        <f t="shared" si="99"/>
        <v>0</v>
      </c>
      <c r="IJW34" s="74">
        <f t="shared" si="99"/>
        <v>0</v>
      </c>
      <c r="IJX34" s="74">
        <f t="shared" si="99"/>
        <v>0</v>
      </c>
      <c r="IJY34" s="74">
        <f t="shared" si="99"/>
        <v>0</v>
      </c>
      <c r="IJZ34" s="74">
        <f t="shared" si="99"/>
        <v>0</v>
      </c>
      <c r="IKA34" s="74">
        <f t="shared" si="99"/>
        <v>0</v>
      </c>
      <c r="IKB34" s="74">
        <f t="shared" si="99"/>
        <v>0</v>
      </c>
      <c r="IKC34" s="74">
        <f t="shared" si="99"/>
        <v>0</v>
      </c>
      <c r="IKD34" s="74">
        <f t="shared" si="99"/>
        <v>0</v>
      </c>
      <c r="IKE34" s="74">
        <f t="shared" si="99"/>
        <v>0</v>
      </c>
      <c r="IKF34" s="74">
        <f t="shared" si="99"/>
        <v>0</v>
      </c>
      <c r="IKG34" s="74">
        <f t="shared" si="99"/>
        <v>0</v>
      </c>
      <c r="IKH34" s="74">
        <f t="shared" si="99"/>
        <v>0</v>
      </c>
      <c r="IKI34" s="74">
        <f t="shared" si="99"/>
        <v>0</v>
      </c>
      <c r="IKJ34" s="74">
        <f t="shared" si="99"/>
        <v>0</v>
      </c>
      <c r="IKK34" s="74">
        <f t="shared" si="99"/>
        <v>0</v>
      </c>
      <c r="IKL34" s="74">
        <f t="shared" si="99"/>
        <v>0</v>
      </c>
      <c r="IKM34" s="74">
        <f t="shared" si="99"/>
        <v>0</v>
      </c>
      <c r="IKN34" s="74">
        <f t="shared" si="99"/>
        <v>0</v>
      </c>
      <c r="IKO34" s="74">
        <f t="shared" si="99"/>
        <v>0</v>
      </c>
      <c r="IKP34" s="74">
        <f t="shared" si="99"/>
        <v>0</v>
      </c>
      <c r="IKQ34" s="74">
        <f t="shared" si="99"/>
        <v>0</v>
      </c>
      <c r="IKR34" s="74">
        <f t="shared" si="99"/>
        <v>0</v>
      </c>
      <c r="IKS34" s="74">
        <f t="shared" si="99"/>
        <v>0</v>
      </c>
      <c r="IKT34" s="74">
        <f t="shared" si="99"/>
        <v>0</v>
      </c>
      <c r="IKU34" s="74">
        <f t="shared" si="99"/>
        <v>0</v>
      </c>
      <c r="IKV34" s="74">
        <f t="shared" si="99"/>
        <v>0</v>
      </c>
      <c r="IKW34" s="74">
        <f t="shared" si="99"/>
        <v>0</v>
      </c>
      <c r="IKX34" s="74">
        <f t="shared" si="99"/>
        <v>0</v>
      </c>
      <c r="IKY34" s="74">
        <f t="shared" si="99"/>
        <v>0</v>
      </c>
      <c r="IKZ34" s="74">
        <f t="shared" si="99"/>
        <v>0</v>
      </c>
      <c r="ILA34" s="74">
        <f t="shared" si="99"/>
        <v>0</v>
      </c>
      <c r="ILB34" s="74">
        <f t="shared" si="99"/>
        <v>0</v>
      </c>
      <c r="ILC34" s="74">
        <f t="shared" si="99"/>
        <v>0</v>
      </c>
      <c r="ILD34" s="74">
        <f t="shared" si="99"/>
        <v>0</v>
      </c>
      <c r="ILE34" s="74">
        <f t="shared" si="99"/>
        <v>0</v>
      </c>
      <c r="ILF34" s="74">
        <f t="shared" si="99"/>
        <v>0</v>
      </c>
      <c r="ILG34" s="74">
        <f t="shared" si="99"/>
        <v>0</v>
      </c>
      <c r="ILH34" s="74">
        <f t="shared" si="99"/>
        <v>0</v>
      </c>
      <c r="ILI34" s="74">
        <f t="shared" si="99"/>
        <v>0</v>
      </c>
      <c r="ILJ34" s="74">
        <f t="shared" si="99"/>
        <v>0</v>
      </c>
      <c r="ILK34" s="74">
        <f t="shared" si="99"/>
        <v>0</v>
      </c>
      <c r="ILL34" s="74">
        <f t="shared" ref="ILL34:INW34" si="100">ILL6/1000000</f>
        <v>0</v>
      </c>
      <c r="ILM34" s="74">
        <f t="shared" si="100"/>
        <v>0</v>
      </c>
      <c r="ILN34" s="74">
        <f t="shared" si="100"/>
        <v>0</v>
      </c>
      <c r="ILO34" s="74">
        <f t="shared" si="100"/>
        <v>0</v>
      </c>
      <c r="ILP34" s="74">
        <f t="shared" si="100"/>
        <v>0</v>
      </c>
      <c r="ILQ34" s="74">
        <f t="shared" si="100"/>
        <v>0</v>
      </c>
      <c r="ILR34" s="74">
        <f t="shared" si="100"/>
        <v>0</v>
      </c>
      <c r="ILS34" s="74">
        <f t="shared" si="100"/>
        <v>0</v>
      </c>
      <c r="ILT34" s="74">
        <f t="shared" si="100"/>
        <v>0</v>
      </c>
      <c r="ILU34" s="74">
        <f t="shared" si="100"/>
        <v>0</v>
      </c>
      <c r="ILV34" s="74">
        <f t="shared" si="100"/>
        <v>0</v>
      </c>
      <c r="ILW34" s="74">
        <f t="shared" si="100"/>
        <v>0</v>
      </c>
      <c r="ILX34" s="74">
        <f t="shared" si="100"/>
        <v>0</v>
      </c>
      <c r="ILY34" s="74">
        <f t="shared" si="100"/>
        <v>0</v>
      </c>
      <c r="ILZ34" s="74">
        <f t="shared" si="100"/>
        <v>0</v>
      </c>
      <c r="IMA34" s="74">
        <f t="shared" si="100"/>
        <v>0</v>
      </c>
      <c r="IMB34" s="74">
        <f t="shared" si="100"/>
        <v>0</v>
      </c>
      <c r="IMC34" s="74">
        <f t="shared" si="100"/>
        <v>0</v>
      </c>
      <c r="IMD34" s="74">
        <f t="shared" si="100"/>
        <v>0</v>
      </c>
      <c r="IME34" s="74">
        <f t="shared" si="100"/>
        <v>0</v>
      </c>
      <c r="IMF34" s="74">
        <f t="shared" si="100"/>
        <v>0</v>
      </c>
      <c r="IMG34" s="74">
        <f t="shared" si="100"/>
        <v>0</v>
      </c>
      <c r="IMH34" s="74">
        <f t="shared" si="100"/>
        <v>0</v>
      </c>
      <c r="IMI34" s="74">
        <f t="shared" si="100"/>
        <v>0</v>
      </c>
      <c r="IMJ34" s="74">
        <f t="shared" si="100"/>
        <v>0</v>
      </c>
      <c r="IMK34" s="74">
        <f t="shared" si="100"/>
        <v>0</v>
      </c>
      <c r="IML34" s="74">
        <f t="shared" si="100"/>
        <v>0</v>
      </c>
      <c r="IMM34" s="74">
        <f t="shared" si="100"/>
        <v>0</v>
      </c>
      <c r="IMN34" s="74">
        <f t="shared" si="100"/>
        <v>0</v>
      </c>
      <c r="IMO34" s="74">
        <f t="shared" si="100"/>
        <v>0</v>
      </c>
      <c r="IMP34" s="74">
        <f t="shared" si="100"/>
        <v>0</v>
      </c>
      <c r="IMQ34" s="74">
        <f t="shared" si="100"/>
        <v>0</v>
      </c>
      <c r="IMR34" s="74">
        <f t="shared" si="100"/>
        <v>0</v>
      </c>
      <c r="IMS34" s="74">
        <f t="shared" si="100"/>
        <v>0</v>
      </c>
      <c r="IMT34" s="74">
        <f t="shared" si="100"/>
        <v>0</v>
      </c>
      <c r="IMU34" s="74">
        <f t="shared" si="100"/>
        <v>0</v>
      </c>
      <c r="IMV34" s="74">
        <f t="shared" si="100"/>
        <v>0</v>
      </c>
      <c r="IMW34" s="74">
        <f t="shared" si="100"/>
        <v>0</v>
      </c>
      <c r="IMX34" s="74">
        <f t="shared" si="100"/>
        <v>0</v>
      </c>
      <c r="IMY34" s="74">
        <f t="shared" si="100"/>
        <v>0</v>
      </c>
      <c r="IMZ34" s="74">
        <f t="shared" si="100"/>
        <v>0</v>
      </c>
      <c r="INA34" s="74">
        <f t="shared" si="100"/>
        <v>0</v>
      </c>
      <c r="INB34" s="74">
        <f t="shared" si="100"/>
        <v>0</v>
      </c>
      <c r="INC34" s="74">
        <f t="shared" si="100"/>
        <v>0</v>
      </c>
      <c r="IND34" s="74">
        <f t="shared" si="100"/>
        <v>0</v>
      </c>
      <c r="INE34" s="74">
        <f t="shared" si="100"/>
        <v>0</v>
      </c>
      <c r="INF34" s="74">
        <f t="shared" si="100"/>
        <v>0</v>
      </c>
      <c r="ING34" s="74">
        <f t="shared" si="100"/>
        <v>0</v>
      </c>
      <c r="INH34" s="74">
        <f t="shared" si="100"/>
        <v>0</v>
      </c>
      <c r="INI34" s="74">
        <f t="shared" si="100"/>
        <v>0</v>
      </c>
      <c r="INJ34" s="74">
        <f t="shared" si="100"/>
        <v>0</v>
      </c>
      <c r="INK34" s="74">
        <f t="shared" si="100"/>
        <v>0</v>
      </c>
      <c r="INL34" s="74">
        <f t="shared" si="100"/>
        <v>0</v>
      </c>
      <c r="INM34" s="74">
        <f t="shared" si="100"/>
        <v>0</v>
      </c>
      <c r="INN34" s="74">
        <f t="shared" si="100"/>
        <v>0</v>
      </c>
      <c r="INO34" s="74">
        <f t="shared" si="100"/>
        <v>0</v>
      </c>
      <c r="INP34" s="74">
        <f t="shared" si="100"/>
        <v>0</v>
      </c>
      <c r="INQ34" s="74">
        <f t="shared" si="100"/>
        <v>0</v>
      </c>
      <c r="INR34" s="74">
        <f t="shared" si="100"/>
        <v>0</v>
      </c>
      <c r="INS34" s="74">
        <f t="shared" si="100"/>
        <v>0</v>
      </c>
      <c r="INT34" s="74">
        <f t="shared" si="100"/>
        <v>0</v>
      </c>
      <c r="INU34" s="74">
        <f t="shared" si="100"/>
        <v>0</v>
      </c>
      <c r="INV34" s="74">
        <f t="shared" si="100"/>
        <v>0</v>
      </c>
      <c r="INW34" s="74">
        <f t="shared" si="100"/>
        <v>0</v>
      </c>
      <c r="INX34" s="74">
        <f t="shared" ref="INX34:IQI34" si="101">INX6/1000000</f>
        <v>0</v>
      </c>
      <c r="INY34" s="74">
        <f t="shared" si="101"/>
        <v>0</v>
      </c>
      <c r="INZ34" s="74">
        <f t="shared" si="101"/>
        <v>0</v>
      </c>
      <c r="IOA34" s="74">
        <f t="shared" si="101"/>
        <v>0</v>
      </c>
      <c r="IOB34" s="74">
        <f t="shared" si="101"/>
        <v>0</v>
      </c>
      <c r="IOC34" s="74">
        <f t="shared" si="101"/>
        <v>0</v>
      </c>
      <c r="IOD34" s="74">
        <f t="shared" si="101"/>
        <v>0</v>
      </c>
      <c r="IOE34" s="74">
        <f t="shared" si="101"/>
        <v>0</v>
      </c>
      <c r="IOF34" s="74">
        <f t="shared" si="101"/>
        <v>0</v>
      </c>
      <c r="IOG34" s="74">
        <f t="shared" si="101"/>
        <v>0</v>
      </c>
      <c r="IOH34" s="74">
        <f t="shared" si="101"/>
        <v>0</v>
      </c>
      <c r="IOI34" s="74">
        <f t="shared" si="101"/>
        <v>0</v>
      </c>
      <c r="IOJ34" s="74">
        <f t="shared" si="101"/>
        <v>0</v>
      </c>
      <c r="IOK34" s="74">
        <f t="shared" si="101"/>
        <v>0</v>
      </c>
      <c r="IOL34" s="74">
        <f t="shared" si="101"/>
        <v>0</v>
      </c>
      <c r="IOM34" s="74">
        <f t="shared" si="101"/>
        <v>0</v>
      </c>
      <c r="ION34" s="74">
        <f t="shared" si="101"/>
        <v>0</v>
      </c>
      <c r="IOO34" s="74">
        <f t="shared" si="101"/>
        <v>0</v>
      </c>
      <c r="IOP34" s="74">
        <f t="shared" si="101"/>
        <v>0</v>
      </c>
      <c r="IOQ34" s="74">
        <f t="shared" si="101"/>
        <v>0</v>
      </c>
      <c r="IOR34" s="74">
        <f t="shared" si="101"/>
        <v>0</v>
      </c>
      <c r="IOS34" s="74">
        <f t="shared" si="101"/>
        <v>0</v>
      </c>
      <c r="IOT34" s="74">
        <f t="shared" si="101"/>
        <v>0</v>
      </c>
      <c r="IOU34" s="74">
        <f t="shared" si="101"/>
        <v>0</v>
      </c>
      <c r="IOV34" s="74">
        <f t="shared" si="101"/>
        <v>0</v>
      </c>
      <c r="IOW34" s="74">
        <f t="shared" si="101"/>
        <v>0</v>
      </c>
      <c r="IOX34" s="74">
        <f t="shared" si="101"/>
        <v>0</v>
      </c>
      <c r="IOY34" s="74">
        <f t="shared" si="101"/>
        <v>0</v>
      </c>
      <c r="IOZ34" s="74">
        <f t="shared" si="101"/>
        <v>0</v>
      </c>
      <c r="IPA34" s="74">
        <f t="shared" si="101"/>
        <v>0</v>
      </c>
      <c r="IPB34" s="74">
        <f t="shared" si="101"/>
        <v>0</v>
      </c>
      <c r="IPC34" s="74">
        <f t="shared" si="101"/>
        <v>0</v>
      </c>
      <c r="IPD34" s="74">
        <f t="shared" si="101"/>
        <v>0</v>
      </c>
      <c r="IPE34" s="74">
        <f t="shared" si="101"/>
        <v>0</v>
      </c>
      <c r="IPF34" s="74">
        <f t="shared" si="101"/>
        <v>0</v>
      </c>
      <c r="IPG34" s="74">
        <f t="shared" si="101"/>
        <v>0</v>
      </c>
      <c r="IPH34" s="74">
        <f t="shared" si="101"/>
        <v>0</v>
      </c>
      <c r="IPI34" s="74">
        <f t="shared" si="101"/>
        <v>0</v>
      </c>
      <c r="IPJ34" s="74">
        <f t="shared" si="101"/>
        <v>0</v>
      </c>
      <c r="IPK34" s="74">
        <f t="shared" si="101"/>
        <v>0</v>
      </c>
      <c r="IPL34" s="74">
        <f t="shared" si="101"/>
        <v>0</v>
      </c>
      <c r="IPM34" s="74">
        <f t="shared" si="101"/>
        <v>0</v>
      </c>
      <c r="IPN34" s="74">
        <f t="shared" si="101"/>
        <v>0</v>
      </c>
      <c r="IPO34" s="74">
        <f t="shared" si="101"/>
        <v>0</v>
      </c>
      <c r="IPP34" s="74">
        <f t="shared" si="101"/>
        <v>0</v>
      </c>
      <c r="IPQ34" s="74">
        <f t="shared" si="101"/>
        <v>0</v>
      </c>
      <c r="IPR34" s="74">
        <f t="shared" si="101"/>
        <v>0</v>
      </c>
      <c r="IPS34" s="74">
        <f t="shared" si="101"/>
        <v>0</v>
      </c>
      <c r="IPT34" s="74">
        <f t="shared" si="101"/>
        <v>0</v>
      </c>
      <c r="IPU34" s="74">
        <f t="shared" si="101"/>
        <v>0</v>
      </c>
      <c r="IPV34" s="74">
        <f t="shared" si="101"/>
        <v>0</v>
      </c>
      <c r="IPW34" s="74">
        <f t="shared" si="101"/>
        <v>0</v>
      </c>
      <c r="IPX34" s="74">
        <f t="shared" si="101"/>
        <v>0</v>
      </c>
      <c r="IPY34" s="74">
        <f t="shared" si="101"/>
        <v>0</v>
      </c>
      <c r="IPZ34" s="74">
        <f t="shared" si="101"/>
        <v>0</v>
      </c>
      <c r="IQA34" s="74">
        <f t="shared" si="101"/>
        <v>0</v>
      </c>
      <c r="IQB34" s="74">
        <f t="shared" si="101"/>
        <v>0</v>
      </c>
      <c r="IQC34" s="74">
        <f t="shared" si="101"/>
        <v>0</v>
      </c>
      <c r="IQD34" s="74">
        <f t="shared" si="101"/>
        <v>0</v>
      </c>
      <c r="IQE34" s="74">
        <f t="shared" si="101"/>
        <v>0</v>
      </c>
      <c r="IQF34" s="74">
        <f t="shared" si="101"/>
        <v>0</v>
      </c>
      <c r="IQG34" s="74">
        <f t="shared" si="101"/>
        <v>0</v>
      </c>
      <c r="IQH34" s="74">
        <f t="shared" si="101"/>
        <v>0</v>
      </c>
      <c r="IQI34" s="74">
        <f t="shared" si="101"/>
        <v>0</v>
      </c>
      <c r="IQJ34" s="74">
        <f t="shared" ref="IQJ34:ISU34" si="102">IQJ6/1000000</f>
        <v>0</v>
      </c>
      <c r="IQK34" s="74">
        <f t="shared" si="102"/>
        <v>0</v>
      </c>
      <c r="IQL34" s="74">
        <f t="shared" si="102"/>
        <v>0</v>
      </c>
      <c r="IQM34" s="74">
        <f t="shared" si="102"/>
        <v>0</v>
      </c>
      <c r="IQN34" s="74">
        <f t="shared" si="102"/>
        <v>0</v>
      </c>
      <c r="IQO34" s="74">
        <f t="shared" si="102"/>
        <v>0</v>
      </c>
      <c r="IQP34" s="74">
        <f t="shared" si="102"/>
        <v>0</v>
      </c>
      <c r="IQQ34" s="74">
        <f t="shared" si="102"/>
        <v>0</v>
      </c>
      <c r="IQR34" s="74">
        <f t="shared" si="102"/>
        <v>0</v>
      </c>
      <c r="IQS34" s="74">
        <f t="shared" si="102"/>
        <v>0</v>
      </c>
      <c r="IQT34" s="74">
        <f t="shared" si="102"/>
        <v>0</v>
      </c>
      <c r="IQU34" s="74">
        <f t="shared" si="102"/>
        <v>0</v>
      </c>
      <c r="IQV34" s="74">
        <f t="shared" si="102"/>
        <v>0</v>
      </c>
      <c r="IQW34" s="74">
        <f t="shared" si="102"/>
        <v>0</v>
      </c>
      <c r="IQX34" s="74">
        <f t="shared" si="102"/>
        <v>0</v>
      </c>
      <c r="IQY34" s="74">
        <f t="shared" si="102"/>
        <v>0</v>
      </c>
      <c r="IQZ34" s="74">
        <f t="shared" si="102"/>
        <v>0</v>
      </c>
      <c r="IRA34" s="74">
        <f t="shared" si="102"/>
        <v>0</v>
      </c>
      <c r="IRB34" s="74">
        <f t="shared" si="102"/>
        <v>0</v>
      </c>
      <c r="IRC34" s="74">
        <f t="shared" si="102"/>
        <v>0</v>
      </c>
      <c r="IRD34" s="74">
        <f t="shared" si="102"/>
        <v>0</v>
      </c>
      <c r="IRE34" s="74">
        <f t="shared" si="102"/>
        <v>0</v>
      </c>
      <c r="IRF34" s="74">
        <f t="shared" si="102"/>
        <v>0</v>
      </c>
      <c r="IRG34" s="74">
        <f t="shared" si="102"/>
        <v>0</v>
      </c>
      <c r="IRH34" s="74">
        <f t="shared" si="102"/>
        <v>0</v>
      </c>
      <c r="IRI34" s="74">
        <f t="shared" si="102"/>
        <v>0</v>
      </c>
      <c r="IRJ34" s="74">
        <f t="shared" si="102"/>
        <v>0</v>
      </c>
      <c r="IRK34" s="74">
        <f t="shared" si="102"/>
        <v>0</v>
      </c>
      <c r="IRL34" s="74">
        <f t="shared" si="102"/>
        <v>0</v>
      </c>
      <c r="IRM34" s="74">
        <f t="shared" si="102"/>
        <v>0</v>
      </c>
      <c r="IRN34" s="74">
        <f t="shared" si="102"/>
        <v>0</v>
      </c>
      <c r="IRO34" s="74">
        <f t="shared" si="102"/>
        <v>0</v>
      </c>
      <c r="IRP34" s="74">
        <f t="shared" si="102"/>
        <v>0</v>
      </c>
      <c r="IRQ34" s="74">
        <f t="shared" si="102"/>
        <v>0</v>
      </c>
      <c r="IRR34" s="74">
        <f t="shared" si="102"/>
        <v>0</v>
      </c>
      <c r="IRS34" s="74">
        <f t="shared" si="102"/>
        <v>0</v>
      </c>
      <c r="IRT34" s="74">
        <f t="shared" si="102"/>
        <v>0</v>
      </c>
      <c r="IRU34" s="74">
        <f t="shared" si="102"/>
        <v>0</v>
      </c>
      <c r="IRV34" s="74">
        <f t="shared" si="102"/>
        <v>0</v>
      </c>
      <c r="IRW34" s="74">
        <f t="shared" si="102"/>
        <v>0</v>
      </c>
      <c r="IRX34" s="74">
        <f t="shared" si="102"/>
        <v>0</v>
      </c>
      <c r="IRY34" s="74">
        <f t="shared" si="102"/>
        <v>0</v>
      </c>
      <c r="IRZ34" s="74">
        <f t="shared" si="102"/>
        <v>0</v>
      </c>
      <c r="ISA34" s="74">
        <f t="shared" si="102"/>
        <v>0</v>
      </c>
      <c r="ISB34" s="74">
        <f t="shared" si="102"/>
        <v>0</v>
      </c>
      <c r="ISC34" s="74">
        <f t="shared" si="102"/>
        <v>0</v>
      </c>
      <c r="ISD34" s="74">
        <f t="shared" si="102"/>
        <v>0</v>
      </c>
      <c r="ISE34" s="74">
        <f t="shared" si="102"/>
        <v>0</v>
      </c>
      <c r="ISF34" s="74">
        <f t="shared" si="102"/>
        <v>0</v>
      </c>
      <c r="ISG34" s="74">
        <f t="shared" si="102"/>
        <v>0</v>
      </c>
      <c r="ISH34" s="74">
        <f t="shared" si="102"/>
        <v>0</v>
      </c>
      <c r="ISI34" s="74">
        <f t="shared" si="102"/>
        <v>0</v>
      </c>
      <c r="ISJ34" s="74">
        <f t="shared" si="102"/>
        <v>0</v>
      </c>
      <c r="ISK34" s="74">
        <f t="shared" si="102"/>
        <v>0</v>
      </c>
      <c r="ISL34" s="74">
        <f t="shared" si="102"/>
        <v>0</v>
      </c>
      <c r="ISM34" s="74">
        <f t="shared" si="102"/>
        <v>0</v>
      </c>
      <c r="ISN34" s="74">
        <f t="shared" si="102"/>
        <v>0</v>
      </c>
      <c r="ISO34" s="74">
        <f t="shared" si="102"/>
        <v>0</v>
      </c>
      <c r="ISP34" s="74">
        <f t="shared" si="102"/>
        <v>0</v>
      </c>
      <c r="ISQ34" s="74">
        <f t="shared" si="102"/>
        <v>0</v>
      </c>
      <c r="ISR34" s="74">
        <f t="shared" si="102"/>
        <v>0</v>
      </c>
      <c r="ISS34" s="74">
        <f t="shared" si="102"/>
        <v>0</v>
      </c>
      <c r="IST34" s="74">
        <f t="shared" si="102"/>
        <v>0</v>
      </c>
      <c r="ISU34" s="74">
        <f t="shared" si="102"/>
        <v>0</v>
      </c>
      <c r="ISV34" s="74">
        <f t="shared" ref="ISV34:IVG34" si="103">ISV6/1000000</f>
        <v>0</v>
      </c>
      <c r="ISW34" s="74">
        <f t="shared" si="103"/>
        <v>0</v>
      </c>
      <c r="ISX34" s="74">
        <f t="shared" si="103"/>
        <v>0</v>
      </c>
      <c r="ISY34" s="74">
        <f t="shared" si="103"/>
        <v>0</v>
      </c>
      <c r="ISZ34" s="74">
        <f t="shared" si="103"/>
        <v>0</v>
      </c>
      <c r="ITA34" s="74">
        <f t="shared" si="103"/>
        <v>0</v>
      </c>
      <c r="ITB34" s="74">
        <f t="shared" si="103"/>
        <v>0</v>
      </c>
      <c r="ITC34" s="74">
        <f t="shared" si="103"/>
        <v>0</v>
      </c>
      <c r="ITD34" s="74">
        <f t="shared" si="103"/>
        <v>0</v>
      </c>
      <c r="ITE34" s="74">
        <f t="shared" si="103"/>
        <v>0</v>
      </c>
      <c r="ITF34" s="74">
        <f t="shared" si="103"/>
        <v>0</v>
      </c>
      <c r="ITG34" s="74">
        <f t="shared" si="103"/>
        <v>0</v>
      </c>
      <c r="ITH34" s="74">
        <f t="shared" si="103"/>
        <v>0</v>
      </c>
      <c r="ITI34" s="74">
        <f t="shared" si="103"/>
        <v>0</v>
      </c>
      <c r="ITJ34" s="74">
        <f t="shared" si="103"/>
        <v>0</v>
      </c>
      <c r="ITK34" s="74">
        <f t="shared" si="103"/>
        <v>0</v>
      </c>
      <c r="ITL34" s="74">
        <f t="shared" si="103"/>
        <v>0</v>
      </c>
      <c r="ITM34" s="74">
        <f t="shared" si="103"/>
        <v>0</v>
      </c>
      <c r="ITN34" s="74">
        <f t="shared" si="103"/>
        <v>0</v>
      </c>
      <c r="ITO34" s="74">
        <f t="shared" si="103"/>
        <v>0</v>
      </c>
      <c r="ITP34" s="74">
        <f t="shared" si="103"/>
        <v>0</v>
      </c>
      <c r="ITQ34" s="74">
        <f t="shared" si="103"/>
        <v>0</v>
      </c>
      <c r="ITR34" s="74">
        <f t="shared" si="103"/>
        <v>0</v>
      </c>
      <c r="ITS34" s="74">
        <f t="shared" si="103"/>
        <v>0</v>
      </c>
      <c r="ITT34" s="74">
        <f t="shared" si="103"/>
        <v>0</v>
      </c>
      <c r="ITU34" s="74">
        <f t="shared" si="103"/>
        <v>0</v>
      </c>
      <c r="ITV34" s="74">
        <f t="shared" si="103"/>
        <v>0</v>
      </c>
      <c r="ITW34" s="74">
        <f t="shared" si="103"/>
        <v>0</v>
      </c>
      <c r="ITX34" s="74">
        <f t="shared" si="103"/>
        <v>0</v>
      </c>
      <c r="ITY34" s="74">
        <f t="shared" si="103"/>
        <v>0</v>
      </c>
      <c r="ITZ34" s="74">
        <f t="shared" si="103"/>
        <v>0</v>
      </c>
      <c r="IUA34" s="74">
        <f t="shared" si="103"/>
        <v>0</v>
      </c>
      <c r="IUB34" s="74">
        <f t="shared" si="103"/>
        <v>0</v>
      </c>
      <c r="IUC34" s="74">
        <f t="shared" si="103"/>
        <v>0</v>
      </c>
      <c r="IUD34" s="74">
        <f t="shared" si="103"/>
        <v>0</v>
      </c>
      <c r="IUE34" s="74">
        <f t="shared" si="103"/>
        <v>0</v>
      </c>
      <c r="IUF34" s="74">
        <f t="shared" si="103"/>
        <v>0</v>
      </c>
      <c r="IUG34" s="74">
        <f t="shared" si="103"/>
        <v>0</v>
      </c>
      <c r="IUH34" s="74">
        <f t="shared" si="103"/>
        <v>0</v>
      </c>
      <c r="IUI34" s="74">
        <f t="shared" si="103"/>
        <v>0</v>
      </c>
      <c r="IUJ34" s="74">
        <f t="shared" si="103"/>
        <v>0</v>
      </c>
      <c r="IUK34" s="74">
        <f t="shared" si="103"/>
        <v>0</v>
      </c>
      <c r="IUL34" s="74">
        <f t="shared" si="103"/>
        <v>0</v>
      </c>
      <c r="IUM34" s="74">
        <f t="shared" si="103"/>
        <v>0</v>
      </c>
      <c r="IUN34" s="74">
        <f t="shared" si="103"/>
        <v>0</v>
      </c>
      <c r="IUO34" s="74">
        <f t="shared" si="103"/>
        <v>0</v>
      </c>
      <c r="IUP34" s="74">
        <f t="shared" si="103"/>
        <v>0</v>
      </c>
      <c r="IUQ34" s="74">
        <f t="shared" si="103"/>
        <v>0</v>
      </c>
      <c r="IUR34" s="74">
        <f t="shared" si="103"/>
        <v>0</v>
      </c>
      <c r="IUS34" s="74">
        <f t="shared" si="103"/>
        <v>0</v>
      </c>
      <c r="IUT34" s="74">
        <f t="shared" si="103"/>
        <v>0</v>
      </c>
      <c r="IUU34" s="74">
        <f t="shared" si="103"/>
        <v>0</v>
      </c>
      <c r="IUV34" s="74">
        <f t="shared" si="103"/>
        <v>0</v>
      </c>
      <c r="IUW34" s="74">
        <f t="shared" si="103"/>
        <v>0</v>
      </c>
      <c r="IUX34" s="74">
        <f t="shared" si="103"/>
        <v>0</v>
      </c>
      <c r="IUY34" s="74">
        <f t="shared" si="103"/>
        <v>0</v>
      </c>
      <c r="IUZ34" s="74">
        <f t="shared" si="103"/>
        <v>0</v>
      </c>
      <c r="IVA34" s="74">
        <f t="shared" si="103"/>
        <v>0</v>
      </c>
      <c r="IVB34" s="74">
        <f t="shared" si="103"/>
        <v>0</v>
      </c>
      <c r="IVC34" s="74">
        <f t="shared" si="103"/>
        <v>0</v>
      </c>
      <c r="IVD34" s="74">
        <f t="shared" si="103"/>
        <v>0</v>
      </c>
      <c r="IVE34" s="74">
        <f t="shared" si="103"/>
        <v>0</v>
      </c>
      <c r="IVF34" s="74">
        <f t="shared" si="103"/>
        <v>0</v>
      </c>
      <c r="IVG34" s="74">
        <f t="shared" si="103"/>
        <v>0</v>
      </c>
      <c r="IVH34" s="74">
        <f t="shared" ref="IVH34:IXS34" si="104">IVH6/1000000</f>
        <v>0</v>
      </c>
      <c r="IVI34" s="74">
        <f t="shared" si="104"/>
        <v>0</v>
      </c>
      <c r="IVJ34" s="74">
        <f t="shared" si="104"/>
        <v>0</v>
      </c>
      <c r="IVK34" s="74">
        <f t="shared" si="104"/>
        <v>0</v>
      </c>
      <c r="IVL34" s="74">
        <f t="shared" si="104"/>
        <v>0</v>
      </c>
      <c r="IVM34" s="74">
        <f t="shared" si="104"/>
        <v>0</v>
      </c>
      <c r="IVN34" s="74">
        <f t="shared" si="104"/>
        <v>0</v>
      </c>
      <c r="IVO34" s="74">
        <f t="shared" si="104"/>
        <v>0</v>
      </c>
      <c r="IVP34" s="74">
        <f t="shared" si="104"/>
        <v>0</v>
      </c>
      <c r="IVQ34" s="74">
        <f t="shared" si="104"/>
        <v>0</v>
      </c>
      <c r="IVR34" s="74">
        <f t="shared" si="104"/>
        <v>0</v>
      </c>
      <c r="IVS34" s="74">
        <f t="shared" si="104"/>
        <v>0</v>
      </c>
      <c r="IVT34" s="74">
        <f t="shared" si="104"/>
        <v>0</v>
      </c>
      <c r="IVU34" s="74">
        <f t="shared" si="104"/>
        <v>0</v>
      </c>
      <c r="IVV34" s="74">
        <f t="shared" si="104"/>
        <v>0</v>
      </c>
      <c r="IVW34" s="74">
        <f t="shared" si="104"/>
        <v>0</v>
      </c>
      <c r="IVX34" s="74">
        <f t="shared" si="104"/>
        <v>0</v>
      </c>
      <c r="IVY34" s="74">
        <f t="shared" si="104"/>
        <v>0</v>
      </c>
      <c r="IVZ34" s="74">
        <f t="shared" si="104"/>
        <v>0</v>
      </c>
      <c r="IWA34" s="74">
        <f t="shared" si="104"/>
        <v>0</v>
      </c>
      <c r="IWB34" s="74">
        <f t="shared" si="104"/>
        <v>0</v>
      </c>
      <c r="IWC34" s="74">
        <f t="shared" si="104"/>
        <v>0</v>
      </c>
      <c r="IWD34" s="74">
        <f t="shared" si="104"/>
        <v>0</v>
      </c>
      <c r="IWE34" s="74">
        <f t="shared" si="104"/>
        <v>0</v>
      </c>
      <c r="IWF34" s="74">
        <f t="shared" si="104"/>
        <v>0</v>
      </c>
      <c r="IWG34" s="74">
        <f t="shared" si="104"/>
        <v>0</v>
      </c>
      <c r="IWH34" s="74">
        <f t="shared" si="104"/>
        <v>0</v>
      </c>
      <c r="IWI34" s="74">
        <f t="shared" si="104"/>
        <v>0</v>
      </c>
      <c r="IWJ34" s="74">
        <f t="shared" si="104"/>
        <v>0</v>
      </c>
      <c r="IWK34" s="74">
        <f t="shared" si="104"/>
        <v>0</v>
      </c>
      <c r="IWL34" s="74">
        <f t="shared" si="104"/>
        <v>0</v>
      </c>
      <c r="IWM34" s="74">
        <f t="shared" si="104"/>
        <v>0</v>
      </c>
      <c r="IWN34" s="74">
        <f t="shared" si="104"/>
        <v>0</v>
      </c>
      <c r="IWO34" s="74">
        <f t="shared" si="104"/>
        <v>0</v>
      </c>
      <c r="IWP34" s="74">
        <f t="shared" si="104"/>
        <v>0</v>
      </c>
      <c r="IWQ34" s="74">
        <f t="shared" si="104"/>
        <v>0</v>
      </c>
      <c r="IWR34" s="74">
        <f t="shared" si="104"/>
        <v>0</v>
      </c>
      <c r="IWS34" s="74">
        <f t="shared" si="104"/>
        <v>0</v>
      </c>
      <c r="IWT34" s="74">
        <f t="shared" si="104"/>
        <v>0</v>
      </c>
      <c r="IWU34" s="74">
        <f t="shared" si="104"/>
        <v>0</v>
      </c>
      <c r="IWV34" s="74">
        <f t="shared" si="104"/>
        <v>0</v>
      </c>
      <c r="IWW34" s="74">
        <f t="shared" si="104"/>
        <v>0</v>
      </c>
      <c r="IWX34" s="74">
        <f t="shared" si="104"/>
        <v>0</v>
      </c>
      <c r="IWY34" s="74">
        <f t="shared" si="104"/>
        <v>0</v>
      </c>
      <c r="IWZ34" s="74">
        <f t="shared" si="104"/>
        <v>0</v>
      </c>
      <c r="IXA34" s="74">
        <f t="shared" si="104"/>
        <v>0</v>
      </c>
      <c r="IXB34" s="74">
        <f t="shared" si="104"/>
        <v>0</v>
      </c>
      <c r="IXC34" s="74">
        <f t="shared" si="104"/>
        <v>0</v>
      </c>
      <c r="IXD34" s="74">
        <f t="shared" si="104"/>
        <v>0</v>
      </c>
      <c r="IXE34" s="74">
        <f t="shared" si="104"/>
        <v>0</v>
      </c>
      <c r="IXF34" s="74">
        <f t="shared" si="104"/>
        <v>0</v>
      </c>
      <c r="IXG34" s="74">
        <f t="shared" si="104"/>
        <v>0</v>
      </c>
      <c r="IXH34" s="74">
        <f t="shared" si="104"/>
        <v>0</v>
      </c>
      <c r="IXI34" s="74">
        <f t="shared" si="104"/>
        <v>0</v>
      </c>
      <c r="IXJ34" s="74">
        <f t="shared" si="104"/>
        <v>0</v>
      </c>
      <c r="IXK34" s="74">
        <f t="shared" si="104"/>
        <v>0</v>
      </c>
      <c r="IXL34" s="74">
        <f t="shared" si="104"/>
        <v>0</v>
      </c>
      <c r="IXM34" s="74">
        <f t="shared" si="104"/>
        <v>0</v>
      </c>
      <c r="IXN34" s="74">
        <f t="shared" si="104"/>
        <v>0</v>
      </c>
      <c r="IXO34" s="74">
        <f t="shared" si="104"/>
        <v>0</v>
      </c>
      <c r="IXP34" s="74">
        <f t="shared" si="104"/>
        <v>0</v>
      </c>
      <c r="IXQ34" s="74">
        <f t="shared" si="104"/>
        <v>0</v>
      </c>
      <c r="IXR34" s="74">
        <f t="shared" si="104"/>
        <v>0</v>
      </c>
      <c r="IXS34" s="74">
        <f t="shared" si="104"/>
        <v>0</v>
      </c>
      <c r="IXT34" s="74">
        <f t="shared" ref="IXT34:JAE34" si="105">IXT6/1000000</f>
        <v>0</v>
      </c>
      <c r="IXU34" s="74">
        <f t="shared" si="105"/>
        <v>0</v>
      </c>
      <c r="IXV34" s="74">
        <f t="shared" si="105"/>
        <v>0</v>
      </c>
      <c r="IXW34" s="74">
        <f t="shared" si="105"/>
        <v>0</v>
      </c>
      <c r="IXX34" s="74">
        <f t="shared" si="105"/>
        <v>0</v>
      </c>
      <c r="IXY34" s="74">
        <f t="shared" si="105"/>
        <v>0</v>
      </c>
      <c r="IXZ34" s="74">
        <f t="shared" si="105"/>
        <v>0</v>
      </c>
      <c r="IYA34" s="74">
        <f t="shared" si="105"/>
        <v>0</v>
      </c>
      <c r="IYB34" s="74">
        <f t="shared" si="105"/>
        <v>0</v>
      </c>
      <c r="IYC34" s="74">
        <f t="shared" si="105"/>
        <v>0</v>
      </c>
      <c r="IYD34" s="74">
        <f t="shared" si="105"/>
        <v>0</v>
      </c>
      <c r="IYE34" s="74">
        <f t="shared" si="105"/>
        <v>0</v>
      </c>
      <c r="IYF34" s="74">
        <f t="shared" si="105"/>
        <v>0</v>
      </c>
      <c r="IYG34" s="74">
        <f t="shared" si="105"/>
        <v>0</v>
      </c>
      <c r="IYH34" s="74">
        <f t="shared" si="105"/>
        <v>0</v>
      </c>
      <c r="IYI34" s="74">
        <f t="shared" si="105"/>
        <v>0</v>
      </c>
      <c r="IYJ34" s="74">
        <f t="shared" si="105"/>
        <v>0</v>
      </c>
      <c r="IYK34" s="74">
        <f t="shared" si="105"/>
        <v>0</v>
      </c>
      <c r="IYL34" s="74">
        <f t="shared" si="105"/>
        <v>0</v>
      </c>
      <c r="IYM34" s="74">
        <f t="shared" si="105"/>
        <v>0</v>
      </c>
      <c r="IYN34" s="74">
        <f t="shared" si="105"/>
        <v>0</v>
      </c>
      <c r="IYO34" s="74">
        <f t="shared" si="105"/>
        <v>0</v>
      </c>
      <c r="IYP34" s="74">
        <f t="shared" si="105"/>
        <v>0</v>
      </c>
      <c r="IYQ34" s="74">
        <f t="shared" si="105"/>
        <v>0</v>
      </c>
      <c r="IYR34" s="74">
        <f t="shared" si="105"/>
        <v>0</v>
      </c>
      <c r="IYS34" s="74">
        <f t="shared" si="105"/>
        <v>0</v>
      </c>
      <c r="IYT34" s="74">
        <f t="shared" si="105"/>
        <v>0</v>
      </c>
      <c r="IYU34" s="74">
        <f t="shared" si="105"/>
        <v>0</v>
      </c>
      <c r="IYV34" s="74">
        <f t="shared" si="105"/>
        <v>0</v>
      </c>
      <c r="IYW34" s="74">
        <f t="shared" si="105"/>
        <v>0</v>
      </c>
      <c r="IYX34" s="74">
        <f t="shared" si="105"/>
        <v>0</v>
      </c>
      <c r="IYY34" s="74">
        <f t="shared" si="105"/>
        <v>0</v>
      </c>
      <c r="IYZ34" s="74">
        <f t="shared" si="105"/>
        <v>0</v>
      </c>
      <c r="IZA34" s="74">
        <f t="shared" si="105"/>
        <v>0</v>
      </c>
      <c r="IZB34" s="74">
        <f t="shared" si="105"/>
        <v>0</v>
      </c>
      <c r="IZC34" s="74">
        <f t="shared" si="105"/>
        <v>0</v>
      </c>
      <c r="IZD34" s="74">
        <f t="shared" si="105"/>
        <v>0</v>
      </c>
      <c r="IZE34" s="74">
        <f t="shared" si="105"/>
        <v>0</v>
      </c>
      <c r="IZF34" s="74">
        <f t="shared" si="105"/>
        <v>0</v>
      </c>
      <c r="IZG34" s="74">
        <f t="shared" si="105"/>
        <v>0</v>
      </c>
      <c r="IZH34" s="74">
        <f t="shared" si="105"/>
        <v>0</v>
      </c>
      <c r="IZI34" s="74">
        <f t="shared" si="105"/>
        <v>0</v>
      </c>
      <c r="IZJ34" s="74">
        <f t="shared" si="105"/>
        <v>0</v>
      </c>
      <c r="IZK34" s="74">
        <f t="shared" si="105"/>
        <v>0</v>
      </c>
      <c r="IZL34" s="74">
        <f t="shared" si="105"/>
        <v>0</v>
      </c>
      <c r="IZM34" s="74">
        <f t="shared" si="105"/>
        <v>0</v>
      </c>
      <c r="IZN34" s="74">
        <f t="shared" si="105"/>
        <v>0</v>
      </c>
      <c r="IZO34" s="74">
        <f t="shared" si="105"/>
        <v>0</v>
      </c>
      <c r="IZP34" s="74">
        <f t="shared" si="105"/>
        <v>0</v>
      </c>
      <c r="IZQ34" s="74">
        <f t="shared" si="105"/>
        <v>0</v>
      </c>
      <c r="IZR34" s="74">
        <f t="shared" si="105"/>
        <v>0</v>
      </c>
      <c r="IZS34" s="74">
        <f t="shared" si="105"/>
        <v>0</v>
      </c>
      <c r="IZT34" s="74">
        <f t="shared" si="105"/>
        <v>0</v>
      </c>
      <c r="IZU34" s="74">
        <f t="shared" si="105"/>
        <v>0</v>
      </c>
      <c r="IZV34" s="74">
        <f t="shared" si="105"/>
        <v>0</v>
      </c>
      <c r="IZW34" s="74">
        <f t="shared" si="105"/>
        <v>0</v>
      </c>
      <c r="IZX34" s="74">
        <f t="shared" si="105"/>
        <v>0</v>
      </c>
      <c r="IZY34" s="74">
        <f t="shared" si="105"/>
        <v>0</v>
      </c>
      <c r="IZZ34" s="74">
        <f t="shared" si="105"/>
        <v>0</v>
      </c>
      <c r="JAA34" s="74">
        <f t="shared" si="105"/>
        <v>0</v>
      </c>
      <c r="JAB34" s="74">
        <f t="shared" si="105"/>
        <v>0</v>
      </c>
      <c r="JAC34" s="74">
        <f t="shared" si="105"/>
        <v>0</v>
      </c>
      <c r="JAD34" s="74">
        <f t="shared" si="105"/>
        <v>0</v>
      </c>
      <c r="JAE34" s="74">
        <f t="shared" si="105"/>
        <v>0</v>
      </c>
      <c r="JAF34" s="74">
        <f t="shared" ref="JAF34:JCQ34" si="106">JAF6/1000000</f>
        <v>0</v>
      </c>
      <c r="JAG34" s="74">
        <f t="shared" si="106"/>
        <v>0</v>
      </c>
      <c r="JAH34" s="74">
        <f t="shared" si="106"/>
        <v>0</v>
      </c>
      <c r="JAI34" s="74">
        <f t="shared" si="106"/>
        <v>0</v>
      </c>
      <c r="JAJ34" s="74">
        <f t="shared" si="106"/>
        <v>0</v>
      </c>
      <c r="JAK34" s="74">
        <f t="shared" si="106"/>
        <v>0</v>
      </c>
      <c r="JAL34" s="74">
        <f t="shared" si="106"/>
        <v>0</v>
      </c>
      <c r="JAM34" s="74">
        <f t="shared" si="106"/>
        <v>0</v>
      </c>
      <c r="JAN34" s="74">
        <f t="shared" si="106"/>
        <v>0</v>
      </c>
      <c r="JAO34" s="74">
        <f t="shared" si="106"/>
        <v>0</v>
      </c>
      <c r="JAP34" s="74">
        <f t="shared" si="106"/>
        <v>0</v>
      </c>
      <c r="JAQ34" s="74">
        <f t="shared" si="106"/>
        <v>0</v>
      </c>
      <c r="JAR34" s="74">
        <f t="shared" si="106"/>
        <v>0</v>
      </c>
      <c r="JAS34" s="74">
        <f t="shared" si="106"/>
        <v>0</v>
      </c>
      <c r="JAT34" s="74">
        <f t="shared" si="106"/>
        <v>0</v>
      </c>
      <c r="JAU34" s="74">
        <f t="shared" si="106"/>
        <v>0</v>
      </c>
      <c r="JAV34" s="74">
        <f t="shared" si="106"/>
        <v>0</v>
      </c>
      <c r="JAW34" s="74">
        <f t="shared" si="106"/>
        <v>0</v>
      </c>
      <c r="JAX34" s="74">
        <f t="shared" si="106"/>
        <v>0</v>
      </c>
      <c r="JAY34" s="74">
        <f t="shared" si="106"/>
        <v>0</v>
      </c>
      <c r="JAZ34" s="74">
        <f t="shared" si="106"/>
        <v>0</v>
      </c>
      <c r="JBA34" s="74">
        <f t="shared" si="106"/>
        <v>0</v>
      </c>
      <c r="JBB34" s="74">
        <f t="shared" si="106"/>
        <v>0</v>
      </c>
      <c r="JBC34" s="74">
        <f t="shared" si="106"/>
        <v>0</v>
      </c>
      <c r="JBD34" s="74">
        <f t="shared" si="106"/>
        <v>0</v>
      </c>
      <c r="JBE34" s="74">
        <f t="shared" si="106"/>
        <v>0</v>
      </c>
      <c r="JBF34" s="74">
        <f t="shared" si="106"/>
        <v>0</v>
      </c>
      <c r="JBG34" s="74">
        <f t="shared" si="106"/>
        <v>0</v>
      </c>
      <c r="JBH34" s="74">
        <f t="shared" si="106"/>
        <v>0</v>
      </c>
      <c r="JBI34" s="74">
        <f t="shared" si="106"/>
        <v>0</v>
      </c>
      <c r="JBJ34" s="74">
        <f t="shared" si="106"/>
        <v>0</v>
      </c>
      <c r="JBK34" s="74">
        <f t="shared" si="106"/>
        <v>0</v>
      </c>
      <c r="JBL34" s="74">
        <f t="shared" si="106"/>
        <v>0</v>
      </c>
      <c r="JBM34" s="74">
        <f t="shared" si="106"/>
        <v>0</v>
      </c>
      <c r="JBN34" s="74">
        <f t="shared" si="106"/>
        <v>0</v>
      </c>
      <c r="JBO34" s="74">
        <f t="shared" si="106"/>
        <v>0</v>
      </c>
      <c r="JBP34" s="74">
        <f t="shared" si="106"/>
        <v>0</v>
      </c>
      <c r="JBQ34" s="74">
        <f t="shared" si="106"/>
        <v>0</v>
      </c>
      <c r="JBR34" s="74">
        <f t="shared" si="106"/>
        <v>0</v>
      </c>
      <c r="JBS34" s="74">
        <f t="shared" si="106"/>
        <v>0</v>
      </c>
      <c r="JBT34" s="74">
        <f t="shared" si="106"/>
        <v>0</v>
      </c>
      <c r="JBU34" s="74">
        <f t="shared" si="106"/>
        <v>0</v>
      </c>
      <c r="JBV34" s="74">
        <f t="shared" si="106"/>
        <v>0</v>
      </c>
      <c r="JBW34" s="74">
        <f t="shared" si="106"/>
        <v>0</v>
      </c>
      <c r="JBX34" s="74">
        <f t="shared" si="106"/>
        <v>0</v>
      </c>
      <c r="JBY34" s="74">
        <f t="shared" si="106"/>
        <v>0</v>
      </c>
      <c r="JBZ34" s="74">
        <f t="shared" si="106"/>
        <v>0</v>
      </c>
      <c r="JCA34" s="74">
        <f t="shared" si="106"/>
        <v>0</v>
      </c>
      <c r="JCB34" s="74">
        <f t="shared" si="106"/>
        <v>0</v>
      </c>
      <c r="JCC34" s="74">
        <f t="shared" si="106"/>
        <v>0</v>
      </c>
      <c r="JCD34" s="74">
        <f t="shared" si="106"/>
        <v>0</v>
      </c>
      <c r="JCE34" s="74">
        <f t="shared" si="106"/>
        <v>0</v>
      </c>
      <c r="JCF34" s="74">
        <f t="shared" si="106"/>
        <v>0</v>
      </c>
      <c r="JCG34" s="74">
        <f t="shared" si="106"/>
        <v>0</v>
      </c>
      <c r="JCH34" s="74">
        <f t="shared" si="106"/>
        <v>0</v>
      </c>
      <c r="JCI34" s="74">
        <f t="shared" si="106"/>
        <v>0</v>
      </c>
      <c r="JCJ34" s="74">
        <f t="shared" si="106"/>
        <v>0</v>
      </c>
      <c r="JCK34" s="74">
        <f t="shared" si="106"/>
        <v>0</v>
      </c>
      <c r="JCL34" s="74">
        <f t="shared" si="106"/>
        <v>0</v>
      </c>
      <c r="JCM34" s="74">
        <f t="shared" si="106"/>
        <v>0</v>
      </c>
      <c r="JCN34" s="74">
        <f t="shared" si="106"/>
        <v>0</v>
      </c>
      <c r="JCO34" s="74">
        <f t="shared" si="106"/>
        <v>0</v>
      </c>
      <c r="JCP34" s="74">
        <f t="shared" si="106"/>
        <v>0</v>
      </c>
      <c r="JCQ34" s="74">
        <f t="shared" si="106"/>
        <v>0</v>
      </c>
      <c r="JCR34" s="74">
        <f t="shared" ref="JCR34:JFC34" si="107">JCR6/1000000</f>
        <v>0</v>
      </c>
      <c r="JCS34" s="74">
        <f t="shared" si="107"/>
        <v>0</v>
      </c>
      <c r="JCT34" s="74">
        <f t="shared" si="107"/>
        <v>0</v>
      </c>
      <c r="JCU34" s="74">
        <f t="shared" si="107"/>
        <v>0</v>
      </c>
      <c r="JCV34" s="74">
        <f t="shared" si="107"/>
        <v>0</v>
      </c>
      <c r="JCW34" s="74">
        <f t="shared" si="107"/>
        <v>0</v>
      </c>
      <c r="JCX34" s="74">
        <f t="shared" si="107"/>
        <v>0</v>
      </c>
      <c r="JCY34" s="74">
        <f t="shared" si="107"/>
        <v>0</v>
      </c>
      <c r="JCZ34" s="74">
        <f t="shared" si="107"/>
        <v>0</v>
      </c>
      <c r="JDA34" s="74">
        <f t="shared" si="107"/>
        <v>0</v>
      </c>
      <c r="JDB34" s="74">
        <f t="shared" si="107"/>
        <v>0</v>
      </c>
      <c r="JDC34" s="74">
        <f t="shared" si="107"/>
        <v>0</v>
      </c>
      <c r="JDD34" s="74">
        <f t="shared" si="107"/>
        <v>0</v>
      </c>
      <c r="JDE34" s="74">
        <f t="shared" si="107"/>
        <v>0</v>
      </c>
      <c r="JDF34" s="74">
        <f t="shared" si="107"/>
        <v>0</v>
      </c>
      <c r="JDG34" s="74">
        <f t="shared" si="107"/>
        <v>0</v>
      </c>
      <c r="JDH34" s="74">
        <f t="shared" si="107"/>
        <v>0</v>
      </c>
      <c r="JDI34" s="74">
        <f t="shared" si="107"/>
        <v>0</v>
      </c>
      <c r="JDJ34" s="74">
        <f t="shared" si="107"/>
        <v>0</v>
      </c>
      <c r="JDK34" s="74">
        <f t="shared" si="107"/>
        <v>0</v>
      </c>
      <c r="JDL34" s="74">
        <f t="shared" si="107"/>
        <v>0</v>
      </c>
      <c r="JDM34" s="74">
        <f t="shared" si="107"/>
        <v>0</v>
      </c>
      <c r="JDN34" s="74">
        <f t="shared" si="107"/>
        <v>0</v>
      </c>
      <c r="JDO34" s="74">
        <f t="shared" si="107"/>
        <v>0</v>
      </c>
      <c r="JDP34" s="74">
        <f t="shared" si="107"/>
        <v>0</v>
      </c>
      <c r="JDQ34" s="74">
        <f t="shared" si="107"/>
        <v>0</v>
      </c>
      <c r="JDR34" s="74">
        <f t="shared" si="107"/>
        <v>0</v>
      </c>
      <c r="JDS34" s="74">
        <f t="shared" si="107"/>
        <v>0</v>
      </c>
      <c r="JDT34" s="74">
        <f t="shared" si="107"/>
        <v>0</v>
      </c>
      <c r="JDU34" s="74">
        <f t="shared" si="107"/>
        <v>0</v>
      </c>
      <c r="JDV34" s="74">
        <f t="shared" si="107"/>
        <v>0</v>
      </c>
      <c r="JDW34" s="74">
        <f t="shared" si="107"/>
        <v>0</v>
      </c>
      <c r="JDX34" s="74">
        <f t="shared" si="107"/>
        <v>0</v>
      </c>
      <c r="JDY34" s="74">
        <f t="shared" si="107"/>
        <v>0</v>
      </c>
      <c r="JDZ34" s="74">
        <f t="shared" si="107"/>
        <v>0</v>
      </c>
      <c r="JEA34" s="74">
        <f t="shared" si="107"/>
        <v>0</v>
      </c>
      <c r="JEB34" s="74">
        <f t="shared" si="107"/>
        <v>0</v>
      </c>
      <c r="JEC34" s="74">
        <f t="shared" si="107"/>
        <v>0</v>
      </c>
      <c r="JED34" s="74">
        <f t="shared" si="107"/>
        <v>0</v>
      </c>
      <c r="JEE34" s="74">
        <f t="shared" si="107"/>
        <v>0</v>
      </c>
      <c r="JEF34" s="74">
        <f t="shared" si="107"/>
        <v>0</v>
      </c>
      <c r="JEG34" s="74">
        <f t="shared" si="107"/>
        <v>0</v>
      </c>
      <c r="JEH34" s="74">
        <f t="shared" si="107"/>
        <v>0</v>
      </c>
      <c r="JEI34" s="74">
        <f t="shared" si="107"/>
        <v>0</v>
      </c>
      <c r="JEJ34" s="74">
        <f t="shared" si="107"/>
        <v>0</v>
      </c>
      <c r="JEK34" s="74">
        <f t="shared" si="107"/>
        <v>0</v>
      </c>
      <c r="JEL34" s="74">
        <f t="shared" si="107"/>
        <v>0</v>
      </c>
      <c r="JEM34" s="74">
        <f t="shared" si="107"/>
        <v>0</v>
      </c>
      <c r="JEN34" s="74">
        <f t="shared" si="107"/>
        <v>0</v>
      </c>
      <c r="JEO34" s="74">
        <f t="shared" si="107"/>
        <v>0</v>
      </c>
      <c r="JEP34" s="74">
        <f t="shared" si="107"/>
        <v>0</v>
      </c>
      <c r="JEQ34" s="74">
        <f t="shared" si="107"/>
        <v>0</v>
      </c>
      <c r="JER34" s="74">
        <f t="shared" si="107"/>
        <v>0</v>
      </c>
      <c r="JES34" s="74">
        <f t="shared" si="107"/>
        <v>0</v>
      </c>
      <c r="JET34" s="74">
        <f t="shared" si="107"/>
        <v>0</v>
      </c>
      <c r="JEU34" s="74">
        <f t="shared" si="107"/>
        <v>0</v>
      </c>
      <c r="JEV34" s="74">
        <f t="shared" si="107"/>
        <v>0</v>
      </c>
      <c r="JEW34" s="74">
        <f t="shared" si="107"/>
        <v>0</v>
      </c>
      <c r="JEX34" s="74">
        <f t="shared" si="107"/>
        <v>0</v>
      </c>
      <c r="JEY34" s="74">
        <f t="shared" si="107"/>
        <v>0</v>
      </c>
      <c r="JEZ34" s="74">
        <f t="shared" si="107"/>
        <v>0</v>
      </c>
      <c r="JFA34" s="74">
        <f t="shared" si="107"/>
        <v>0</v>
      </c>
      <c r="JFB34" s="74">
        <f t="shared" si="107"/>
        <v>0</v>
      </c>
      <c r="JFC34" s="74">
        <f t="shared" si="107"/>
        <v>0</v>
      </c>
      <c r="JFD34" s="74">
        <f t="shared" ref="JFD34:JHO34" si="108">JFD6/1000000</f>
        <v>0</v>
      </c>
      <c r="JFE34" s="74">
        <f t="shared" si="108"/>
        <v>0</v>
      </c>
      <c r="JFF34" s="74">
        <f t="shared" si="108"/>
        <v>0</v>
      </c>
      <c r="JFG34" s="74">
        <f t="shared" si="108"/>
        <v>0</v>
      </c>
      <c r="JFH34" s="74">
        <f t="shared" si="108"/>
        <v>0</v>
      </c>
      <c r="JFI34" s="74">
        <f t="shared" si="108"/>
        <v>0</v>
      </c>
      <c r="JFJ34" s="74">
        <f t="shared" si="108"/>
        <v>0</v>
      </c>
      <c r="JFK34" s="74">
        <f t="shared" si="108"/>
        <v>0</v>
      </c>
      <c r="JFL34" s="74">
        <f t="shared" si="108"/>
        <v>0</v>
      </c>
      <c r="JFM34" s="74">
        <f t="shared" si="108"/>
        <v>0</v>
      </c>
      <c r="JFN34" s="74">
        <f t="shared" si="108"/>
        <v>0</v>
      </c>
      <c r="JFO34" s="74">
        <f t="shared" si="108"/>
        <v>0</v>
      </c>
      <c r="JFP34" s="74">
        <f t="shared" si="108"/>
        <v>0</v>
      </c>
      <c r="JFQ34" s="74">
        <f t="shared" si="108"/>
        <v>0</v>
      </c>
      <c r="JFR34" s="74">
        <f t="shared" si="108"/>
        <v>0</v>
      </c>
      <c r="JFS34" s="74">
        <f t="shared" si="108"/>
        <v>0</v>
      </c>
      <c r="JFT34" s="74">
        <f t="shared" si="108"/>
        <v>0</v>
      </c>
      <c r="JFU34" s="74">
        <f t="shared" si="108"/>
        <v>0</v>
      </c>
      <c r="JFV34" s="74">
        <f t="shared" si="108"/>
        <v>0</v>
      </c>
      <c r="JFW34" s="74">
        <f t="shared" si="108"/>
        <v>0</v>
      </c>
      <c r="JFX34" s="74">
        <f t="shared" si="108"/>
        <v>0</v>
      </c>
      <c r="JFY34" s="74">
        <f t="shared" si="108"/>
        <v>0</v>
      </c>
      <c r="JFZ34" s="74">
        <f t="shared" si="108"/>
        <v>0</v>
      </c>
      <c r="JGA34" s="74">
        <f t="shared" si="108"/>
        <v>0</v>
      </c>
      <c r="JGB34" s="74">
        <f t="shared" si="108"/>
        <v>0</v>
      </c>
      <c r="JGC34" s="74">
        <f t="shared" si="108"/>
        <v>0</v>
      </c>
      <c r="JGD34" s="74">
        <f t="shared" si="108"/>
        <v>0</v>
      </c>
      <c r="JGE34" s="74">
        <f t="shared" si="108"/>
        <v>0</v>
      </c>
      <c r="JGF34" s="74">
        <f t="shared" si="108"/>
        <v>0</v>
      </c>
      <c r="JGG34" s="74">
        <f t="shared" si="108"/>
        <v>0</v>
      </c>
      <c r="JGH34" s="74">
        <f t="shared" si="108"/>
        <v>0</v>
      </c>
      <c r="JGI34" s="74">
        <f t="shared" si="108"/>
        <v>0</v>
      </c>
      <c r="JGJ34" s="74">
        <f t="shared" si="108"/>
        <v>0</v>
      </c>
      <c r="JGK34" s="74">
        <f t="shared" si="108"/>
        <v>0</v>
      </c>
      <c r="JGL34" s="74">
        <f t="shared" si="108"/>
        <v>0</v>
      </c>
      <c r="JGM34" s="74">
        <f t="shared" si="108"/>
        <v>0</v>
      </c>
      <c r="JGN34" s="74">
        <f t="shared" si="108"/>
        <v>0</v>
      </c>
      <c r="JGO34" s="74">
        <f t="shared" si="108"/>
        <v>0</v>
      </c>
      <c r="JGP34" s="74">
        <f t="shared" si="108"/>
        <v>0</v>
      </c>
      <c r="JGQ34" s="74">
        <f t="shared" si="108"/>
        <v>0</v>
      </c>
      <c r="JGR34" s="74">
        <f t="shared" si="108"/>
        <v>0</v>
      </c>
      <c r="JGS34" s="74">
        <f t="shared" si="108"/>
        <v>0</v>
      </c>
      <c r="JGT34" s="74">
        <f t="shared" si="108"/>
        <v>0</v>
      </c>
      <c r="JGU34" s="74">
        <f t="shared" si="108"/>
        <v>0</v>
      </c>
      <c r="JGV34" s="74">
        <f t="shared" si="108"/>
        <v>0</v>
      </c>
      <c r="JGW34" s="74">
        <f t="shared" si="108"/>
        <v>0</v>
      </c>
      <c r="JGX34" s="74">
        <f t="shared" si="108"/>
        <v>0</v>
      </c>
      <c r="JGY34" s="74">
        <f t="shared" si="108"/>
        <v>0</v>
      </c>
      <c r="JGZ34" s="74">
        <f t="shared" si="108"/>
        <v>0</v>
      </c>
      <c r="JHA34" s="74">
        <f t="shared" si="108"/>
        <v>0</v>
      </c>
      <c r="JHB34" s="74">
        <f t="shared" si="108"/>
        <v>0</v>
      </c>
      <c r="JHC34" s="74">
        <f t="shared" si="108"/>
        <v>0</v>
      </c>
      <c r="JHD34" s="74">
        <f t="shared" si="108"/>
        <v>0</v>
      </c>
      <c r="JHE34" s="74">
        <f t="shared" si="108"/>
        <v>0</v>
      </c>
      <c r="JHF34" s="74">
        <f t="shared" si="108"/>
        <v>0</v>
      </c>
      <c r="JHG34" s="74">
        <f t="shared" si="108"/>
        <v>0</v>
      </c>
      <c r="JHH34" s="74">
        <f t="shared" si="108"/>
        <v>0</v>
      </c>
      <c r="JHI34" s="74">
        <f t="shared" si="108"/>
        <v>0</v>
      </c>
      <c r="JHJ34" s="74">
        <f t="shared" si="108"/>
        <v>0</v>
      </c>
      <c r="JHK34" s="74">
        <f t="shared" si="108"/>
        <v>0</v>
      </c>
      <c r="JHL34" s="74">
        <f t="shared" si="108"/>
        <v>0</v>
      </c>
      <c r="JHM34" s="74">
        <f t="shared" si="108"/>
        <v>0</v>
      </c>
      <c r="JHN34" s="74">
        <f t="shared" si="108"/>
        <v>0</v>
      </c>
      <c r="JHO34" s="74">
        <f t="shared" si="108"/>
        <v>0</v>
      </c>
      <c r="JHP34" s="74">
        <f t="shared" ref="JHP34:JKA34" si="109">JHP6/1000000</f>
        <v>0</v>
      </c>
      <c r="JHQ34" s="74">
        <f t="shared" si="109"/>
        <v>0</v>
      </c>
      <c r="JHR34" s="74">
        <f t="shared" si="109"/>
        <v>0</v>
      </c>
      <c r="JHS34" s="74">
        <f t="shared" si="109"/>
        <v>0</v>
      </c>
      <c r="JHT34" s="74">
        <f t="shared" si="109"/>
        <v>0</v>
      </c>
      <c r="JHU34" s="74">
        <f t="shared" si="109"/>
        <v>0</v>
      </c>
      <c r="JHV34" s="74">
        <f t="shared" si="109"/>
        <v>0</v>
      </c>
      <c r="JHW34" s="74">
        <f t="shared" si="109"/>
        <v>0</v>
      </c>
      <c r="JHX34" s="74">
        <f t="shared" si="109"/>
        <v>0</v>
      </c>
      <c r="JHY34" s="74">
        <f t="shared" si="109"/>
        <v>0</v>
      </c>
      <c r="JHZ34" s="74">
        <f t="shared" si="109"/>
        <v>0</v>
      </c>
      <c r="JIA34" s="74">
        <f t="shared" si="109"/>
        <v>0</v>
      </c>
      <c r="JIB34" s="74">
        <f t="shared" si="109"/>
        <v>0</v>
      </c>
      <c r="JIC34" s="74">
        <f t="shared" si="109"/>
        <v>0</v>
      </c>
      <c r="JID34" s="74">
        <f t="shared" si="109"/>
        <v>0</v>
      </c>
      <c r="JIE34" s="74">
        <f t="shared" si="109"/>
        <v>0</v>
      </c>
      <c r="JIF34" s="74">
        <f t="shared" si="109"/>
        <v>0</v>
      </c>
      <c r="JIG34" s="74">
        <f t="shared" si="109"/>
        <v>0</v>
      </c>
      <c r="JIH34" s="74">
        <f t="shared" si="109"/>
        <v>0</v>
      </c>
      <c r="JII34" s="74">
        <f t="shared" si="109"/>
        <v>0</v>
      </c>
      <c r="JIJ34" s="74">
        <f t="shared" si="109"/>
        <v>0</v>
      </c>
      <c r="JIK34" s="74">
        <f t="shared" si="109"/>
        <v>0</v>
      </c>
      <c r="JIL34" s="74">
        <f t="shared" si="109"/>
        <v>0</v>
      </c>
      <c r="JIM34" s="74">
        <f t="shared" si="109"/>
        <v>0</v>
      </c>
      <c r="JIN34" s="74">
        <f t="shared" si="109"/>
        <v>0</v>
      </c>
      <c r="JIO34" s="74">
        <f t="shared" si="109"/>
        <v>0</v>
      </c>
      <c r="JIP34" s="74">
        <f t="shared" si="109"/>
        <v>0</v>
      </c>
      <c r="JIQ34" s="74">
        <f t="shared" si="109"/>
        <v>0</v>
      </c>
      <c r="JIR34" s="74">
        <f t="shared" si="109"/>
        <v>0</v>
      </c>
      <c r="JIS34" s="74">
        <f t="shared" si="109"/>
        <v>0</v>
      </c>
      <c r="JIT34" s="74">
        <f t="shared" si="109"/>
        <v>0</v>
      </c>
      <c r="JIU34" s="74">
        <f t="shared" si="109"/>
        <v>0</v>
      </c>
      <c r="JIV34" s="74">
        <f t="shared" si="109"/>
        <v>0</v>
      </c>
      <c r="JIW34" s="74">
        <f t="shared" si="109"/>
        <v>0</v>
      </c>
      <c r="JIX34" s="74">
        <f t="shared" si="109"/>
        <v>0</v>
      </c>
      <c r="JIY34" s="74">
        <f t="shared" si="109"/>
        <v>0</v>
      </c>
      <c r="JIZ34" s="74">
        <f t="shared" si="109"/>
        <v>0</v>
      </c>
      <c r="JJA34" s="74">
        <f t="shared" si="109"/>
        <v>0</v>
      </c>
      <c r="JJB34" s="74">
        <f t="shared" si="109"/>
        <v>0</v>
      </c>
      <c r="JJC34" s="74">
        <f t="shared" si="109"/>
        <v>0</v>
      </c>
      <c r="JJD34" s="74">
        <f t="shared" si="109"/>
        <v>0</v>
      </c>
      <c r="JJE34" s="74">
        <f t="shared" si="109"/>
        <v>0</v>
      </c>
      <c r="JJF34" s="74">
        <f t="shared" si="109"/>
        <v>0</v>
      </c>
      <c r="JJG34" s="74">
        <f t="shared" si="109"/>
        <v>0</v>
      </c>
      <c r="JJH34" s="74">
        <f t="shared" si="109"/>
        <v>0</v>
      </c>
      <c r="JJI34" s="74">
        <f t="shared" si="109"/>
        <v>0</v>
      </c>
      <c r="JJJ34" s="74">
        <f t="shared" si="109"/>
        <v>0</v>
      </c>
      <c r="JJK34" s="74">
        <f t="shared" si="109"/>
        <v>0</v>
      </c>
      <c r="JJL34" s="74">
        <f t="shared" si="109"/>
        <v>0</v>
      </c>
      <c r="JJM34" s="74">
        <f t="shared" si="109"/>
        <v>0</v>
      </c>
      <c r="JJN34" s="74">
        <f t="shared" si="109"/>
        <v>0</v>
      </c>
      <c r="JJO34" s="74">
        <f t="shared" si="109"/>
        <v>0</v>
      </c>
      <c r="JJP34" s="74">
        <f t="shared" si="109"/>
        <v>0</v>
      </c>
      <c r="JJQ34" s="74">
        <f t="shared" si="109"/>
        <v>0</v>
      </c>
      <c r="JJR34" s="74">
        <f t="shared" si="109"/>
        <v>0</v>
      </c>
      <c r="JJS34" s="74">
        <f t="shared" si="109"/>
        <v>0</v>
      </c>
      <c r="JJT34" s="74">
        <f t="shared" si="109"/>
        <v>0</v>
      </c>
      <c r="JJU34" s="74">
        <f t="shared" si="109"/>
        <v>0</v>
      </c>
      <c r="JJV34" s="74">
        <f t="shared" si="109"/>
        <v>0</v>
      </c>
      <c r="JJW34" s="74">
        <f t="shared" si="109"/>
        <v>0</v>
      </c>
      <c r="JJX34" s="74">
        <f t="shared" si="109"/>
        <v>0</v>
      </c>
      <c r="JJY34" s="74">
        <f t="shared" si="109"/>
        <v>0</v>
      </c>
      <c r="JJZ34" s="74">
        <f t="shared" si="109"/>
        <v>0</v>
      </c>
      <c r="JKA34" s="74">
        <f t="shared" si="109"/>
        <v>0</v>
      </c>
      <c r="JKB34" s="74">
        <f t="shared" ref="JKB34:JMM34" si="110">JKB6/1000000</f>
        <v>0</v>
      </c>
      <c r="JKC34" s="74">
        <f t="shared" si="110"/>
        <v>0</v>
      </c>
      <c r="JKD34" s="74">
        <f t="shared" si="110"/>
        <v>0</v>
      </c>
      <c r="JKE34" s="74">
        <f t="shared" si="110"/>
        <v>0</v>
      </c>
      <c r="JKF34" s="74">
        <f t="shared" si="110"/>
        <v>0</v>
      </c>
      <c r="JKG34" s="74">
        <f t="shared" si="110"/>
        <v>0</v>
      </c>
      <c r="JKH34" s="74">
        <f t="shared" si="110"/>
        <v>0</v>
      </c>
      <c r="JKI34" s="74">
        <f t="shared" si="110"/>
        <v>0</v>
      </c>
      <c r="JKJ34" s="74">
        <f t="shared" si="110"/>
        <v>0</v>
      </c>
      <c r="JKK34" s="74">
        <f t="shared" si="110"/>
        <v>0</v>
      </c>
      <c r="JKL34" s="74">
        <f t="shared" si="110"/>
        <v>0</v>
      </c>
      <c r="JKM34" s="74">
        <f t="shared" si="110"/>
        <v>0</v>
      </c>
      <c r="JKN34" s="74">
        <f t="shared" si="110"/>
        <v>0</v>
      </c>
      <c r="JKO34" s="74">
        <f t="shared" si="110"/>
        <v>0</v>
      </c>
      <c r="JKP34" s="74">
        <f t="shared" si="110"/>
        <v>0</v>
      </c>
      <c r="JKQ34" s="74">
        <f t="shared" si="110"/>
        <v>0</v>
      </c>
      <c r="JKR34" s="74">
        <f t="shared" si="110"/>
        <v>0</v>
      </c>
      <c r="JKS34" s="74">
        <f t="shared" si="110"/>
        <v>0</v>
      </c>
      <c r="JKT34" s="74">
        <f t="shared" si="110"/>
        <v>0</v>
      </c>
      <c r="JKU34" s="74">
        <f t="shared" si="110"/>
        <v>0</v>
      </c>
      <c r="JKV34" s="74">
        <f t="shared" si="110"/>
        <v>0</v>
      </c>
      <c r="JKW34" s="74">
        <f t="shared" si="110"/>
        <v>0</v>
      </c>
      <c r="JKX34" s="74">
        <f t="shared" si="110"/>
        <v>0</v>
      </c>
      <c r="JKY34" s="74">
        <f t="shared" si="110"/>
        <v>0</v>
      </c>
      <c r="JKZ34" s="74">
        <f t="shared" si="110"/>
        <v>0</v>
      </c>
      <c r="JLA34" s="74">
        <f t="shared" si="110"/>
        <v>0</v>
      </c>
      <c r="JLB34" s="74">
        <f t="shared" si="110"/>
        <v>0</v>
      </c>
      <c r="JLC34" s="74">
        <f t="shared" si="110"/>
        <v>0</v>
      </c>
      <c r="JLD34" s="74">
        <f t="shared" si="110"/>
        <v>0</v>
      </c>
      <c r="JLE34" s="74">
        <f t="shared" si="110"/>
        <v>0</v>
      </c>
      <c r="JLF34" s="74">
        <f t="shared" si="110"/>
        <v>0</v>
      </c>
      <c r="JLG34" s="74">
        <f t="shared" si="110"/>
        <v>0</v>
      </c>
      <c r="JLH34" s="74">
        <f t="shared" si="110"/>
        <v>0</v>
      </c>
      <c r="JLI34" s="74">
        <f t="shared" si="110"/>
        <v>0</v>
      </c>
      <c r="JLJ34" s="74">
        <f t="shared" si="110"/>
        <v>0</v>
      </c>
      <c r="JLK34" s="74">
        <f t="shared" si="110"/>
        <v>0</v>
      </c>
      <c r="JLL34" s="74">
        <f t="shared" si="110"/>
        <v>0</v>
      </c>
      <c r="JLM34" s="74">
        <f t="shared" si="110"/>
        <v>0</v>
      </c>
      <c r="JLN34" s="74">
        <f t="shared" si="110"/>
        <v>0</v>
      </c>
      <c r="JLO34" s="74">
        <f t="shared" si="110"/>
        <v>0</v>
      </c>
      <c r="JLP34" s="74">
        <f t="shared" si="110"/>
        <v>0</v>
      </c>
      <c r="JLQ34" s="74">
        <f t="shared" si="110"/>
        <v>0</v>
      </c>
      <c r="JLR34" s="74">
        <f t="shared" si="110"/>
        <v>0</v>
      </c>
      <c r="JLS34" s="74">
        <f t="shared" si="110"/>
        <v>0</v>
      </c>
      <c r="JLT34" s="74">
        <f t="shared" si="110"/>
        <v>0</v>
      </c>
      <c r="JLU34" s="74">
        <f t="shared" si="110"/>
        <v>0</v>
      </c>
      <c r="JLV34" s="74">
        <f t="shared" si="110"/>
        <v>0</v>
      </c>
      <c r="JLW34" s="74">
        <f t="shared" si="110"/>
        <v>0</v>
      </c>
      <c r="JLX34" s="74">
        <f t="shared" si="110"/>
        <v>0</v>
      </c>
      <c r="JLY34" s="74">
        <f t="shared" si="110"/>
        <v>0</v>
      </c>
      <c r="JLZ34" s="74">
        <f t="shared" si="110"/>
        <v>0</v>
      </c>
      <c r="JMA34" s="74">
        <f t="shared" si="110"/>
        <v>0</v>
      </c>
      <c r="JMB34" s="74">
        <f t="shared" si="110"/>
        <v>0</v>
      </c>
      <c r="JMC34" s="74">
        <f t="shared" si="110"/>
        <v>0</v>
      </c>
      <c r="JMD34" s="74">
        <f t="shared" si="110"/>
        <v>0</v>
      </c>
      <c r="JME34" s="74">
        <f t="shared" si="110"/>
        <v>0</v>
      </c>
      <c r="JMF34" s="74">
        <f t="shared" si="110"/>
        <v>0</v>
      </c>
      <c r="JMG34" s="74">
        <f t="shared" si="110"/>
        <v>0</v>
      </c>
      <c r="JMH34" s="74">
        <f t="shared" si="110"/>
        <v>0</v>
      </c>
      <c r="JMI34" s="74">
        <f t="shared" si="110"/>
        <v>0</v>
      </c>
      <c r="JMJ34" s="74">
        <f t="shared" si="110"/>
        <v>0</v>
      </c>
      <c r="JMK34" s="74">
        <f t="shared" si="110"/>
        <v>0</v>
      </c>
      <c r="JML34" s="74">
        <f t="shared" si="110"/>
        <v>0</v>
      </c>
      <c r="JMM34" s="74">
        <f t="shared" si="110"/>
        <v>0</v>
      </c>
      <c r="JMN34" s="74">
        <f t="shared" ref="JMN34:JOY34" si="111">JMN6/1000000</f>
        <v>0</v>
      </c>
      <c r="JMO34" s="74">
        <f t="shared" si="111"/>
        <v>0</v>
      </c>
      <c r="JMP34" s="74">
        <f t="shared" si="111"/>
        <v>0</v>
      </c>
      <c r="JMQ34" s="74">
        <f t="shared" si="111"/>
        <v>0</v>
      </c>
      <c r="JMR34" s="74">
        <f t="shared" si="111"/>
        <v>0</v>
      </c>
      <c r="JMS34" s="74">
        <f t="shared" si="111"/>
        <v>0</v>
      </c>
      <c r="JMT34" s="74">
        <f t="shared" si="111"/>
        <v>0</v>
      </c>
      <c r="JMU34" s="74">
        <f t="shared" si="111"/>
        <v>0</v>
      </c>
      <c r="JMV34" s="74">
        <f t="shared" si="111"/>
        <v>0</v>
      </c>
      <c r="JMW34" s="74">
        <f t="shared" si="111"/>
        <v>0</v>
      </c>
      <c r="JMX34" s="74">
        <f t="shared" si="111"/>
        <v>0</v>
      </c>
      <c r="JMY34" s="74">
        <f t="shared" si="111"/>
        <v>0</v>
      </c>
      <c r="JMZ34" s="74">
        <f t="shared" si="111"/>
        <v>0</v>
      </c>
      <c r="JNA34" s="74">
        <f t="shared" si="111"/>
        <v>0</v>
      </c>
      <c r="JNB34" s="74">
        <f t="shared" si="111"/>
        <v>0</v>
      </c>
      <c r="JNC34" s="74">
        <f t="shared" si="111"/>
        <v>0</v>
      </c>
      <c r="JND34" s="74">
        <f t="shared" si="111"/>
        <v>0</v>
      </c>
      <c r="JNE34" s="74">
        <f t="shared" si="111"/>
        <v>0</v>
      </c>
      <c r="JNF34" s="74">
        <f t="shared" si="111"/>
        <v>0</v>
      </c>
      <c r="JNG34" s="74">
        <f t="shared" si="111"/>
        <v>0</v>
      </c>
      <c r="JNH34" s="74">
        <f t="shared" si="111"/>
        <v>0</v>
      </c>
      <c r="JNI34" s="74">
        <f t="shared" si="111"/>
        <v>0</v>
      </c>
      <c r="JNJ34" s="74">
        <f t="shared" si="111"/>
        <v>0</v>
      </c>
      <c r="JNK34" s="74">
        <f t="shared" si="111"/>
        <v>0</v>
      </c>
      <c r="JNL34" s="74">
        <f t="shared" si="111"/>
        <v>0</v>
      </c>
      <c r="JNM34" s="74">
        <f t="shared" si="111"/>
        <v>0</v>
      </c>
      <c r="JNN34" s="74">
        <f t="shared" si="111"/>
        <v>0</v>
      </c>
      <c r="JNO34" s="74">
        <f t="shared" si="111"/>
        <v>0</v>
      </c>
      <c r="JNP34" s="74">
        <f t="shared" si="111"/>
        <v>0</v>
      </c>
      <c r="JNQ34" s="74">
        <f t="shared" si="111"/>
        <v>0</v>
      </c>
      <c r="JNR34" s="74">
        <f t="shared" si="111"/>
        <v>0</v>
      </c>
      <c r="JNS34" s="74">
        <f t="shared" si="111"/>
        <v>0</v>
      </c>
      <c r="JNT34" s="74">
        <f t="shared" si="111"/>
        <v>0</v>
      </c>
      <c r="JNU34" s="74">
        <f t="shared" si="111"/>
        <v>0</v>
      </c>
      <c r="JNV34" s="74">
        <f t="shared" si="111"/>
        <v>0</v>
      </c>
      <c r="JNW34" s="74">
        <f t="shared" si="111"/>
        <v>0</v>
      </c>
      <c r="JNX34" s="74">
        <f t="shared" si="111"/>
        <v>0</v>
      </c>
      <c r="JNY34" s="74">
        <f t="shared" si="111"/>
        <v>0</v>
      </c>
      <c r="JNZ34" s="74">
        <f t="shared" si="111"/>
        <v>0</v>
      </c>
      <c r="JOA34" s="74">
        <f t="shared" si="111"/>
        <v>0</v>
      </c>
      <c r="JOB34" s="74">
        <f t="shared" si="111"/>
        <v>0</v>
      </c>
      <c r="JOC34" s="74">
        <f t="shared" si="111"/>
        <v>0</v>
      </c>
      <c r="JOD34" s="74">
        <f t="shared" si="111"/>
        <v>0</v>
      </c>
      <c r="JOE34" s="74">
        <f t="shared" si="111"/>
        <v>0</v>
      </c>
      <c r="JOF34" s="74">
        <f t="shared" si="111"/>
        <v>0</v>
      </c>
      <c r="JOG34" s="74">
        <f t="shared" si="111"/>
        <v>0</v>
      </c>
      <c r="JOH34" s="74">
        <f t="shared" si="111"/>
        <v>0</v>
      </c>
      <c r="JOI34" s="74">
        <f t="shared" si="111"/>
        <v>0</v>
      </c>
      <c r="JOJ34" s="74">
        <f t="shared" si="111"/>
        <v>0</v>
      </c>
      <c r="JOK34" s="74">
        <f t="shared" si="111"/>
        <v>0</v>
      </c>
      <c r="JOL34" s="74">
        <f t="shared" si="111"/>
        <v>0</v>
      </c>
      <c r="JOM34" s="74">
        <f t="shared" si="111"/>
        <v>0</v>
      </c>
      <c r="JON34" s="74">
        <f t="shared" si="111"/>
        <v>0</v>
      </c>
      <c r="JOO34" s="74">
        <f t="shared" si="111"/>
        <v>0</v>
      </c>
      <c r="JOP34" s="74">
        <f t="shared" si="111"/>
        <v>0</v>
      </c>
      <c r="JOQ34" s="74">
        <f t="shared" si="111"/>
        <v>0</v>
      </c>
      <c r="JOR34" s="74">
        <f t="shared" si="111"/>
        <v>0</v>
      </c>
      <c r="JOS34" s="74">
        <f t="shared" si="111"/>
        <v>0</v>
      </c>
      <c r="JOT34" s="74">
        <f t="shared" si="111"/>
        <v>0</v>
      </c>
      <c r="JOU34" s="74">
        <f t="shared" si="111"/>
        <v>0</v>
      </c>
      <c r="JOV34" s="74">
        <f t="shared" si="111"/>
        <v>0</v>
      </c>
      <c r="JOW34" s="74">
        <f t="shared" si="111"/>
        <v>0</v>
      </c>
      <c r="JOX34" s="74">
        <f t="shared" si="111"/>
        <v>0</v>
      </c>
      <c r="JOY34" s="74">
        <f t="shared" si="111"/>
        <v>0</v>
      </c>
      <c r="JOZ34" s="74">
        <f t="shared" ref="JOZ34:JRK34" si="112">JOZ6/1000000</f>
        <v>0</v>
      </c>
      <c r="JPA34" s="74">
        <f t="shared" si="112"/>
        <v>0</v>
      </c>
      <c r="JPB34" s="74">
        <f t="shared" si="112"/>
        <v>0</v>
      </c>
      <c r="JPC34" s="74">
        <f t="shared" si="112"/>
        <v>0</v>
      </c>
      <c r="JPD34" s="74">
        <f t="shared" si="112"/>
        <v>0</v>
      </c>
      <c r="JPE34" s="74">
        <f t="shared" si="112"/>
        <v>0</v>
      </c>
      <c r="JPF34" s="74">
        <f t="shared" si="112"/>
        <v>0</v>
      </c>
      <c r="JPG34" s="74">
        <f t="shared" si="112"/>
        <v>0</v>
      </c>
      <c r="JPH34" s="74">
        <f t="shared" si="112"/>
        <v>0</v>
      </c>
      <c r="JPI34" s="74">
        <f t="shared" si="112"/>
        <v>0</v>
      </c>
      <c r="JPJ34" s="74">
        <f t="shared" si="112"/>
        <v>0</v>
      </c>
      <c r="JPK34" s="74">
        <f t="shared" si="112"/>
        <v>0</v>
      </c>
      <c r="JPL34" s="74">
        <f t="shared" si="112"/>
        <v>0</v>
      </c>
      <c r="JPM34" s="74">
        <f t="shared" si="112"/>
        <v>0</v>
      </c>
      <c r="JPN34" s="74">
        <f t="shared" si="112"/>
        <v>0</v>
      </c>
      <c r="JPO34" s="74">
        <f t="shared" si="112"/>
        <v>0</v>
      </c>
      <c r="JPP34" s="74">
        <f t="shared" si="112"/>
        <v>0</v>
      </c>
      <c r="JPQ34" s="74">
        <f t="shared" si="112"/>
        <v>0</v>
      </c>
      <c r="JPR34" s="74">
        <f t="shared" si="112"/>
        <v>0</v>
      </c>
      <c r="JPS34" s="74">
        <f t="shared" si="112"/>
        <v>0</v>
      </c>
      <c r="JPT34" s="74">
        <f t="shared" si="112"/>
        <v>0</v>
      </c>
      <c r="JPU34" s="74">
        <f t="shared" si="112"/>
        <v>0</v>
      </c>
      <c r="JPV34" s="74">
        <f t="shared" si="112"/>
        <v>0</v>
      </c>
      <c r="JPW34" s="74">
        <f t="shared" si="112"/>
        <v>0</v>
      </c>
      <c r="JPX34" s="74">
        <f t="shared" si="112"/>
        <v>0</v>
      </c>
      <c r="JPY34" s="74">
        <f t="shared" si="112"/>
        <v>0</v>
      </c>
      <c r="JPZ34" s="74">
        <f t="shared" si="112"/>
        <v>0</v>
      </c>
      <c r="JQA34" s="74">
        <f t="shared" si="112"/>
        <v>0</v>
      </c>
      <c r="JQB34" s="74">
        <f t="shared" si="112"/>
        <v>0</v>
      </c>
      <c r="JQC34" s="74">
        <f t="shared" si="112"/>
        <v>0</v>
      </c>
      <c r="JQD34" s="74">
        <f t="shared" si="112"/>
        <v>0</v>
      </c>
      <c r="JQE34" s="74">
        <f t="shared" si="112"/>
        <v>0</v>
      </c>
      <c r="JQF34" s="74">
        <f t="shared" si="112"/>
        <v>0</v>
      </c>
      <c r="JQG34" s="74">
        <f t="shared" si="112"/>
        <v>0</v>
      </c>
      <c r="JQH34" s="74">
        <f t="shared" si="112"/>
        <v>0</v>
      </c>
      <c r="JQI34" s="74">
        <f t="shared" si="112"/>
        <v>0</v>
      </c>
      <c r="JQJ34" s="74">
        <f t="shared" si="112"/>
        <v>0</v>
      </c>
      <c r="JQK34" s="74">
        <f t="shared" si="112"/>
        <v>0</v>
      </c>
      <c r="JQL34" s="74">
        <f t="shared" si="112"/>
        <v>0</v>
      </c>
      <c r="JQM34" s="74">
        <f t="shared" si="112"/>
        <v>0</v>
      </c>
      <c r="JQN34" s="74">
        <f t="shared" si="112"/>
        <v>0</v>
      </c>
      <c r="JQO34" s="74">
        <f t="shared" si="112"/>
        <v>0</v>
      </c>
      <c r="JQP34" s="74">
        <f t="shared" si="112"/>
        <v>0</v>
      </c>
      <c r="JQQ34" s="74">
        <f t="shared" si="112"/>
        <v>0</v>
      </c>
      <c r="JQR34" s="74">
        <f t="shared" si="112"/>
        <v>0</v>
      </c>
      <c r="JQS34" s="74">
        <f t="shared" si="112"/>
        <v>0</v>
      </c>
      <c r="JQT34" s="74">
        <f t="shared" si="112"/>
        <v>0</v>
      </c>
      <c r="JQU34" s="74">
        <f t="shared" si="112"/>
        <v>0</v>
      </c>
      <c r="JQV34" s="74">
        <f t="shared" si="112"/>
        <v>0</v>
      </c>
      <c r="JQW34" s="74">
        <f t="shared" si="112"/>
        <v>0</v>
      </c>
      <c r="JQX34" s="74">
        <f t="shared" si="112"/>
        <v>0</v>
      </c>
      <c r="JQY34" s="74">
        <f t="shared" si="112"/>
        <v>0</v>
      </c>
      <c r="JQZ34" s="74">
        <f t="shared" si="112"/>
        <v>0</v>
      </c>
      <c r="JRA34" s="74">
        <f t="shared" si="112"/>
        <v>0</v>
      </c>
      <c r="JRB34" s="74">
        <f t="shared" si="112"/>
        <v>0</v>
      </c>
      <c r="JRC34" s="74">
        <f t="shared" si="112"/>
        <v>0</v>
      </c>
      <c r="JRD34" s="74">
        <f t="shared" si="112"/>
        <v>0</v>
      </c>
      <c r="JRE34" s="74">
        <f t="shared" si="112"/>
        <v>0</v>
      </c>
      <c r="JRF34" s="74">
        <f t="shared" si="112"/>
        <v>0</v>
      </c>
      <c r="JRG34" s="74">
        <f t="shared" si="112"/>
        <v>0</v>
      </c>
      <c r="JRH34" s="74">
        <f t="shared" si="112"/>
        <v>0</v>
      </c>
      <c r="JRI34" s="74">
        <f t="shared" si="112"/>
        <v>0</v>
      </c>
      <c r="JRJ34" s="74">
        <f t="shared" si="112"/>
        <v>0</v>
      </c>
      <c r="JRK34" s="74">
        <f t="shared" si="112"/>
        <v>0</v>
      </c>
      <c r="JRL34" s="74">
        <f t="shared" ref="JRL34:JTW34" si="113">JRL6/1000000</f>
        <v>0</v>
      </c>
      <c r="JRM34" s="74">
        <f t="shared" si="113"/>
        <v>0</v>
      </c>
      <c r="JRN34" s="74">
        <f t="shared" si="113"/>
        <v>0</v>
      </c>
      <c r="JRO34" s="74">
        <f t="shared" si="113"/>
        <v>0</v>
      </c>
      <c r="JRP34" s="74">
        <f t="shared" si="113"/>
        <v>0</v>
      </c>
      <c r="JRQ34" s="74">
        <f t="shared" si="113"/>
        <v>0</v>
      </c>
      <c r="JRR34" s="74">
        <f t="shared" si="113"/>
        <v>0</v>
      </c>
      <c r="JRS34" s="74">
        <f t="shared" si="113"/>
        <v>0</v>
      </c>
      <c r="JRT34" s="74">
        <f t="shared" si="113"/>
        <v>0</v>
      </c>
      <c r="JRU34" s="74">
        <f t="shared" si="113"/>
        <v>0</v>
      </c>
      <c r="JRV34" s="74">
        <f t="shared" si="113"/>
        <v>0</v>
      </c>
      <c r="JRW34" s="74">
        <f t="shared" si="113"/>
        <v>0</v>
      </c>
      <c r="JRX34" s="74">
        <f t="shared" si="113"/>
        <v>0</v>
      </c>
      <c r="JRY34" s="74">
        <f t="shared" si="113"/>
        <v>0</v>
      </c>
      <c r="JRZ34" s="74">
        <f t="shared" si="113"/>
        <v>0</v>
      </c>
      <c r="JSA34" s="74">
        <f t="shared" si="113"/>
        <v>0</v>
      </c>
      <c r="JSB34" s="74">
        <f t="shared" si="113"/>
        <v>0</v>
      </c>
      <c r="JSC34" s="74">
        <f t="shared" si="113"/>
        <v>0</v>
      </c>
      <c r="JSD34" s="74">
        <f t="shared" si="113"/>
        <v>0</v>
      </c>
      <c r="JSE34" s="74">
        <f t="shared" si="113"/>
        <v>0</v>
      </c>
      <c r="JSF34" s="74">
        <f t="shared" si="113"/>
        <v>0</v>
      </c>
      <c r="JSG34" s="74">
        <f t="shared" si="113"/>
        <v>0</v>
      </c>
      <c r="JSH34" s="74">
        <f t="shared" si="113"/>
        <v>0</v>
      </c>
      <c r="JSI34" s="74">
        <f t="shared" si="113"/>
        <v>0</v>
      </c>
      <c r="JSJ34" s="74">
        <f t="shared" si="113"/>
        <v>0</v>
      </c>
      <c r="JSK34" s="74">
        <f t="shared" si="113"/>
        <v>0</v>
      </c>
      <c r="JSL34" s="74">
        <f t="shared" si="113"/>
        <v>0</v>
      </c>
      <c r="JSM34" s="74">
        <f t="shared" si="113"/>
        <v>0</v>
      </c>
      <c r="JSN34" s="74">
        <f t="shared" si="113"/>
        <v>0</v>
      </c>
      <c r="JSO34" s="74">
        <f t="shared" si="113"/>
        <v>0</v>
      </c>
      <c r="JSP34" s="74">
        <f t="shared" si="113"/>
        <v>0</v>
      </c>
      <c r="JSQ34" s="74">
        <f t="shared" si="113"/>
        <v>0</v>
      </c>
      <c r="JSR34" s="74">
        <f t="shared" si="113"/>
        <v>0</v>
      </c>
      <c r="JSS34" s="74">
        <f t="shared" si="113"/>
        <v>0</v>
      </c>
      <c r="JST34" s="74">
        <f t="shared" si="113"/>
        <v>0</v>
      </c>
      <c r="JSU34" s="74">
        <f t="shared" si="113"/>
        <v>0</v>
      </c>
      <c r="JSV34" s="74">
        <f t="shared" si="113"/>
        <v>0</v>
      </c>
      <c r="JSW34" s="74">
        <f t="shared" si="113"/>
        <v>0</v>
      </c>
      <c r="JSX34" s="74">
        <f t="shared" si="113"/>
        <v>0</v>
      </c>
      <c r="JSY34" s="74">
        <f t="shared" si="113"/>
        <v>0</v>
      </c>
      <c r="JSZ34" s="74">
        <f t="shared" si="113"/>
        <v>0</v>
      </c>
      <c r="JTA34" s="74">
        <f t="shared" si="113"/>
        <v>0</v>
      </c>
      <c r="JTB34" s="74">
        <f t="shared" si="113"/>
        <v>0</v>
      </c>
      <c r="JTC34" s="74">
        <f t="shared" si="113"/>
        <v>0</v>
      </c>
      <c r="JTD34" s="74">
        <f t="shared" si="113"/>
        <v>0</v>
      </c>
      <c r="JTE34" s="74">
        <f t="shared" si="113"/>
        <v>0</v>
      </c>
      <c r="JTF34" s="74">
        <f t="shared" si="113"/>
        <v>0</v>
      </c>
      <c r="JTG34" s="74">
        <f t="shared" si="113"/>
        <v>0</v>
      </c>
      <c r="JTH34" s="74">
        <f t="shared" si="113"/>
        <v>0</v>
      </c>
      <c r="JTI34" s="74">
        <f t="shared" si="113"/>
        <v>0</v>
      </c>
      <c r="JTJ34" s="74">
        <f t="shared" si="113"/>
        <v>0</v>
      </c>
      <c r="JTK34" s="74">
        <f t="shared" si="113"/>
        <v>0</v>
      </c>
      <c r="JTL34" s="74">
        <f t="shared" si="113"/>
        <v>0</v>
      </c>
      <c r="JTM34" s="74">
        <f t="shared" si="113"/>
        <v>0</v>
      </c>
      <c r="JTN34" s="74">
        <f t="shared" si="113"/>
        <v>0</v>
      </c>
      <c r="JTO34" s="74">
        <f t="shared" si="113"/>
        <v>0</v>
      </c>
      <c r="JTP34" s="74">
        <f t="shared" si="113"/>
        <v>0</v>
      </c>
      <c r="JTQ34" s="74">
        <f t="shared" si="113"/>
        <v>0</v>
      </c>
      <c r="JTR34" s="74">
        <f t="shared" si="113"/>
        <v>0</v>
      </c>
      <c r="JTS34" s="74">
        <f t="shared" si="113"/>
        <v>0</v>
      </c>
      <c r="JTT34" s="74">
        <f t="shared" si="113"/>
        <v>0</v>
      </c>
      <c r="JTU34" s="74">
        <f t="shared" si="113"/>
        <v>0</v>
      </c>
      <c r="JTV34" s="74">
        <f t="shared" si="113"/>
        <v>0</v>
      </c>
      <c r="JTW34" s="74">
        <f t="shared" si="113"/>
        <v>0</v>
      </c>
      <c r="JTX34" s="74">
        <f t="shared" ref="JTX34:JWI34" si="114">JTX6/1000000</f>
        <v>0</v>
      </c>
      <c r="JTY34" s="74">
        <f t="shared" si="114"/>
        <v>0</v>
      </c>
      <c r="JTZ34" s="74">
        <f t="shared" si="114"/>
        <v>0</v>
      </c>
      <c r="JUA34" s="74">
        <f t="shared" si="114"/>
        <v>0</v>
      </c>
      <c r="JUB34" s="74">
        <f t="shared" si="114"/>
        <v>0</v>
      </c>
      <c r="JUC34" s="74">
        <f t="shared" si="114"/>
        <v>0</v>
      </c>
      <c r="JUD34" s="74">
        <f t="shared" si="114"/>
        <v>0</v>
      </c>
      <c r="JUE34" s="74">
        <f t="shared" si="114"/>
        <v>0</v>
      </c>
      <c r="JUF34" s="74">
        <f t="shared" si="114"/>
        <v>0</v>
      </c>
      <c r="JUG34" s="74">
        <f t="shared" si="114"/>
        <v>0</v>
      </c>
      <c r="JUH34" s="74">
        <f t="shared" si="114"/>
        <v>0</v>
      </c>
      <c r="JUI34" s="74">
        <f t="shared" si="114"/>
        <v>0</v>
      </c>
      <c r="JUJ34" s="74">
        <f t="shared" si="114"/>
        <v>0</v>
      </c>
      <c r="JUK34" s="74">
        <f t="shared" si="114"/>
        <v>0</v>
      </c>
      <c r="JUL34" s="74">
        <f t="shared" si="114"/>
        <v>0</v>
      </c>
      <c r="JUM34" s="74">
        <f t="shared" si="114"/>
        <v>0</v>
      </c>
      <c r="JUN34" s="74">
        <f t="shared" si="114"/>
        <v>0</v>
      </c>
      <c r="JUO34" s="74">
        <f t="shared" si="114"/>
        <v>0</v>
      </c>
      <c r="JUP34" s="74">
        <f t="shared" si="114"/>
        <v>0</v>
      </c>
      <c r="JUQ34" s="74">
        <f t="shared" si="114"/>
        <v>0</v>
      </c>
      <c r="JUR34" s="74">
        <f t="shared" si="114"/>
        <v>0</v>
      </c>
      <c r="JUS34" s="74">
        <f t="shared" si="114"/>
        <v>0</v>
      </c>
      <c r="JUT34" s="74">
        <f t="shared" si="114"/>
        <v>0</v>
      </c>
      <c r="JUU34" s="74">
        <f t="shared" si="114"/>
        <v>0</v>
      </c>
      <c r="JUV34" s="74">
        <f t="shared" si="114"/>
        <v>0</v>
      </c>
      <c r="JUW34" s="74">
        <f t="shared" si="114"/>
        <v>0</v>
      </c>
      <c r="JUX34" s="74">
        <f t="shared" si="114"/>
        <v>0</v>
      </c>
      <c r="JUY34" s="74">
        <f t="shared" si="114"/>
        <v>0</v>
      </c>
      <c r="JUZ34" s="74">
        <f t="shared" si="114"/>
        <v>0</v>
      </c>
      <c r="JVA34" s="74">
        <f t="shared" si="114"/>
        <v>0</v>
      </c>
      <c r="JVB34" s="74">
        <f t="shared" si="114"/>
        <v>0</v>
      </c>
      <c r="JVC34" s="74">
        <f t="shared" si="114"/>
        <v>0</v>
      </c>
      <c r="JVD34" s="74">
        <f t="shared" si="114"/>
        <v>0</v>
      </c>
      <c r="JVE34" s="74">
        <f t="shared" si="114"/>
        <v>0</v>
      </c>
      <c r="JVF34" s="74">
        <f t="shared" si="114"/>
        <v>0</v>
      </c>
      <c r="JVG34" s="74">
        <f t="shared" si="114"/>
        <v>0</v>
      </c>
      <c r="JVH34" s="74">
        <f t="shared" si="114"/>
        <v>0</v>
      </c>
      <c r="JVI34" s="74">
        <f t="shared" si="114"/>
        <v>0</v>
      </c>
      <c r="JVJ34" s="74">
        <f t="shared" si="114"/>
        <v>0</v>
      </c>
      <c r="JVK34" s="74">
        <f t="shared" si="114"/>
        <v>0</v>
      </c>
      <c r="JVL34" s="74">
        <f t="shared" si="114"/>
        <v>0</v>
      </c>
      <c r="JVM34" s="74">
        <f t="shared" si="114"/>
        <v>0</v>
      </c>
      <c r="JVN34" s="74">
        <f t="shared" si="114"/>
        <v>0</v>
      </c>
      <c r="JVO34" s="74">
        <f t="shared" si="114"/>
        <v>0</v>
      </c>
      <c r="JVP34" s="74">
        <f t="shared" si="114"/>
        <v>0</v>
      </c>
      <c r="JVQ34" s="74">
        <f t="shared" si="114"/>
        <v>0</v>
      </c>
      <c r="JVR34" s="74">
        <f t="shared" si="114"/>
        <v>0</v>
      </c>
      <c r="JVS34" s="74">
        <f t="shared" si="114"/>
        <v>0</v>
      </c>
      <c r="JVT34" s="74">
        <f t="shared" si="114"/>
        <v>0</v>
      </c>
      <c r="JVU34" s="74">
        <f t="shared" si="114"/>
        <v>0</v>
      </c>
      <c r="JVV34" s="74">
        <f t="shared" si="114"/>
        <v>0</v>
      </c>
      <c r="JVW34" s="74">
        <f t="shared" si="114"/>
        <v>0</v>
      </c>
      <c r="JVX34" s="74">
        <f t="shared" si="114"/>
        <v>0</v>
      </c>
      <c r="JVY34" s="74">
        <f t="shared" si="114"/>
        <v>0</v>
      </c>
      <c r="JVZ34" s="74">
        <f t="shared" si="114"/>
        <v>0</v>
      </c>
      <c r="JWA34" s="74">
        <f t="shared" si="114"/>
        <v>0</v>
      </c>
      <c r="JWB34" s="74">
        <f t="shared" si="114"/>
        <v>0</v>
      </c>
      <c r="JWC34" s="74">
        <f t="shared" si="114"/>
        <v>0</v>
      </c>
      <c r="JWD34" s="74">
        <f t="shared" si="114"/>
        <v>0</v>
      </c>
      <c r="JWE34" s="74">
        <f t="shared" si="114"/>
        <v>0</v>
      </c>
      <c r="JWF34" s="74">
        <f t="shared" si="114"/>
        <v>0</v>
      </c>
      <c r="JWG34" s="74">
        <f t="shared" si="114"/>
        <v>0</v>
      </c>
      <c r="JWH34" s="74">
        <f t="shared" si="114"/>
        <v>0</v>
      </c>
      <c r="JWI34" s="74">
        <f t="shared" si="114"/>
        <v>0</v>
      </c>
      <c r="JWJ34" s="74">
        <f t="shared" ref="JWJ34:JYU34" si="115">JWJ6/1000000</f>
        <v>0</v>
      </c>
      <c r="JWK34" s="74">
        <f t="shared" si="115"/>
        <v>0</v>
      </c>
      <c r="JWL34" s="74">
        <f t="shared" si="115"/>
        <v>0</v>
      </c>
      <c r="JWM34" s="74">
        <f t="shared" si="115"/>
        <v>0</v>
      </c>
      <c r="JWN34" s="74">
        <f t="shared" si="115"/>
        <v>0</v>
      </c>
      <c r="JWO34" s="74">
        <f t="shared" si="115"/>
        <v>0</v>
      </c>
      <c r="JWP34" s="74">
        <f t="shared" si="115"/>
        <v>0</v>
      </c>
      <c r="JWQ34" s="74">
        <f t="shared" si="115"/>
        <v>0</v>
      </c>
      <c r="JWR34" s="74">
        <f t="shared" si="115"/>
        <v>0</v>
      </c>
      <c r="JWS34" s="74">
        <f t="shared" si="115"/>
        <v>0</v>
      </c>
      <c r="JWT34" s="74">
        <f t="shared" si="115"/>
        <v>0</v>
      </c>
      <c r="JWU34" s="74">
        <f t="shared" si="115"/>
        <v>0</v>
      </c>
      <c r="JWV34" s="74">
        <f t="shared" si="115"/>
        <v>0</v>
      </c>
      <c r="JWW34" s="74">
        <f t="shared" si="115"/>
        <v>0</v>
      </c>
      <c r="JWX34" s="74">
        <f t="shared" si="115"/>
        <v>0</v>
      </c>
      <c r="JWY34" s="74">
        <f t="shared" si="115"/>
        <v>0</v>
      </c>
      <c r="JWZ34" s="74">
        <f t="shared" si="115"/>
        <v>0</v>
      </c>
      <c r="JXA34" s="74">
        <f t="shared" si="115"/>
        <v>0</v>
      </c>
      <c r="JXB34" s="74">
        <f t="shared" si="115"/>
        <v>0</v>
      </c>
      <c r="JXC34" s="74">
        <f t="shared" si="115"/>
        <v>0</v>
      </c>
      <c r="JXD34" s="74">
        <f t="shared" si="115"/>
        <v>0</v>
      </c>
      <c r="JXE34" s="74">
        <f t="shared" si="115"/>
        <v>0</v>
      </c>
      <c r="JXF34" s="74">
        <f t="shared" si="115"/>
        <v>0</v>
      </c>
      <c r="JXG34" s="74">
        <f t="shared" si="115"/>
        <v>0</v>
      </c>
      <c r="JXH34" s="74">
        <f t="shared" si="115"/>
        <v>0</v>
      </c>
      <c r="JXI34" s="74">
        <f t="shared" si="115"/>
        <v>0</v>
      </c>
      <c r="JXJ34" s="74">
        <f t="shared" si="115"/>
        <v>0</v>
      </c>
      <c r="JXK34" s="74">
        <f t="shared" si="115"/>
        <v>0</v>
      </c>
      <c r="JXL34" s="74">
        <f t="shared" si="115"/>
        <v>0</v>
      </c>
      <c r="JXM34" s="74">
        <f t="shared" si="115"/>
        <v>0</v>
      </c>
      <c r="JXN34" s="74">
        <f t="shared" si="115"/>
        <v>0</v>
      </c>
      <c r="JXO34" s="74">
        <f t="shared" si="115"/>
        <v>0</v>
      </c>
      <c r="JXP34" s="74">
        <f t="shared" si="115"/>
        <v>0</v>
      </c>
      <c r="JXQ34" s="74">
        <f t="shared" si="115"/>
        <v>0</v>
      </c>
      <c r="JXR34" s="74">
        <f t="shared" si="115"/>
        <v>0</v>
      </c>
      <c r="JXS34" s="74">
        <f t="shared" si="115"/>
        <v>0</v>
      </c>
      <c r="JXT34" s="74">
        <f t="shared" si="115"/>
        <v>0</v>
      </c>
      <c r="JXU34" s="74">
        <f t="shared" si="115"/>
        <v>0</v>
      </c>
      <c r="JXV34" s="74">
        <f t="shared" si="115"/>
        <v>0</v>
      </c>
      <c r="JXW34" s="74">
        <f t="shared" si="115"/>
        <v>0</v>
      </c>
      <c r="JXX34" s="74">
        <f t="shared" si="115"/>
        <v>0</v>
      </c>
      <c r="JXY34" s="74">
        <f t="shared" si="115"/>
        <v>0</v>
      </c>
      <c r="JXZ34" s="74">
        <f t="shared" si="115"/>
        <v>0</v>
      </c>
      <c r="JYA34" s="74">
        <f t="shared" si="115"/>
        <v>0</v>
      </c>
      <c r="JYB34" s="74">
        <f t="shared" si="115"/>
        <v>0</v>
      </c>
      <c r="JYC34" s="74">
        <f t="shared" si="115"/>
        <v>0</v>
      </c>
      <c r="JYD34" s="74">
        <f t="shared" si="115"/>
        <v>0</v>
      </c>
      <c r="JYE34" s="74">
        <f t="shared" si="115"/>
        <v>0</v>
      </c>
      <c r="JYF34" s="74">
        <f t="shared" si="115"/>
        <v>0</v>
      </c>
      <c r="JYG34" s="74">
        <f t="shared" si="115"/>
        <v>0</v>
      </c>
      <c r="JYH34" s="74">
        <f t="shared" si="115"/>
        <v>0</v>
      </c>
      <c r="JYI34" s="74">
        <f t="shared" si="115"/>
        <v>0</v>
      </c>
      <c r="JYJ34" s="74">
        <f t="shared" si="115"/>
        <v>0</v>
      </c>
      <c r="JYK34" s="74">
        <f t="shared" si="115"/>
        <v>0</v>
      </c>
      <c r="JYL34" s="74">
        <f t="shared" si="115"/>
        <v>0</v>
      </c>
      <c r="JYM34" s="74">
        <f t="shared" si="115"/>
        <v>0</v>
      </c>
      <c r="JYN34" s="74">
        <f t="shared" si="115"/>
        <v>0</v>
      </c>
      <c r="JYO34" s="74">
        <f t="shared" si="115"/>
        <v>0</v>
      </c>
      <c r="JYP34" s="74">
        <f t="shared" si="115"/>
        <v>0</v>
      </c>
      <c r="JYQ34" s="74">
        <f t="shared" si="115"/>
        <v>0</v>
      </c>
      <c r="JYR34" s="74">
        <f t="shared" si="115"/>
        <v>0</v>
      </c>
      <c r="JYS34" s="74">
        <f t="shared" si="115"/>
        <v>0</v>
      </c>
      <c r="JYT34" s="74">
        <f t="shared" si="115"/>
        <v>0</v>
      </c>
      <c r="JYU34" s="74">
        <f t="shared" si="115"/>
        <v>0</v>
      </c>
      <c r="JYV34" s="74">
        <f t="shared" ref="JYV34:KBG34" si="116">JYV6/1000000</f>
        <v>0</v>
      </c>
      <c r="JYW34" s="74">
        <f t="shared" si="116"/>
        <v>0</v>
      </c>
      <c r="JYX34" s="74">
        <f t="shared" si="116"/>
        <v>0</v>
      </c>
      <c r="JYY34" s="74">
        <f t="shared" si="116"/>
        <v>0</v>
      </c>
      <c r="JYZ34" s="74">
        <f t="shared" si="116"/>
        <v>0</v>
      </c>
      <c r="JZA34" s="74">
        <f t="shared" si="116"/>
        <v>0</v>
      </c>
      <c r="JZB34" s="74">
        <f t="shared" si="116"/>
        <v>0</v>
      </c>
      <c r="JZC34" s="74">
        <f t="shared" si="116"/>
        <v>0</v>
      </c>
      <c r="JZD34" s="74">
        <f t="shared" si="116"/>
        <v>0</v>
      </c>
      <c r="JZE34" s="74">
        <f t="shared" si="116"/>
        <v>0</v>
      </c>
      <c r="JZF34" s="74">
        <f t="shared" si="116"/>
        <v>0</v>
      </c>
      <c r="JZG34" s="74">
        <f t="shared" si="116"/>
        <v>0</v>
      </c>
      <c r="JZH34" s="74">
        <f t="shared" si="116"/>
        <v>0</v>
      </c>
      <c r="JZI34" s="74">
        <f t="shared" si="116"/>
        <v>0</v>
      </c>
      <c r="JZJ34" s="74">
        <f t="shared" si="116"/>
        <v>0</v>
      </c>
      <c r="JZK34" s="74">
        <f t="shared" si="116"/>
        <v>0</v>
      </c>
      <c r="JZL34" s="74">
        <f t="shared" si="116"/>
        <v>0</v>
      </c>
      <c r="JZM34" s="74">
        <f t="shared" si="116"/>
        <v>0</v>
      </c>
      <c r="JZN34" s="74">
        <f t="shared" si="116"/>
        <v>0</v>
      </c>
      <c r="JZO34" s="74">
        <f t="shared" si="116"/>
        <v>0</v>
      </c>
      <c r="JZP34" s="74">
        <f t="shared" si="116"/>
        <v>0</v>
      </c>
      <c r="JZQ34" s="74">
        <f t="shared" si="116"/>
        <v>0</v>
      </c>
      <c r="JZR34" s="74">
        <f t="shared" si="116"/>
        <v>0</v>
      </c>
      <c r="JZS34" s="74">
        <f t="shared" si="116"/>
        <v>0</v>
      </c>
      <c r="JZT34" s="74">
        <f t="shared" si="116"/>
        <v>0</v>
      </c>
      <c r="JZU34" s="74">
        <f t="shared" si="116"/>
        <v>0</v>
      </c>
      <c r="JZV34" s="74">
        <f t="shared" si="116"/>
        <v>0</v>
      </c>
      <c r="JZW34" s="74">
        <f t="shared" si="116"/>
        <v>0</v>
      </c>
      <c r="JZX34" s="74">
        <f t="shared" si="116"/>
        <v>0</v>
      </c>
      <c r="JZY34" s="74">
        <f t="shared" si="116"/>
        <v>0</v>
      </c>
      <c r="JZZ34" s="74">
        <f t="shared" si="116"/>
        <v>0</v>
      </c>
      <c r="KAA34" s="74">
        <f t="shared" si="116"/>
        <v>0</v>
      </c>
      <c r="KAB34" s="74">
        <f t="shared" si="116"/>
        <v>0</v>
      </c>
      <c r="KAC34" s="74">
        <f t="shared" si="116"/>
        <v>0</v>
      </c>
      <c r="KAD34" s="74">
        <f t="shared" si="116"/>
        <v>0</v>
      </c>
      <c r="KAE34" s="74">
        <f t="shared" si="116"/>
        <v>0</v>
      </c>
      <c r="KAF34" s="74">
        <f t="shared" si="116"/>
        <v>0</v>
      </c>
      <c r="KAG34" s="74">
        <f t="shared" si="116"/>
        <v>0</v>
      </c>
      <c r="KAH34" s="74">
        <f t="shared" si="116"/>
        <v>0</v>
      </c>
      <c r="KAI34" s="74">
        <f t="shared" si="116"/>
        <v>0</v>
      </c>
      <c r="KAJ34" s="74">
        <f t="shared" si="116"/>
        <v>0</v>
      </c>
      <c r="KAK34" s="74">
        <f t="shared" si="116"/>
        <v>0</v>
      </c>
      <c r="KAL34" s="74">
        <f t="shared" si="116"/>
        <v>0</v>
      </c>
      <c r="KAM34" s="74">
        <f t="shared" si="116"/>
        <v>0</v>
      </c>
      <c r="KAN34" s="74">
        <f t="shared" si="116"/>
        <v>0</v>
      </c>
      <c r="KAO34" s="74">
        <f t="shared" si="116"/>
        <v>0</v>
      </c>
      <c r="KAP34" s="74">
        <f t="shared" si="116"/>
        <v>0</v>
      </c>
      <c r="KAQ34" s="74">
        <f t="shared" si="116"/>
        <v>0</v>
      </c>
      <c r="KAR34" s="74">
        <f t="shared" si="116"/>
        <v>0</v>
      </c>
      <c r="KAS34" s="74">
        <f t="shared" si="116"/>
        <v>0</v>
      </c>
      <c r="KAT34" s="74">
        <f t="shared" si="116"/>
        <v>0</v>
      </c>
      <c r="KAU34" s="74">
        <f t="shared" si="116"/>
        <v>0</v>
      </c>
      <c r="KAV34" s="74">
        <f t="shared" si="116"/>
        <v>0</v>
      </c>
      <c r="KAW34" s="74">
        <f t="shared" si="116"/>
        <v>0</v>
      </c>
      <c r="KAX34" s="74">
        <f t="shared" si="116"/>
        <v>0</v>
      </c>
      <c r="KAY34" s="74">
        <f t="shared" si="116"/>
        <v>0</v>
      </c>
      <c r="KAZ34" s="74">
        <f t="shared" si="116"/>
        <v>0</v>
      </c>
      <c r="KBA34" s="74">
        <f t="shared" si="116"/>
        <v>0</v>
      </c>
      <c r="KBB34" s="74">
        <f t="shared" si="116"/>
        <v>0</v>
      </c>
      <c r="KBC34" s="74">
        <f t="shared" si="116"/>
        <v>0</v>
      </c>
      <c r="KBD34" s="74">
        <f t="shared" si="116"/>
        <v>0</v>
      </c>
      <c r="KBE34" s="74">
        <f t="shared" si="116"/>
        <v>0</v>
      </c>
      <c r="KBF34" s="74">
        <f t="shared" si="116"/>
        <v>0</v>
      </c>
      <c r="KBG34" s="74">
        <f t="shared" si="116"/>
        <v>0</v>
      </c>
      <c r="KBH34" s="74">
        <f t="shared" ref="KBH34:KDS34" si="117">KBH6/1000000</f>
        <v>0</v>
      </c>
      <c r="KBI34" s="74">
        <f t="shared" si="117"/>
        <v>0</v>
      </c>
      <c r="KBJ34" s="74">
        <f t="shared" si="117"/>
        <v>0</v>
      </c>
      <c r="KBK34" s="74">
        <f t="shared" si="117"/>
        <v>0</v>
      </c>
      <c r="KBL34" s="74">
        <f t="shared" si="117"/>
        <v>0</v>
      </c>
      <c r="KBM34" s="74">
        <f t="shared" si="117"/>
        <v>0</v>
      </c>
      <c r="KBN34" s="74">
        <f t="shared" si="117"/>
        <v>0</v>
      </c>
      <c r="KBO34" s="74">
        <f t="shared" si="117"/>
        <v>0</v>
      </c>
      <c r="KBP34" s="74">
        <f t="shared" si="117"/>
        <v>0</v>
      </c>
      <c r="KBQ34" s="74">
        <f t="shared" si="117"/>
        <v>0</v>
      </c>
      <c r="KBR34" s="74">
        <f t="shared" si="117"/>
        <v>0</v>
      </c>
      <c r="KBS34" s="74">
        <f t="shared" si="117"/>
        <v>0</v>
      </c>
      <c r="KBT34" s="74">
        <f t="shared" si="117"/>
        <v>0</v>
      </c>
      <c r="KBU34" s="74">
        <f t="shared" si="117"/>
        <v>0</v>
      </c>
      <c r="KBV34" s="74">
        <f t="shared" si="117"/>
        <v>0</v>
      </c>
      <c r="KBW34" s="74">
        <f t="shared" si="117"/>
        <v>0</v>
      </c>
      <c r="KBX34" s="74">
        <f t="shared" si="117"/>
        <v>0</v>
      </c>
      <c r="KBY34" s="74">
        <f t="shared" si="117"/>
        <v>0</v>
      </c>
      <c r="KBZ34" s="74">
        <f t="shared" si="117"/>
        <v>0</v>
      </c>
      <c r="KCA34" s="74">
        <f t="shared" si="117"/>
        <v>0</v>
      </c>
      <c r="KCB34" s="74">
        <f t="shared" si="117"/>
        <v>0</v>
      </c>
      <c r="KCC34" s="74">
        <f t="shared" si="117"/>
        <v>0</v>
      </c>
      <c r="KCD34" s="74">
        <f t="shared" si="117"/>
        <v>0</v>
      </c>
      <c r="KCE34" s="74">
        <f t="shared" si="117"/>
        <v>0</v>
      </c>
      <c r="KCF34" s="74">
        <f t="shared" si="117"/>
        <v>0</v>
      </c>
      <c r="KCG34" s="74">
        <f t="shared" si="117"/>
        <v>0</v>
      </c>
      <c r="KCH34" s="74">
        <f t="shared" si="117"/>
        <v>0</v>
      </c>
      <c r="KCI34" s="74">
        <f t="shared" si="117"/>
        <v>0</v>
      </c>
      <c r="KCJ34" s="74">
        <f t="shared" si="117"/>
        <v>0</v>
      </c>
      <c r="KCK34" s="74">
        <f t="shared" si="117"/>
        <v>0</v>
      </c>
      <c r="KCL34" s="74">
        <f t="shared" si="117"/>
        <v>0</v>
      </c>
      <c r="KCM34" s="74">
        <f t="shared" si="117"/>
        <v>0</v>
      </c>
      <c r="KCN34" s="74">
        <f t="shared" si="117"/>
        <v>0</v>
      </c>
      <c r="KCO34" s="74">
        <f t="shared" si="117"/>
        <v>0</v>
      </c>
      <c r="KCP34" s="74">
        <f t="shared" si="117"/>
        <v>0</v>
      </c>
      <c r="KCQ34" s="74">
        <f t="shared" si="117"/>
        <v>0</v>
      </c>
      <c r="KCR34" s="74">
        <f t="shared" si="117"/>
        <v>0</v>
      </c>
      <c r="KCS34" s="74">
        <f t="shared" si="117"/>
        <v>0</v>
      </c>
      <c r="KCT34" s="74">
        <f t="shared" si="117"/>
        <v>0</v>
      </c>
      <c r="KCU34" s="74">
        <f t="shared" si="117"/>
        <v>0</v>
      </c>
      <c r="KCV34" s="74">
        <f t="shared" si="117"/>
        <v>0</v>
      </c>
      <c r="KCW34" s="74">
        <f t="shared" si="117"/>
        <v>0</v>
      </c>
      <c r="KCX34" s="74">
        <f t="shared" si="117"/>
        <v>0</v>
      </c>
      <c r="KCY34" s="74">
        <f t="shared" si="117"/>
        <v>0</v>
      </c>
      <c r="KCZ34" s="74">
        <f t="shared" si="117"/>
        <v>0</v>
      </c>
      <c r="KDA34" s="74">
        <f t="shared" si="117"/>
        <v>0</v>
      </c>
      <c r="KDB34" s="74">
        <f t="shared" si="117"/>
        <v>0</v>
      </c>
      <c r="KDC34" s="74">
        <f t="shared" si="117"/>
        <v>0</v>
      </c>
      <c r="KDD34" s="74">
        <f t="shared" si="117"/>
        <v>0</v>
      </c>
      <c r="KDE34" s="74">
        <f t="shared" si="117"/>
        <v>0</v>
      </c>
      <c r="KDF34" s="74">
        <f t="shared" si="117"/>
        <v>0</v>
      </c>
      <c r="KDG34" s="74">
        <f t="shared" si="117"/>
        <v>0</v>
      </c>
      <c r="KDH34" s="74">
        <f t="shared" si="117"/>
        <v>0</v>
      </c>
      <c r="KDI34" s="74">
        <f t="shared" si="117"/>
        <v>0</v>
      </c>
      <c r="KDJ34" s="74">
        <f t="shared" si="117"/>
        <v>0</v>
      </c>
      <c r="KDK34" s="74">
        <f t="shared" si="117"/>
        <v>0</v>
      </c>
      <c r="KDL34" s="74">
        <f t="shared" si="117"/>
        <v>0</v>
      </c>
      <c r="KDM34" s="74">
        <f t="shared" si="117"/>
        <v>0</v>
      </c>
      <c r="KDN34" s="74">
        <f t="shared" si="117"/>
        <v>0</v>
      </c>
      <c r="KDO34" s="74">
        <f t="shared" si="117"/>
        <v>0</v>
      </c>
      <c r="KDP34" s="74">
        <f t="shared" si="117"/>
        <v>0</v>
      </c>
      <c r="KDQ34" s="74">
        <f t="shared" si="117"/>
        <v>0</v>
      </c>
      <c r="KDR34" s="74">
        <f t="shared" si="117"/>
        <v>0</v>
      </c>
      <c r="KDS34" s="74">
        <f t="shared" si="117"/>
        <v>0</v>
      </c>
      <c r="KDT34" s="74">
        <f t="shared" ref="KDT34:KGE34" si="118">KDT6/1000000</f>
        <v>0</v>
      </c>
      <c r="KDU34" s="74">
        <f t="shared" si="118"/>
        <v>0</v>
      </c>
      <c r="KDV34" s="74">
        <f t="shared" si="118"/>
        <v>0</v>
      </c>
      <c r="KDW34" s="74">
        <f t="shared" si="118"/>
        <v>0</v>
      </c>
      <c r="KDX34" s="74">
        <f t="shared" si="118"/>
        <v>0</v>
      </c>
      <c r="KDY34" s="74">
        <f t="shared" si="118"/>
        <v>0</v>
      </c>
      <c r="KDZ34" s="74">
        <f t="shared" si="118"/>
        <v>0</v>
      </c>
      <c r="KEA34" s="74">
        <f t="shared" si="118"/>
        <v>0</v>
      </c>
      <c r="KEB34" s="74">
        <f t="shared" si="118"/>
        <v>0</v>
      </c>
      <c r="KEC34" s="74">
        <f t="shared" si="118"/>
        <v>0</v>
      </c>
      <c r="KED34" s="74">
        <f t="shared" si="118"/>
        <v>0</v>
      </c>
      <c r="KEE34" s="74">
        <f t="shared" si="118"/>
        <v>0</v>
      </c>
      <c r="KEF34" s="74">
        <f t="shared" si="118"/>
        <v>0</v>
      </c>
      <c r="KEG34" s="74">
        <f t="shared" si="118"/>
        <v>0</v>
      </c>
      <c r="KEH34" s="74">
        <f t="shared" si="118"/>
        <v>0</v>
      </c>
      <c r="KEI34" s="74">
        <f t="shared" si="118"/>
        <v>0</v>
      </c>
      <c r="KEJ34" s="74">
        <f t="shared" si="118"/>
        <v>0</v>
      </c>
      <c r="KEK34" s="74">
        <f t="shared" si="118"/>
        <v>0</v>
      </c>
      <c r="KEL34" s="74">
        <f t="shared" si="118"/>
        <v>0</v>
      </c>
      <c r="KEM34" s="74">
        <f t="shared" si="118"/>
        <v>0</v>
      </c>
      <c r="KEN34" s="74">
        <f t="shared" si="118"/>
        <v>0</v>
      </c>
      <c r="KEO34" s="74">
        <f t="shared" si="118"/>
        <v>0</v>
      </c>
      <c r="KEP34" s="74">
        <f t="shared" si="118"/>
        <v>0</v>
      </c>
      <c r="KEQ34" s="74">
        <f t="shared" si="118"/>
        <v>0</v>
      </c>
      <c r="KER34" s="74">
        <f t="shared" si="118"/>
        <v>0</v>
      </c>
      <c r="KES34" s="74">
        <f t="shared" si="118"/>
        <v>0</v>
      </c>
      <c r="KET34" s="74">
        <f t="shared" si="118"/>
        <v>0</v>
      </c>
      <c r="KEU34" s="74">
        <f t="shared" si="118"/>
        <v>0</v>
      </c>
      <c r="KEV34" s="74">
        <f t="shared" si="118"/>
        <v>0</v>
      </c>
      <c r="KEW34" s="74">
        <f t="shared" si="118"/>
        <v>0</v>
      </c>
      <c r="KEX34" s="74">
        <f t="shared" si="118"/>
        <v>0</v>
      </c>
      <c r="KEY34" s="74">
        <f t="shared" si="118"/>
        <v>0</v>
      </c>
      <c r="KEZ34" s="74">
        <f t="shared" si="118"/>
        <v>0</v>
      </c>
      <c r="KFA34" s="74">
        <f t="shared" si="118"/>
        <v>0</v>
      </c>
      <c r="KFB34" s="74">
        <f t="shared" si="118"/>
        <v>0</v>
      </c>
      <c r="KFC34" s="74">
        <f t="shared" si="118"/>
        <v>0</v>
      </c>
      <c r="KFD34" s="74">
        <f t="shared" si="118"/>
        <v>0</v>
      </c>
      <c r="KFE34" s="74">
        <f t="shared" si="118"/>
        <v>0</v>
      </c>
      <c r="KFF34" s="74">
        <f t="shared" si="118"/>
        <v>0</v>
      </c>
      <c r="KFG34" s="74">
        <f t="shared" si="118"/>
        <v>0</v>
      </c>
      <c r="KFH34" s="74">
        <f t="shared" si="118"/>
        <v>0</v>
      </c>
      <c r="KFI34" s="74">
        <f t="shared" si="118"/>
        <v>0</v>
      </c>
      <c r="KFJ34" s="74">
        <f t="shared" si="118"/>
        <v>0</v>
      </c>
      <c r="KFK34" s="74">
        <f t="shared" si="118"/>
        <v>0</v>
      </c>
      <c r="KFL34" s="74">
        <f t="shared" si="118"/>
        <v>0</v>
      </c>
      <c r="KFM34" s="74">
        <f t="shared" si="118"/>
        <v>0</v>
      </c>
      <c r="KFN34" s="74">
        <f t="shared" si="118"/>
        <v>0</v>
      </c>
      <c r="KFO34" s="74">
        <f t="shared" si="118"/>
        <v>0</v>
      </c>
      <c r="KFP34" s="74">
        <f t="shared" si="118"/>
        <v>0</v>
      </c>
      <c r="KFQ34" s="74">
        <f t="shared" si="118"/>
        <v>0</v>
      </c>
      <c r="KFR34" s="74">
        <f t="shared" si="118"/>
        <v>0</v>
      </c>
      <c r="KFS34" s="74">
        <f t="shared" si="118"/>
        <v>0</v>
      </c>
      <c r="KFT34" s="74">
        <f t="shared" si="118"/>
        <v>0</v>
      </c>
      <c r="KFU34" s="74">
        <f t="shared" si="118"/>
        <v>0</v>
      </c>
      <c r="KFV34" s="74">
        <f t="shared" si="118"/>
        <v>0</v>
      </c>
      <c r="KFW34" s="74">
        <f t="shared" si="118"/>
        <v>0</v>
      </c>
      <c r="KFX34" s="74">
        <f t="shared" si="118"/>
        <v>0</v>
      </c>
      <c r="KFY34" s="74">
        <f t="shared" si="118"/>
        <v>0</v>
      </c>
      <c r="KFZ34" s="74">
        <f t="shared" si="118"/>
        <v>0</v>
      </c>
      <c r="KGA34" s="74">
        <f t="shared" si="118"/>
        <v>0</v>
      </c>
      <c r="KGB34" s="74">
        <f t="shared" si="118"/>
        <v>0</v>
      </c>
      <c r="KGC34" s="74">
        <f t="shared" si="118"/>
        <v>0</v>
      </c>
      <c r="KGD34" s="74">
        <f t="shared" si="118"/>
        <v>0</v>
      </c>
      <c r="KGE34" s="74">
        <f t="shared" si="118"/>
        <v>0</v>
      </c>
      <c r="KGF34" s="74">
        <f t="shared" ref="KGF34:KIQ34" si="119">KGF6/1000000</f>
        <v>0</v>
      </c>
      <c r="KGG34" s="74">
        <f t="shared" si="119"/>
        <v>0</v>
      </c>
      <c r="KGH34" s="74">
        <f t="shared" si="119"/>
        <v>0</v>
      </c>
      <c r="KGI34" s="74">
        <f t="shared" si="119"/>
        <v>0</v>
      </c>
      <c r="KGJ34" s="74">
        <f t="shared" si="119"/>
        <v>0</v>
      </c>
      <c r="KGK34" s="74">
        <f t="shared" si="119"/>
        <v>0</v>
      </c>
      <c r="KGL34" s="74">
        <f t="shared" si="119"/>
        <v>0</v>
      </c>
      <c r="KGM34" s="74">
        <f t="shared" si="119"/>
        <v>0</v>
      </c>
      <c r="KGN34" s="74">
        <f t="shared" si="119"/>
        <v>0</v>
      </c>
      <c r="KGO34" s="74">
        <f t="shared" si="119"/>
        <v>0</v>
      </c>
      <c r="KGP34" s="74">
        <f t="shared" si="119"/>
        <v>0</v>
      </c>
      <c r="KGQ34" s="74">
        <f t="shared" si="119"/>
        <v>0</v>
      </c>
      <c r="KGR34" s="74">
        <f t="shared" si="119"/>
        <v>0</v>
      </c>
      <c r="KGS34" s="74">
        <f t="shared" si="119"/>
        <v>0</v>
      </c>
      <c r="KGT34" s="74">
        <f t="shared" si="119"/>
        <v>0</v>
      </c>
      <c r="KGU34" s="74">
        <f t="shared" si="119"/>
        <v>0</v>
      </c>
      <c r="KGV34" s="74">
        <f t="shared" si="119"/>
        <v>0</v>
      </c>
      <c r="KGW34" s="74">
        <f t="shared" si="119"/>
        <v>0</v>
      </c>
      <c r="KGX34" s="74">
        <f t="shared" si="119"/>
        <v>0</v>
      </c>
      <c r="KGY34" s="74">
        <f t="shared" si="119"/>
        <v>0</v>
      </c>
      <c r="KGZ34" s="74">
        <f t="shared" si="119"/>
        <v>0</v>
      </c>
      <c r="KHA34" s="74">
        <f t="shared" si="119"/>
        <v>0</v>
      </c>
      <c r="KHB34" s="74">
        <f t="shared" si="119"/>
        <v>0</v>
      </c>
      <c r="KHC34" s="74">
        <f t="shared" si="119"/>
        <v>0</v>
      </c>
      <c r="KHD34" s="74">
        <f t="shared" si="119"/>
        <v>0</v>
      </c>
      <c r="KHE34" s="74">
        <f t="shared" si="119"/>
        <v>0</v>
      </c>
      <c r="KHF34" s="74">
        <f t="shared" si="119"/>
        <v>0</v>
      </c>
      <c r="KHG34" s="74">
        <f t="shared" si="119"/>
        <v>0</v>
      </c>
      <c r="KHH34" s="74">
        <f t="shared" si="119"/>
        <v>0</v>
      </c>
      <c r="KHI34" s="74">
        <f t="shared" si="119"/>
        <v>0</v>
      </c>
      <c r="KHJ34" s="74">
        <f t="shared" si="119"/>
        <v>0</v>
      </c>
      <c r="KHK34" s="74">
        <f t="shared" si="119"/>
        <v>0</v>
      </c>
      <c r="KHL34" s="74">
        <f t="shared" si="119"/>
        <v>0</v>
      </c>
      <c r="KHM34" s="74">
        <f t="shared" si="119"/>
        <v>0</v>
      </c>
      <c r="KHN34" s="74">
        <f t="shared" si="119"/>
        <v>0</v>
      </c>
      <c r="KHO34" s="74">
        <f t="shared" si="119"/>
        <v>0</v>
      </c>
      <c r="KHP34" s="74">
        <f t="shared" si="119"/>
        <v>0</v>
      </c>
      <c r="KHQ34" s="74">
        <f t="shared" si="119"/>
        <v>0</v>
      </c>
      <c r="KHR34" s="74">
        <f t="shared" si="119"/>
        <v>0</v>
      </c>
      <c r="KHS34" s="74">
        <f t="shared" si="119"/>
        <v>0</v>
      </c>
      <c r="KHT34" s="74">
        <f t="shared" si="119"/>
        <v>0</v>
      </c>
      <c r="KHU34" s="74">
        <f t="shared" si="119"/>
        <v>0</v>
      </c>
      <c r="KHV34" s="74">
        <f t="shared" si="119"/>
        <v>0</v>
      </c>
      <c r="KHW34" s="74">
        <f t="shared" si="119"/>
        <v>0</v>
      </c>
      <c r="KHX34" s="74">
        <f t="shared" si="119"/>
        <v>0</v>
      </c>
      <c r="KHY34" s="74">
        <f t="shared" si="119"/>
        <v>0</v>
      </c>
      <c r="KHZ34" s="74">
        <f t="shared" si="119"/>
        <v>0</v>
      </c>
      <c r="KIA34" s="74">
        <f t="shared" si="119"/>
        <v>0</v>
      </c>
      <c r="KIB34" s="74">
        <f t="shared" si="119"/>
        <v>0</v>
      </c>
      <c r="KIC34" s="74">
        <f t="shared" si="119"/>
        <v>0</v>
      </c>
      <c r="KID34" s="74">
        <f t="shared" si="119"/>
        <v>0</v>
      </c>
      <c r="KIE34" s="74">
        <f t="shared" si="119"/>
        <v>0</v>
      </c>
      <c r="KIF34" s="74">
        <f t="shared" si="119"/>
        <v>0</v>
      </c>
      <c r="KIG34" s="74">
        <f t="shared" si="119"/>
        <v>0</v>
      </c>
      <c r="KIH34" s="74">
        <f t="shared" si="119"/>
        <v>0</v>
      </c>
      <c r="KII34" s="74">
        <f t="shared" si="119"/>
        <v>0</v>
      </c>
      <c r="KIJ34" s="74">
        <f t="shared" si="119"/>
        <v>0</v>
      </c>
      <c r="KIK34" s="74">
        <f t="shared" si="119"/>
        <v>0</v>
      </c>
      <c r="KIL34" s="74">
        <f t="shared" si="119"/>
        <v>0</v>
      </c>
      <c r="KIM34" s="74">
        <f t="shared" si="119"/>
        <v>0</v>
      </c>
      <c r="KIN34" s="74">
        <f t="shared" si="119"/>
        <v>0</v>
      </c>
      <c r="KIO34" s="74">
        <f t="shared" si="119"/>
        <v>0</v>
      </c>
      <c r="KIP34" s="74">
        <f t="shared" si="119"/>
        <v>0</v>
      </c>
      <c r="KIQ34" s="74">
        <f t="shared" si="119"/>
        <v>0</v>
      </c>
      <c r="KIR34" s="74">
        <f t="shared" ref="KIR34:KLC34" si="120">KIR6/1000000</f>
        <v>0</v>
      </c>
      <c r="KIS34" s="74">
        <f t="shared" si="120"/>
        <v>0</v>
      </c>
      <c r="KIT34" s="74">
        <f t="shared" si="120"/>
        <v>0</v>
      </c>
      <c r="KIU34" s="74">
        <f t="shared" si="120"/>
        <v>0</v>
      </c>
      <c r="KIV34" s="74">
        <f t="shared" si="120"/>
        <v>0</v>
      </c>
      <c r="KIW34" s="74">
        <f t="shared" si="120"/>
        <v>0</v>
      </c>
      <c r="KIX34" s="74">
        <f t="shared" si="120"/>
        <v>0</v>
      </c>
      <c r="KIY34" s="74">
        <f t="shared" si="120"/>
        <v>0</v>
      </c>
      <c r="KIZ34" s="74">
        <f t="shared" si="120"/>
        <v>0</v>
      </c>
      <c r="KJA34" s="74">
        <f t="shared" si="120"/>
        <v>0</v>
      </c>
      <c r="KJB34" s="74">
        <f t="shared" si="120"/>
        <v>0</v>
      </c>
      <c r="KJC34" s="74">
        <f t="shared" si="120"/>
        <v>0</v>
      </c>
      <c r="KJD34" s="74">
        <f t="shared" si="120"/>
        <v>0</v>
      </c>
      <c r="KJE34" s="74">
        <f t="shared" si="120"/>
        <v>0</v>
      </c>
      <c r="KJF34" s="74">
        <f t="shared" si="120"/>
        <v>0</v>
      </c>
      <c r="KJG34" s="74">
        <f t="shared" si="120"/>
        <v>0</v>
      </c>
      <c r="KJH34" s="74">
        <f t="shared" si="120"/>
        <v>0</v>
      </c>
      <c r="KJI34" s="74">
        <f t="shared" si="120"/>
        <v>0</v>
      </c>
      <c r="KJJ34" s="74">
        <f t="shared" si="120"/>
        <v>0</v>
      </c>
      <c r="KJK34" s="74">
        <f t="shared" si="120"/>
        <v>0</v>
      </c>
      <c r="KJL34" s="74">
        <f t="shared" si="120"/>
        <v>0</v>
      </c>
      <c r="KJM34" s="74">
        <f t="shared" si="120"/>
        <v>0</v>
      </c>
      <c r="KJN34" s="74">
        <f t="shared" si="120"/>
        <v>0</v>
      </c>
      <c r="KJO34" s="74">
        <f t="shared" si="120"/>
        <v>0</v>
      </c>
      <c r="KJP34" s="74">
        <f t="shared" si="120"/>
        <v>0</v>
      </c>
      <c r="KJQ34" s="74">
        <f t="shared" si="120"/>
        <v>0</v>
      </c>
      <c r="KJR34" s="74">
        <f t="shared" si="120"/>
        <v>0</v>
      </c>
      <c r="KJS34" s="74">
        <f t="shared" si="120"/>
        <v>0</v>
      </c>
      <c r="KJT34" s="74">
        <f t="shared" si="120"/>
        <v>0</v>
      </c>
      <c r="KJU34" s="74">
        <f t="shared" si="120"/>
        <v>0</v>
      </c>
      <c r="KJV34" s="74">
        <f t="shared" si="120"/>
        <v>0</v>
      </c>
      <c r="KJW34" s="74">
        <f t="shared" si="120"/>
        <v>0</v>
      </c>
      <c r="KJX34" s="74">
        <f t="shared" si="120"/>
        <v>0</v>
      </c>
      <c r="KJY34" s="74">
        <f t="shared" si="120"/>
        <v>0</v>
      </c>
      <c r="KJZ34" s="74">
        <f t="shared" si="120"/>
        <v>0</v>
      </c>
      <c r="KKA34" s="74">
        <f t="shared" si="120"/>
        <v>0</v>
      </c>
      <c r="KKB34" s="74">
        <f t="shared" si="120"/>
        <v>0</v>
      </c>
      <c r="KKC34" s="74">
        <f t="shared" si="120"/>
        <v>0</v>
      </c>
      <c r="KKD34" s="74">
        <f t="shared" si="120"/>
        <v>0</v>
      </c>
      <c r="KKE34" s="74">
        <f t="shared" si="120"/>
        <v>0</v>
      </c>
      <c r="KKF34" s="74">
        <f t="shared" si="120"/>
        <v>0</v>
      </c>
      <c r="KKG34" s="74">
        <f t="shared" si="120"/>
        <v>0</v>
      </c>
      <c r="KKH34" s="74">
        <f t="shared" si="120"/>
        <v>0</v>
      </c>
      <c r="KKI34" s="74">
        <f t="shared" si="120"/>
        <v>0</v>
      </c>
      <c r="KKJ34" s="74">
        <f t="shared" si="120"/>
        <v>0</v>
      </c>
      <c r="KKK34" s="74">
        <f t="shared" si="120"/>
        <v>0</v>
      </c>
      <c r="KKL34" s="74">
        <f t="shared" si="120"/>
        <v>0</v>
      </c>
      <c r="KKM34" s="74">
        <f t="shared" si="120"/>
        <v>0</v>
      </c>
      <c r="KKN34" s="74">
        <f t="shared" si="120"/>
        <v>0</v>
      </c>
      <c r="KKO34" s="74">
        <f t="shared" si="120"/>
        <v>0</v>
      </c>
      <c r="KKP34" s="74">
        <f t="shared" si="120"/>
        <v>0</v>
      </c>
      <c r="KKQ34" s="74">
        <f t="shared" si="120"/>
        <v>0</v>
      </c>
      <c r="KKR34" s="74">
        <f t="shared" si="120"/>
        <v>0</v>
      </c>
      <c r="KKS34" s="74">
        <f t="shared" si="120"/>
        <v>0</v>
      </c>
      <c r="KKT34" s="74">
        <f t="shared" si="120"/>
        <v>0</v>
      </c>
      <c r="KKU34" s="74">
        <f t="shared" si="120"/>
        <v>0</v>
      </c>
      <c r="KKV34" s="74">
        <f t="shared" si="120"/>
        <v>0</v>
      </c>
      <c r="KKW34" s="74">
        <f t="shared" si="120"/>
        <v>0</v>
      </c>
      <c r="KKX34" s="74">
        <f t="shared" si="120"/>
        <v>0</v>
      </c>
      <c r="KKY34" s="74">
        <f t="shared" si="120"/>
        <v>0</v>
      </c>
      <c r="KKZ34" s="74">
        <f t="shared" si="120"/>
        <v>0</v>
      </c>
      <c r="KLA34" s="74">
        <f t="shared" si="120"/>
        <v>0</v>
      </c>
      <c r="KLB34" s="74">
        <f t="shared" si="120"/>
        <v>0</v>
      </c>
      <c r="KLC34" s="74">
        <f t="shared" si="120"/>
        <v>0</v>
      </c>
      <c r="KLD34" s="74">
        <f t="shared" ref="KLD34:KNO34" si="121">KLD6/1000000</f>
        <v>0</v>
      </c>
      <c r="KLE34" s="74">
        <f t="shared" si="121"/>
        <v>0</v>
      </c>
      <c r="KLF34" s="74">
        <f t="shared" si="121"/>
        <v>0</v>
      </c>
      <c r="KLG34" s="74">
        <f t="shared" si="121"/>
        <v>0</v>
      </c>
      <c r="KLH34" s="74">
        <f t="shared" si="121"/>
        <v>0</v>
      </c>
      <c r="KLI34" s="74">
        <f t="shared" si="121"/>
        <v>0</v>
      </c>
      <c r="KLJ34" s="74">
        <f t="shared" si="121"/>
        <v>0</v>
      </c>
      <c r="KLK34" s="74">
        <f t="shared" si="121"/>
        <v>0</v>
      </c>
      <c r="KLL34" s="74">
        <f t="shared" si="121"/>
        <v>0</v>
      </c>
      <c r="KLM34" s="74">
        <f t="shared" si="121"/>
        <v>0</v>
      </c>
      <c r="KLN34" s="74">
        <f t="shared" si="121"/>
        <v>0</v>
      </c>
      <c r="KLO34" s="74">
        <f t="shared" si="121"/>
        <v>0</v>
      </c>
      <c r="KLP34" s="74">
        <f t="shared" si="121"/>
        <v>0</v>
      </c>
      <c r="KLQ34" s="74">
        <f t="shared" si="121"/>
        <v>0</v>
      </c>
      <c r="KLR34" s="74">
        <f t="shared" si="121"/>
        <v>0</v>
      </c>
      <c r="KLS34" s="74">
        <f t="shared" si="121"/>
        <v>0</v>
      </c>
      <c r="KLT34" s="74">
        <f t="shared" si="121"/>
        <v>0</v>
      </c>
      <c r="KLU34" s="74">
        <f t="shared" si="121"/>
        <v>0</v>
      </c>
      <c r="KLV34" s="74">
        <f t="shared" si="121"/>
        <v>0</v>
      </c>
      <c r="KLW34" s="74">
        <f t="shared" si="121"/>
        <v>0</v>
      </c>
      <c r="KLX34" s="74">
        <f t="shared" si="121"/>
        <v>0</v>
      </c>
      <c r="KLY34" s="74">
        <f t="shared" si="121"/>
        <v>0</v>
      </c>
      <c r="KLZ34" s="74">
        <f t="shared" si="121"/>
        <v>0</v>
      </c>
      <c r="KMA34" s="74">
        <f t="shared" si="121"/>
        <v>0</v>
      </c>
      <c r="KMB34" s="74">
        <f t="shared" si="121"/>
        <v>0</v>
      </c>
      <c r="KMC34" s="74">
        <f t="shared" si="121"/>
        <v>0</v>
      </c>
      <c r="KMD34" s="74">
        <f t="shared" si="121"/>
        <v>0</v>
      </c>
      <c r="KME34" s="74">
        <f t="shared" si="121"/>
        <v>0</v>
      </c>
      <c r="KMF34" s="74">
        <f t="shared" si="121"/>
        <v>0</v>
      </c>
      <c r="KMG34" s="74">
        <f t="shared" si="121"/>
        <v>0</v>
      </c>
      <c r="KMH34" s="74">
        <f t="shared" si="121"/>
        <v>0</v>
      </c>
      <c r="KMI34" s="74">
        <f t="shared" si="121"/>
        <v>0</v>
      </c>
      <c r="KMJ34" s="74">
        <f t="shared" si="121"/>
        <v>0</v>
      </c>
      <c r="KMK34" s="74">
        <f t="shared" si="121"/>
        <v>0</v>
      </c>
      <c r="KML34" s="74">
        <f t="shared" si="121"/>
        <v>0</v>
      </c>
      <c r="KMM34" s="74">
        <f t="shared" si="121"/>
        <v>0</v>
      </c>
      <c r="KMN34" s="74">
        <f t="shared" si="121"/>
        <v>0</v>
      </c>
      <c r="KMO34" s="74">
        <f t="shared" si="121"/>
        <v>0</v>
      </c>
      <c r="KMP34" s="74">
        <f t="shared" si="121"/>
        <v>0</v>
      </c>
      <c r="KMQ34" s="74">
        <f t="shared" si="121"/>
        <v>0</v>
      </c>
      <c r="KMR34" s="74">
        <f t="shared" si="121"/>
        <v>0</v>
      </c>
      <c r="KMS34" s="74">
        <f t="shared" si="121"/>
        <v>0</v>
      </c>
      <c r="KMT34" s="74">
        <f t="shared" si="121"/>
        <v>0</v>
      </c>
      <c r="KMU34" s="74">
        <f t="shared" si="121"/>
        <v>0</v>
      </c>
      <c r="KMV34" s="74">
        <f t="shared" si="121"/>
        <v>0</v>
      </c>
      <c r="KMW34" s="74">
        <f t="shared" si="121"/>
        <v>0</v>
      </c>
      <c r="KMX34" s="74">
        <f t="shared" si="121"/>
        <v>0</v>
      </c>
      <c r="KMY34" s="74">
        <f t="shared" si="121"/>
        <v>0</v>
      </c>
      <c r="KMZ34" s="74">
        <f t="shared" si="121"/>
        <v>0</v>
      </c>
      <c r="KNA34" s="74">
        <f t="shared" si="121"/>
        <v>0</v>
      </c>
      <c r="KNB34" s="74">
        <f t="shared" si="121"/>
        <v>0</v>
      </c>
      <c r="KNC34" s="74">
        <f t="shared" si="121"/>
        <v>0</v>
      </c>
      <c r="KND34" s="74">
        <f t="shared" si="121"/>
        <v>0</v>
      </c>
      <c r="KNE34" s="74">
        <f t="shared" si="121"/>
        <v>0</v>
      </c>
      <c r="KNF34" s="74">
        <f t="shared" si="121"/>
        <v>0</v>
      </c>
      <c r="KNG34" s="74">
        <f t="shared" si="121"/>
        <v>0</v>
      </c>
      <c r="KNH34" s="74">
        <f t="shared" si="121"/>
        <v>0</v>
      </c>
      <c r="KNI34" s="74">
        <f t="shared" si="121"/>
        <v>0</v>
      </c>
      <c r="KNJ34" s="74">
        <f t="shared" si="121"/>
        <v>0</v>
      </c>
      <c r="KNK34" s="74">
        <f t="shared" si="121"/>
        <v>0</v>
      </c>
      <c r="KNL34" s="74">
        <f t="shared" si="121"/>
        <v>0</v>
      </c>
      <c r="KNM34" s="74">
        <f t="shared" si="121"/>
        <v>0</v>
      </c>
      <c r="KNN34" s="74">
        <f t="shared" si="121"/>
        <v>0</v>
      </c>
      <c r="KNO34" s="74">
        <f t="shared" si="121"/>
        <v>0</v>
      </c>
      <c r="KNP34" s="74">
        <f t="shared" ref="KNP34:KQA34" si="122">KNP6/1000000</f>
        <v>0</v>
      </c>
      <c r="KNQ34" s="74">
        <f t="shared" si="122"/>
        <v>0</v>
      </c>
      <c r="KNR34" s="74">
        <f t="shared" si="122"/>
        <v>0</v>
      </c>
      <c r="KNS34" s="74">
        <f t="shared" si="122"/>
        <v>0</v>
      </c>
      <c r="KNT34" s="74">
        <f t="shared" si="122"/>
        <v>0</v>
      </c>
      <c r="KNU34" s="74">
        <f t="shared" si="122"/>
        <v>0</v>
      </c>
      <c r="KNV34" s="74">
        <f t="shared" si="122"/>
        <v>0</v>
      </c>
      <c r="KNW34" s="74">
        <f t="shared" si="122"/>
        <v>0</v>
      </c>
      <c r="KNX34" s="74">
        <f t="shared" si="122"/>
        <v>0</v>
      </c>
      <c r="KNY34" s="74">
        <f t="shared" si="122"/>
        <v>0</v>
      </c>
      <c r="KNZ34" s="74">
        <f t="shared" si="122"/>
        <v>0</v>
      </c>
      <c r="KOA34" s="74">
        <f t="shared" si="122"/>
        <v>0</v>
      </c>
      <c r="KOB34" s="74">
        <f t="shared" si="122"/>
        <v>0</v>
      </c>
      <c r="KOC34" s="74">
        <f t="shared" si="122"/>
        <v>0</v>
      </c>
      <c r="KOD34" s="74">
        <f t="shared" si="122"/>
        <v>0</v>
      </c>
      <c r="KOE34" s="74">
        <f t="shared" si="122"/>
        <v>0</v>
      </c>
      <c r="KOF34" s="74">
        <f t="shared" si="122"/>
        <v>0</v>
      </c>
      <c r="KOG34" s="74">
        <f t="shared" si="122"/>
        <v>0</v>
      </c>
      <c r="KOH34" s="74">
        <f t="shared" si="122"/>
        <v>0</v>
      </c>
      <c r="KOI34" s="74">
        <f t="shared" si="122"/>
        <v>0</v>
      </c>
      <c r="KOJ34" s="74">
        <f t="shared" si="122"/>
        <v>0</v>
      </c>
      <c r="KOK34" s="74">
        <f t="shared" si="122"/>
        <v>0</v>
      </c>
      <c r="KOL34" s="74">
        <f t="shared" si="122"/>
        <v>0</v>
      </c>
      <c r="KOM34" s="74">
        <f t="shared" si="122"/>
        <v>0</v>
      </c>
      <c r="KON34" s="74">
        <f t="shared" si="122"/>
        <v>0</v>
      </c>
      <c r="KOO34" s="74">
        <f t="shared" si="122"/>
        <v>0</v>
      </c>
      <c r="KOP34" s="74">
        <f t="shared" si="122"/>
        <v>0</v>
      </c>
      <c r="KOQ34" s="74">
        <f t="shared" si="122"/>
        <v>0</v>
      </c>
      <c r="KOR34" s="74">
        <f t="shared" si="122"/>
        <v>0</v>
      </c>
      <c r="KOS34" s="74">
        <f t="shared" si="122"/>
        <v>0</v>
      </c>
      <c r="KOT34" s="74">
        <f t="shared" si="122"/>
        <v>0</v>
      </c>
      <c r="KOU34" s="74">
        <f t="shared" si="122"/>
        <v>0</v>
      </c>
      <c r="KOV34" s="74">
        <f t="shared" si="122"/>
        <v>0</v>
      </c>
      <c r="KOW34" s="74">
        <f t="shared" si="122"/>
        <v>0</v>
      </c>
      <c r="KOX34" s="74">
        <f t="shared" si="122"/>
        <v>0</v>
      </c>
      <c r="KOY34" s="74">
        <f t="shared" si="122"/>
        <v>0</v>
      </c>
      <c r="KOZ34" s="74">
        <f t="shared" si="122"/>
        <v>0</v>
      </c>
      <c r="KPA34" s="74">
        <f t="shared" si="122"/>
        <v>0</v>
      </c>
      <c r="KPB34" s="74">
        <f t="shared" si="122"/>
        <v>0</v>
      </c>
      <c r="KPC34" s="74">
        <f t="shared" si="122"/>
        <v>0</v>
      </c>
      <c r="KPD34" s="74">
        <f t="shared" si="122"/>
        <v>0</v>
      </c>
      <c r="KPE34" s="74">
        <f t="shared" si="122"/>
        <v>0</v>
      </c>
      <c r="KPF34" s="74">
        <f t="shared" si="122"/>
        <v>0</v>
      </c>
      <c r="KPG34" s="74">
        <f t="shared" si="122"/>
        <v>0</v>
      </c>
      <c r="KPH34" s="74">
        <f t="shared" si="122"/>
        <v>0</v>
      </c>
      <c r="KPI34" s="74">
        <f t="shared" si="122"/>
        <v>0</v>
      </c>
      <c r="KPJ34" s="74">
        <f t="shared" si="122"/>
        <v>0</v>
      </c>
      <c r="KPK34" s="74">
        <f t="shared" si="122"/>
        <v>0</v>
      </c>
      <c r="KPL34" s="74">
        <f t="shared" si="122"/>
        <v>0</v>
      </c>
      <c r="KPM34" s="74">
        <f t="shared" si="122"/>
        <v>0</v>
      </c>
      <c r="KPN34" s="74">
        <f t="shared" si="122"/>
        <v>0</v>
      </c>
      <c r="KPO34" s="74">
        <f t="shared" si="122"/>
        <v>0</v>
      </c>
      <c r="KPP34" s="74">
        <f t="shared" si="122"/>
        <v>0</v>
      </c>
      <c r="KPQ34" s="74">
        <f t="shared" si="122"/>
        <v>0</v>
      </c>
      <c r="KPR34" s="74">
        <f t="shared" si="122"/>
        <v>0</v>
      </c>
      <c r="KPS34" s="74">
        <f t="shared" si="122"/>
        <v>0</v>
      </c>
      <c r="KPT34" s="74">
        <f t="shared" si="122"/>
        <v>0</v>
      </c>
      <c r="KPU34" s="74">
        <f t="shared" si="122"/>
        <v>0</v>
      </c>
      <c r="KPV34" s="74">
        <f t="shared" si="122"/>
        <v>0</v>
      </c>
      <c r="KPW34" s="74">
        <f t="shared" si="122"/>
        <v>0</v>
      </c>
      <c r="KPX34" s="74">
        <f t="shared" si="122"/>
        <v>0</v>
      </c>
      <c r="KPY34" s="74">
        <f t="shared" si="122"/>
        <v>0</v>
      </c>
      <c r="KPZ34" s="74">
        <f t="shared" si="122"/>
        <v>0</v>
      </c>
      <c r="KQA34" s="74">
        <f t="shared" si="122"/>
        <v>0</v>
      </c>
      <c r="KQB34" s="74">
        <f t="shared" ref="KQB34:KSM34" si="123">KQB6/1000000</f>
        <v>0</v>
      </c>
      <c r="KQC34" s="74">
        <f t="shared" si="123"/>
        <v>0</v>
      </c>
      <c r="KQD34" s="74">
        <f t="shared" si="123"/>
        <v>0</v>
      </c>
      <c r="KQE34" s="74">
        <f t="shared" si="123"/>
        <v>0</v>
      </c>
      <c r="KQF34" s="74">
        <f t="shared" si="123"/>
        <v>0</v>
      </c>
      <c r="KQG34" s="74">
        <f t="shared" si="123"/>
        <v>0</v>
      </c>
      <c r="KQH34" s="74">
        <f t="shared" si="123"/>
        <v>0</v>
      </c>
      <c r="KQI34" s="74">
        <f t="shared" si="123"/>
        <v>0</v>
      </c>
      <c r="KQJ34" s="74">
        <f t="shared" si="123"/>
        <v>0</v>
      </c>
      <c r="KQK34" s="74">
        <f t="shared" si="123"/>
        <v>0</v>
      </c>
      <c r="KQL34" s="74">
        <f t="shared" si="123"/>
        <v>0</v>
      </c>
      <c r="KQM34" s="74">
        <f t="shared" si="123"/>
        <v>0</v>
      </c>
      <c r="KQN34" s="74">
        <f t="shared" si="123"/>
        <v>0</v>
      </c>
      <c r="KQO34" s="74">
        <f t="shared" si="123"/>
        <v>0</v>
      </c>
      <c r="KQP34" s="74">
        <f t="shared" si="123"/>
        <v>0</v>
      </c>
      <c r="KQQ34" s="74">
        <f t="shared" si="123"/>
        <v>0</v>
      </c>
      <c r="KQR34" s="74">
        <f t="shared" si="123"/>
        <v>0</v>
      </c>
      <c r="KQS34" s="74">
        <f t="shared" si="123"/>
        <v>0</v>
      </c>
      <c r="KQT34" s="74">
        <f t="shared" si="123"/>
        <v>0</v>
      </c>
      <c r="KQU34" s="74">
        <f t="shared" si="123"/>
        <v>0</v>
      </c>
      <c r="KQV34" s="74">
        <f t="shared" si="123"/>
        <v>0</v>
      </c>
      <c r="KQW34" s="74">
        <f t="shared" si="123"/>
        <v>0</v>
      </c>
      <c r="KQX34" s="74">
        <f t="shared" si="123"/>
        <v>0</v>
      </c>
      <c r="KQY34" s="74">
        <f t="shared" si="123"/>
        <v>0</v>
      </c>
      <c r="KQZ34" s="74">
        <f t="shared" si="123"/>
        <v>0</v>
      </c>
      <c r="KRA34" s="74">
        <f t="shared" si="123"/>
        <v>0</v>
      </c>
      <c r="KRB34" s="74">
        <f t="shared" si="123"/>
        <v>0</v>
      </c>
      <c r="KRC34" s="74">
        <f t="shared" si="123"/>
        <v>0</v>
      </c>
      <c r="KRD34" s="74">
        <f t="shared" si="123"/>
        <v>0</v>
      </c>
      <c r="KRE34" s="74">
        <f t="shared" si="123"/>
        <v>0</v>
      </c>
      <c r="KRF34" s="74">
        <f t="shared" si="123"/>
        <v>0</v>
      </c>
      <c r="KRG34" s="74">
        <f t="shared" si="123"/>
        <v>0</v>
      </c>
      <c r="KRH34" s="74">
        <f t="shared" si="123"/>
        <v>0</v>
      </c>
      <c r="KRI34" s="74">
        <f t="shared" si="123"/>
        <v>0</v>
      </c>
      <c r="KRJ34" s="74">
        <f t="shared" si="123"/>
        <v>0</v>
      </c>
      <c r="KRK34" s="74">
        <f t="shared" si="123"/>
        <v>0</v>
      </c>
      <c r="KRL34" s="74">
        <f t="shared" si="123"/>
        <v>0</v>
      </c>
      <c r="KRM34" s="74">
        <f t="shared" si="123"/>
        <v>0</v>
      </c>
      <c r="KRN34" s="74">
        <f t="shared" si="123"/>
        <v>0</v>
      </c>
      <c r="KRO34" s="74">
        <f t="shared" si="123"/>
        <v>0</v>
      </c>
      <c r="KRP34" s="74">
        <f t="shared" si="123"/>
        <v>0</v>
      </c>
      <c r="KRQ34" s="74">
        <f t="shared" si="123"/>
        <v>0</v>
      </c>
      <c r="KRR34" s="74">
        <f t="shared" si="123"/>
        <v>0</v>
      </c>
      <c r="KRS34" s="74">
        <f t="shared" si="123"/>
        <v>0</v>
      </c>
      <c r="KRT34" s="74">
        <f t="shared" si="123"/>
        <v>0</v>
      </c>
      <c r="KRU34" s="74">
        <f t="shared" si="123"/>
        <v>0</v>
      </c>
      <c r="KRV34" s="74">
        <f t="shared" si="123"/>
        <v>0</v>
      </c>
      <c r="KRW34" s="74">
        <f t="shared" si="123"/>
        <v>0</v>
      </c>
      <c r="KRX34" s="74">
        <f t="shared" si="123"/>
        <v>0</v>
      </c>
      <c r="KRY34" s="74">
        <f t="shared" si="123"/>
        <v>0</v>
      </c>
      <c r="KRZ34" s="74">
        <f t="shared" si="123"/>
        <v>0</v>
      </c>
      <c r="KSA34" s="74">
        <f t="shared" si="123"/>
        <v>0</v>
      </c>
      <c r="KSB34" s="74">
        <f t="shared" si="123"/>
        <v>0</v>
      </c>
      <c r="KSC34" s="74">
        <f t="shared" si="123"/>
        <v>0</v>
      </c>
      <c r="KSD34" s="74">
        <f t="shared" si="123"/>
        <v>0</v>
      </c>
      <c r="KSE34" s="74">
        <f t="shared" si="123"/>
        <v>0</v>
      </c>
      <c r="KSF34" s="74">
        <f t="shared" si="123"/>
        <v>0</v>
      </c>
      <c r="KSG34" s="74">
        <f t="shared" si="123"/>
        <v>0</v>
      </c>
      <c r="KSH34" s="74">
        <f t="shared" si="123"/>
        <v>0</v>
      </c>
      <c r="KSI34" s="74">
        <f t="shared" si="123"/>
        <v>0</v>
      </c>
      <c r="KSJ34" s="74">
        <f t="shared" si="123"/>
        <v>0</v>
      </c>
      <c r="KSK34" s="74">
        <f t="shared" si="123"/>
        <v>0</v>
      </c>
      <c r="KSL34" s="74">
        <f t="shared" si="123"/>
        <v>0</v>
      </c>
      <c r="KSM34" s="74">
        <f t="shared" si="123"/>
        <v>0</v>
      </c>
      <c r="KSN34" s="74">
        <f t="shared" ref="KSN34:KUY34" si="124">KSN6/1000000</f>
        <v>0</v>
      </c>
      <c r="KSO34" s="74">
        <f t="shared" si="124"/>
        <v>0</v>
      </c>
      <c r="KSP34" s="74">
        <f t="shared" si="124"/>
        <v>0</v>
      </c>
      <c r="KSQ34" s="74">
        <f t="shared" si="124"/>
        <v>0</v>
      </c>
      <c r="KSR34" s="74">
        <f t="shared" si="124"/>
        <v>0</v>
      </c>
      <c r="KSS34" s="74">
        <f t="shared" si="124"/>
        <v>0</v>
      </c>
      <c r="KST34" s="74">
        <f t="shared" si="124"/>
        <v>0</v>
      </c>
      <c r="KSU34" s="74">
        <f t="shared" si="124"/>
        <v>0</v>
      </c>
      <c r="KSV34" s="74">
        <f t="shared" si="124"/>
        <v>0</v>
      </c>
      <c r="KSW34" s="74">
        <f t="shared" si="124"/>
        <v>0</v>
      </c>
      <c r="KSX34" s="74">
        <f t="shared" si="124"/>
        <v>0</v>
      </c>
      <c r="KSY34" s="74">
        <f t="shared" si="124"/>
        <v>0</v>
      </c>
      <c r="KSZ34" s="74">
        <f t="shared" si="124"/>
        <v>0</v>
      </c>
      <c r="KTA34" s="74">
        <f t="shared" si="124"/>
        <v>0</v>
      </c>
      <c r="KTB34" s="74">
        <f t="shared" si="124"/>
        <v>0</v>
      </c>
      <c r="KTC34" s="74">
        <f t="shared" si="124"/>
        <v>0</v>
      </c>
      <c r="KTD34" s="74">
        <f t="shared" si="124"/>
        <v>0</v>
      </c>
      <c r="KTE34" s="74">
        <f t="shared" si="124"/>
        <v>0</v>
      </c>
      <c r="KTF34" s="74">
        <f t="shared" si="124"/>
        <v>0</v>
      </c>
      <c r="KTG34" s="74">
        <f t="shared" si="124"/>
        <v>0</v>
      </c>
      <c r="KTH34" s="74">
        <f t="shared" si="124"/>
        <v>0</v>
      </c>
      <c r="KTI34" s="74">
        <f t="shared" si="124"/>
        <v>0</v>
      </c>
      <c r="KTJ34" s="74">
        <f t="shared" si="124"/>
        <v>0</v>
      </c>
      <c r="KTK34" s="74">
        <f t="shared" si="124"/>
        <v>0</v>
      </c>
      <c r="KTL34" s="74">
        <f t="shared" si="124"/>
        <v>0</v>
      </c>
      <c r="KTM34" s="74">
        <f t="shared" si="124"/>
        <v>0</v>
      </c>
      <c r="KTN34" s="74">
        <f t="shared" si="124"/>
        <v>0</v>
      </c>
      <c r="KTO34" s="74">
        <f t="shared" si="124"/>
        <v>0</v>
      </c>
      <c r="KTP34" s="74">
        <f t="shared" si="124"/>
        <v>0</v>
      </c>
      <c r="KTQ34" s="74">
        <f t="shared" si="124"/>
        <v>0</v>
      </c>
      <c r="KTR34" s="74">
        <f t="shared" si="124"/>
        <v>0</v>
      </c>
      <c r="KTS34" s="74">
        <f t="shared" si="124"/>
        <v>0</v>
      </c>
      <c r="KTT34" s="74">
        <f t="shared" si="124"/>
        <v>0</v>
      </c>
      <c r="KTU34" s="74">
        <f t="shared" si="124"/>
        <v>0</v>
      </c>
      <c r="KTV34" s="74">
        <f t="shared" si="124"/>
        <v>0</v>
      </c>
      <c r="KTW34" s="74">
        <f t="shared" si="124"/>
        <v>0</v>
      </c>
      <c r="KTX34" s="74">
        <f t="shared" si="124"/>
        <v>0</v>
      </c>
      <c r="KTY34" s="74">
        <f t="shared" si="124"/>
        <v>0</v>
      </c>
      <c r="KTZ34" s="74">
        <f t="shared" si="124"/>
        <v>0</v>
      </c>
      <c r="KUA34" s="74">
        <f t="shared" si="124"/>
        <v>0</v>
      </c>
      <c r="KUB34" s="74">
        <f t="shared" si="124"/>
        <v>0</v>
      </c>
      <c r="KUC34" s="74">
        <f t="shared" si="124"/>
        <v>0</v>
      </c>
      <c r="KUD34" s="74">
        <f t="shared" si="124"/>
        <v>0</v>
      </c>
      <c r="KUE34" s="74">
        <f t="shared" si="124"/>
        <v>0</v>
      </c>
      <c r="KUF34" s="74">
        <f t="shared" si="124"/>
        <v>0</v>
      </c>
      <c r="KUG34" s="74">
        <f t="shared" si="124"/>
        <v>0</v>
      </c>
      <c r="KUH34" s="74">
        <f t="shared" si="124"/>
        <v>0</v>
      </c>
      <c r="KUI34" s="74">
        <f t="shared" si="124"/>
        <v>0</v>
      </c>
      <c r="KUJ34" s="74">
        <f t="shared" si="124"/>
        <v>0</v>
      </c>
      <c r="KUK34" s="74">
        <f t="shared" si="124"/>
        <v>0</v>
      </c>
      <c r="KUL34" s="74">
        <f t="shared" si="124"/>
        <v>0</v>
      </c>
      <c r="KUM34" s="74">
        <f t="shared" si="124"/>
        <v>0</v>
      </c>
      <c r="KUN34" s="74">
        <f t="shared" si="124"/>
        <v>0</v>
      </c>
      <c r="KUO34" s="74">
        <f t="shared" si="124"/>
        <v>0</v>
      </c>
      <c r="KUP34" s="74">
        <f t="shared" si="124"/>
        <v>0</v>
      </c>
      <c r="KUQ34" s="74">
        <f t="shared" si="124"/>
        <v>0</v>
      </c>
      <c r="KUR34" s="74">
        <f t="shared" si="124"/>
        <v>0</v>
      </c>
      <c r="KUS34" s="74">
        <f t="shared" si="124"/>
        <v>0</v>
      </c>
      <c r="KUT34" s="74">
        <f t="shared" si="124"/>
        <v>0</v>
      </c>
      <c r="KUU34" s="74">
        <f t="shared" si="124"/>
        <v>0</v>
      </c>
      <c r="KUV34" s="74">
        <f t="shared" si="124"/>
        <v>0</v>
      </c>
      <c r="KUW34" s="74">
        <f t="shared" si="124"/>
        <v>0</v>
      </c>
      <c r="KUX34" s="74">
        <f t="shared" si="124"/>
        <v>0</v>
      </c>
      <c r="KUY34" s="74">
        <f t="shared" si="124"/>
        <v>0</v>
      </c>
      <c r="KUZ34" s="74">
        <f t="shared" ref="KUZ34:KXK34" si="125">KUZ6/1000000</f>
        <v>0</v>
      </c>
      <c r="KVA34" s="74">
        <f t="shared" si="125"/>
        <v>0</v>
      </c>
      <c r="KVB34" s="74">
        <f t="shared" si="125"/>
        <v>0</v>
      </c>
      <c r="KVC34" s="74">
        <f t="shared" si="125"/>
        <v>0</v>
      </c>
      <c r="KVD34" s="74">
        <f t="shared" si="125"/>
        <v>0</v>
      </c>
      <c r="KVE34" s="74">
        <f t="shared" si="125"/>
        <v>0</v>
      </c>
      <c r="KVF34" s="74">
        <f t="shared" si="125"/>
        <v>0</v>
      </c>
      <c r="KVG34" s="74">
        <f t="shared" si="125"/>
        <v>0</v>
      </c>
      <c r="KVH34" s="74">
        <f t="shared" si="125"/>
        <v>0</v>
      </c>
      <c r="KVI34" s="74">
        <f t="shared" si="125"/>
        <v>0</v>
      </c>
      <c r="KVJ34" s="74">
        <f t="shared" si="125"/>
        <v>0</v>
      </c>
      <c r="KVK34" s="74">
        <f t="shared" si="125"/>
        <v>0</v>
      </c>
      <c r="KVL34" s="74">
        <f t="shared" si="125"/>
        <v>0</v>
      </c>
      <c r="KVM34" s="74">
        <f t="shared" si="125"/>
        <v>0</v>
      </c>
      <c r="KVN34" s="74">
        <f t="shared" si="125"/>
        <v>0</v>
      </c>
      <c r="KVO34" s="74">
        <f t="shared" si="125"/>
        <v>0</v>
      </c>
      <c r="KVP34" s="74">
        <f t="shared" si="125"/>
        <v>0</v>
      </c>
      <c r="KVQ34" s="74">
        <f t="shared" si="125"/>
        <v>0</v>
      </c>
      <c r="KVR34" s="74">
        <f t="shared" si="125"/>
        <v>0</v>
      </c>
      <c r="KVS34" s="74">
        <f t="shared" si="125"/>
        <v>0</v>
      </c>
      <c r="KVT34" s="74">
        <f t="shared" si="125"/>
        <v>0</v>
      </c>
      <c r="KVU34" s="74">
        <f t="shared" si="125"/>
        <v>0</v>
      </c>
      <c r="KVV34" s="74">
        <f t="shared" si="125"/>
        <v>0</v>
      </c>
      <c r="KVW34" s="74">
        <f t="shared" si="125"/>
        <v>0</v>
      </c>
      <c r="KVX34" s="74">
        <f t="shared" si="125"/>
        <v>0</v>
      </c>
      <c r="KVY34" s="74">
        <f t="shared" si="125"/>
        <v>0</v>
      </c>
      <c r="KVZ34" s="74">
        <f t="shared" si="125"/>
        <v>0</v>
      </c>
      <c r="KWA34" s="74">
        <f t="shared" si="125"/>
        <v>0</v>
      </c>
      <c r="KWB34" s="74">
        <f t="shared" si="125"/>
        <v>0</v>
      </c>
      <c r="KWC34" s="74">
        <f t="shared" si="125"/>
        <v>0</v>
      </c>
      <c r="KWD34" s="74">
        <f t="shared" si="125"/>
        <v>0</v>
      </c>
      <c r="KWE34" s="74">
        <f t="shared" si="125"/>
        <v>0</v>
      </c>
      <c r="KWF34" s="74">
        <f t="shared" si="125"/>
        <v>0</v>
      </c>
      <c r="KWG34" s="74">
        <f t="shared" si="125"/>
        <v>0</v>
      </c>
      <c r="KWH34" s="74">
        <f t="shared" si="125"/>
        <v>0</v>
      </c>
      <c r="KWI34" s="74">
        <f t="shared" si="125"/>
        <v>0</v>
      </c>
      <c r="KWJ34" s="74">
        <f t="shared" si="125"/>
        <v>0</v>
      </c>
      <c r="KWK34" s="74">
        <f t="shared" si="125"/>
        <v>0</v>
      </c>
      <c r="KWL34" s="74">
        <f t="shared" si="125"/>
        <v>0</v>
      </c>
      <c r="KWM34" s="74">
        <f t="shared" si="125"/>
        <v>0</v>
      </c>
      <c r="KWN34" s="74">
        <f t="shared" si="125"/>
        <v>0</v>
      </c>
      <c r="KWO34" s="74">
        <f t="shared" si="125"/>
        <v>0</v>
      </c>
      <c r="KWP34" s="74">
        <f t="shared" si="125"/>
        <v>0</v>
      </c>
      <c r="KWQ34" s="74">
        <f t="shared" si="125"/>
        <v>0</v>
      </c>
      <c r="KWR34" s="74">
        <f t="shared" si="125"/>
        <v>0</v>
      </c>
      <c r="KWS34" s="74">
        <f t="shared" si="125"/>
        <v>0</v>
      </c>
      <c r="KWT34" s="74">
        <f t="shared" si="125"/>
        <v>0</v>
      </c>
      <c r="KWU34" s="74">
        <f t="shared" si="125"/>
        <v>0</v>
      </c>
      <c r="KWV34" s="74">
        <f t="shared" si="125"/>
        <v>0</v>
      </c>
      <c r="KWW34" s="74">
        <f t="shared" si="125"/>
        <v>0</v>
      </c>
      <c r="KWX34" s="74">
        <f t="shared" si="125"/>
        <v>0</v>
      </c>
      <c r="KWY34" s="74">
        <f t="shared" si="125"/>
        <v>0</v>
      </c>
      <c r="KWZ34" s="74">
        <f t="shared" si="125"/>
        <v>0</v>
      </c>
      <c r="KXA34" s="74">
        <f t="shared" si="125"/>
        <v>0</v>
      </c>
      <c r="KXB34" s="74">
        <f t="shared" si="125"/>
        <v>0</v>
      </c>
      <c r="KXC34" s="74">
        <f t="shared" si="125"/>
        <v>0</v>
      </c>
      <c r="KXD34" s="74">
        <f t="shared" si="125"/>
        <v>0</v>
      </c>
      <c r="KXE34" s="74">
        <f t="shared" si="125"/>
        <v>0</v>
      </c>
      <c r="KXF34" s="74">
        <f t="shared" si="125"/>
        <v>0</v>
      </c>
      <c r="KXG34" s="74">
        <f t="shared" si="125"/>
        <v>0</v>
      </c>
      <c r="KXH34" s="74">
        <f t="shared" si="125"/>
        <v>0</v>
      </c>
      <c r="KXI34" s="74">
        <f t="shared" si="125"/>
        <v>0</v>
      </c>
      <c r="KXJ34" s="74">
        <f t="shared" si="125"/>
        <v>0</v>
      </c>
      <c r="KXK34" s="74">
        <f t="shared" si="125"/>
        <v>0</v>
      </c>
      <c r="KXL34" s="74">
        <f t="shared" ref="KXL34:KZW34" si="126">KXL6/1000000</f>
        <v>0</v>
      </c>
      <c r="KXM34" s="74">
        <f t="shared" si="126"/>
        <v>0</v>
      </c>
      <c r="KXN34" s="74">
        <f t="shared" si="126"/>
        <v>0</v>
      </c>
      <c r="KXO34" s="74">
        <f t="shared" si="126"/>
        <v>0</v>
      </c>
      <c r="KXP34" s="74">
        <f t="shared" si="126"/>
        <v>0</v>
      </c>
      <c r="KXQ34" s="74">
        <f t="shared" si="126"/>
        <v>0</v>
      </c>
      <c r="KXR34" s="74">
        <f t="shared" si="126"/>
        <v>0</v>
      </c>
      <c r="KXS34" s="74">
        <f t="shared" si="126"/>
        <v>0</v>
      </c>
      <c r="KXT34" s="74">
        <f t="shared" si="126"/>
        <v>0</v>
      </c>
      <c r="KXU34" s="74">
        <f t="shared" si="126"/>
        <v>0</v>
      </c>
      <c r="KXV34" s="74">
        <f t="shared" si="126"/>
        <v>0</v>
      </c>
      <c r="KXW34" s="74">
        <f t="shared" si="126"/>
        <v>0</v>
      </c>
      <c r="KXX34" s="74">
        <f t="shared" si="126"/>
        <v>0</v>
      </c>
      <c r="KXY34" s="74">
        <f t="shared" si="126"/>
        <v>0</v>
      </c>
      <c r="KXZ34" s="74">
        <f t="shared" si="126"/>
        <v>0</v>
      </c>
      <c r="KYA34" s="74">
        <f t="shared" si="126"/>
        <v>0</v>
      </c>
      <c r="KYB34" s="74">
        <f t="shared" si="126"/>
        <v>0</v>
      </c>
      <c r="KYC34" s="74">
        <f t="shared" si="126"/>
        <v>0</v>
      </c>
      <c r="KYD34" s="74">
        <f t="shared" si="126"/>
        <v>0</v>
      </c>
      <c r="KYE34" s="74">
        <f t="shared" si="126"/>
        <v>0</v>
      </c>
      <c r="KYF34" s="74">
        <f t="shared" si="126"/>
        <v>0</v>
      </c>
      <c r="KYG34" s="74">
        <f t="shared" si="126"/>
        <v>0</v>
      </c>
      <c r="KYH34" s="74">
        <f t="shared" si="126"/>
        <v>0</v>
      </c>
      <c r="KYI34" s="74">
        <f t="shared" si="126"/>
        <v>0</v>
      </c>
      <c r="KYJ34" s="74">
        <f t="shared" si="126"/>
        <v>0</v>
      </c>
      <c r="KYK34" s="74">
        <f t="shared" si="126"/>
        <v>0</v>
      </c>
      <c r="KYL34" s="74">
        <f t="shared" si="126"/>
        <v>0</v>
      </c>
      <c r="KYM34" s="74">
        <f t="shared" si="126"/>
        <v>0</v>
      </c>
      <c r="KYN34" s="74">
        <f t="shared" si="126"/>
        <v>0</v>
      </c>
      <c r="KYO34" s="74">
        <f t="shared" si="126"/>
        <v>0</v>
      </c>
      <c r="KYP34" s="74">
        <f t="shared" si="126"/>
        <v>0</v>
      </c>
      <c r="KYQ34" s="74">
        <f t="shared" si="126"/>
        <v>0</v>
      </c>
      <c r="KYR34" s="74">
        <f t="shared" si="126"/>
        <v>0</v>
      </c>
      <c r="KYS34" s="74">
        <f t="shared" si="126"/>
        <v>0</v>
      </c>
      <c r="KYT34" s="74">
        <f t="shared" si="126"/>
        <v>0</v>
      </c>
      <c r="KYU34" s="74">
        <f t="shared" si="126"/>
        <v>0</v>
      </c>
      <c r="KYV34" s="74">
        <f t="shared" si="126"/>
        <v>0</v>
      </c>
      <c r="KYW34" s="74">
        <f t="shared" si="126"/>
        <v>0</v>
      </c>
      <c r="KYX34" s="74">
        <f t="shared" si="126"/>
        <v>0</v>
      </c>
      <c r="KYY34" s="74">
        <f t="shared" si="126"/>
        <v>0</v>
      </c>
      <c r="KYZ34" s="74">
        <f t="shared" si="126"/>
        <v>0</v>
      </c>
      <c r="KZA34" s="74">
        <f t="shared" si="126"/>
        <v>0</v>
      </c>
      <c r="KZB34" s="74">
        <f t="shared" si="126"/>
        <v>0</v>
      </c>
      <c r="KZC34" s="74">
        <f t="shared" si="126"/>
        <v>0</v>
      </c>
      <c r="KZD34" s="74">
        <f t="shared" si="126"/>
        <v>0</v>
      </c>
      <c r="KZE34" s="74">
        <f t="shared" si="126"/>
        <v>0</v>
      </c>
      <c r="KZF34" s="74">
        <f t="shared" si="126"/>
        <v>0</v>
      </c>
      <c r="KZG34" s="74">
        <f t="shared" si="126"/>
        <v>0</v>
      </c>
      <c r="KZH34" s="74">
        <f t="shared" si="126"/>
        <v>0</v>
      </c>
      <c r="KZI34" s="74">
        <f t="shared" si="126"/>
        <v>0</v>
      </c>
      <c r="KZJ34" s="74">
        <f t="shared" si="126"/>
        <v>0</v>
      </c>
      <c r="KZK34" s="74">
        <f t="shared" si="126"/>
        <v>0</v>
      </c>
      <c r="KZL34" s="74">
        <f t="shared" si="126"/>
        <v>0</v>
      </c>
      <c r="KZM34" s="74">
        <f t="shared" si="126"/>
        <v>0</v>
      </c>
      <c r="KZN34" s="74">
        <f t="shared" si="126"/>
        <v>0</v>
      </c>
      <c r="KZO34" s="74">
        <f t="shared" si="126"/>
        <v>0</v>
      </c>
      <c r="KZP34" s="74">
        <f t="shared" si="126"/>
        <v>0</v>
      </c>
      <c r="KZQ34" s="74">
        <f t="shared" si="126"/>
        <v>0</v>
      </c>
      <c r="KZR34" s="74">
        <f t="shared" si="126"/>
        <v>0</v>
      </c>
      <c r="KZS34" s="74">
        <f t="shared" si="126"/>
        <v>0</v>
      </c>
      <c r="KZT34" s="74">
        <f t="shared" si="126"/>
        <v>0</v>
      </c>
      <c r="KZU34" s="74">
        <f t="shared" si="126"/>
        <v>0</v>
      </c>
      <c r="KZV34" s="74">
        <f t="shared" si="126"/>
        <v>0</v>
      </c>
      <c r="KZW34" s="74">
        <f t="shared" si="126"/>
        <v>0</v>
      </c>
      <c r="KZX34" s="74">
        <f t="shared" ref="KZX34:LCI34" si="127">KZX6/1000000</f>
        <v>0</v>
      </c>
      <c r="KZY34" s="74">
        <f t="shared" si="127"/>
        <v>0</v>
      </c>
      <c r="KZZ34" s="74">
        <f t="shared" si="127"/>
        <v>0</v>
      </c>
      <c r="LAA34" s="74">
        <f t="shared" si="127"/>
        <v>0</v>
      </c>
      <c r="LAB34" s="74">
        <f t="shared" si="127"/>
        <v>0</v>
      </c>
      <c r="LAC34" s="74">
        <f t="shared" si="127"/>
        <v>0</v>
      </c>
      <c r="LAD34" s="74">
        <f t="shared" si="127"/>
        <v>0</v>
      </c>
      <c r="LAE34" s="74">
        <f t="shared" si="127"/>
        <v>0</v>
      </c>
      <c r="LAF34" s="74">
        <f t="shared" si="127"/>
        <v>0</v>
      </c>
      <c r="LAG34" s="74">
        <f t="shared" si="127"/>
        <v>0</v>
      </c>
      <c r="LAH34" s="74">
        <f t="shared" si="127"/>
        <v>0</v>
      </c>
      <c r="LAI34" s="74">
        <f t="shared" si="127"/>
        <v>0</v>
      </c>
      <c r="LAJ34" s="74">
        <f t="shared" si="127"/>
        <v>0</v>
      </c>
      <c r="LAK34" s="74">
        <f t="shared" si="127"/>
        <v>0</v>
      </c>
      <c r="LAL34" s="74">
        <f t="shared" si="127"/>
        <v>0</v>
      </c>
      <c r="LAM34" s="74">
        <f t="shared" si="127"/>
        <v>0</v>
      </c>
      <c r="LAN34" s="74">
        <f t="shared" si="127"/>
        <v>0</v>
      </c>
      <c r="LAO34" s="74">
        <f t="shared" si="127"/>
        <v>0</v>
      </c>
      <c r="LAP34" s="74">
        <f t="shared" si="127"/>
        <v>0</v>
      </c>
      <c r="LAQ34" s="74">
        <f t="shared" si="127"/>
        <v>0</v>
      </c>
      <c r="LAR34" s="74">
        <f t="shared" si="127"/>
        <v>0</v>
      </c>
      <c r="LAS34" s="74">
        <f t="shared" si="127"/>
        <v>0</v>
      </c>
      <c r="LAT34" s="74">
        <f t="shared" si="127"/>
        <v>0</v>
      </c>
      <c r="LAU34" s="74">
        <f t="shared" si="127"/>
        <v>0</v>
      </c>
      <c r="LAV34" s="74">
        <f t="shared" si="127"/>
        <v>0</v>
      </c>
      <c r="LAW34" s="74">
        <f t="shared" si="127"/>
        <v>0</v>
      </c>
      <c r="LAX34" s="74">
        <f t="shared" si="127"/>
        <v>0</v>
      </c>
      <c r="LAY34" s="74">
        <f t="shared" si="127"/>
        <v>0</v>
      </c>
      <c r="LAZ34" s="74">
        <f t="shared" si="127"/>
        <v>0</v>
      </c>
      <c r="LBA34" s="74">
        <f t="shared" si="127"/>
        <v>0</v>
      </c>
      <c r="LBB34" s="74">
        <f t="shared" si="127"/>
        <v>0</v>
      </c>
      <c r="LBC34" s="74">
        <f t="shared" si="127"/>
        <v>0</v>
      </c>
      <c r="LBD34" s="74">
        <f t="shared" si="127"/>
        <v>0</v>
      </c>
      <c r="LBE34" s="74">
        <f t="shared" si="127"/>
        <v>0</v>
      </c>
      <c r="LBF34" s="74">
        <f t="shared" si="127"/>
        <v>0</v>
      </c>
      <c r="LBG34" s="74">
        <f t="shared" si="127"/>
        <v>0</v>
      </c>
      <c r="LBH34" s="74">
        <f t="shared" si="127"/>
        <v>0</v>
      </c>
      <c r="LBI34" s="74">
        <f t="shared" si="127"/>
        <v>0</v>
      </c>
      <c r="LBJ34" s="74">
        <f t="shared" si="127"/>
        <v>0</v>
      </c>
      <c r="LBK34" s="74">
        <f t="shared" si="127"/>
        <v>0</v>
      </c>
      <c r="LBL34" s="74">
        <f t="shared" si="127"/>
        <v>0</v>
      </c>
      <c r="LBM34" s="74">
        <f t="shared" si="127"/>
        <v>0</v>
      </c>
      <c r="LBN34" s="74">
        <f t="shared" si="127"/>
        <v>0</v>
      </c>
      <c r="LBO34" s="74">
        <f t="shared" si="127"/>
        <v>0</v>
      </c>
      <c r="LBP34" s="74">
        <f t="shared" si="127"/>
        <v>0</v>
      </c>
      <c r="LBQ34" s="74">
        <f t="shared" si="127"/>
        <v>0</v>
      </c>
      <c r="LBR34" s="74">
        <f t="shared" si="127"/>
        <v>0</v>
      </c>
      <c r="LBS34" s="74">
        <f t="shared" si="127"/>
        <v>0</v>
      </c>
      <c r="LBT34" s="74">
        <f t="shared" si="127"/>
        <v>0</v>
      </c>
      <c r="LBU34" s="74">
        <f t="shared" si="127"/>
        <v>0</v>
      </c>
      <c r="LBV34" s="74">
        <f t="shared" si="127"/>
        <v>0</v>
      </c>
      <c r="LBW34" s="74">
        <f t="shared" si="127"/>
        <v>0</v>
      </c>
      <c r="LBX34" s="74">
        <f t="shared" si="127"/>
        <v>0</v>
      </c>
      <c r="LBY34" s="74">
        <f t="shared" si="127"/>
        <v>0</v>
      </c>
      <c r="LBZ34" s="74">
        <f t="shared" si="127"/>
        <v>0</v>
      </c>
      <c r="LCA34" s="74">
        <f t="shared" si="127"/>
        <v>0</v>
      </c>
      <c r="LCB34" s="74">
        <f t="shared" si="127"/>
        <v>0</v>
      </c>
      <c r="LCC34" s="74">
        <f t="shared" si="127"/>
        <v>0</v>
      </c>
      <c r="LCD34" s="74">
        <f t="shared" si="127"/>
        <v>0</v>
      </c>
      <c r="LCE34" s="74">
        <f t="shared" si="127"/>
        <v>0</v>
      </c>
      <c r="LCF34" s="74">
        <f t="shared" si="127"/>
        <v>0</v>
      </c>
      <c r="LCG34" s="74">
        <f t="shared" si="127"/>
        <v>0</v>
      </c>
      <c r="LCH34" s="74">
        <f t="shared" si="127"/>
        <v>0</v>
      </c>
      <c r="LCI34" s="74">
        <f t="shared" si="127"/>
        <v>0</v>
      </c>
      <c r="LCJ34" s="74">
        <f t="shared" ref="LCJ34:LEU34" si="128">LCJ6/1000000</f>
        <v>0</v>
      </c>
      <c r="LCK34" s="74">
        <f t="shared" si="128"/>
        <v>0</v>
      </c>
      <c r="LCL34" s="74">
        <f t="shared" si="128"/>
        <v>0</v>
      </c>
      <c r="LCM34" s="74">
        <f t="shared" si="128"/>
        <v>0</v>
      </c>
      <c r="LCN34" s="74">
        <f t="shared" si="128"/>
        <v>0</v>
      </c>
      <c r="LCO34" s="74">
        <f t="shared" si="128"/>
        <v>0</v>
      </c>
      <c r="LCP34" s="74">
        <f t="shared" si="128"/>
        <v>0</v>
      </c>
      <c r="LCQ34" s="74">
        <f t="shared" si="128"/>
        <v>0</v>
      </c>
      <c r="LCR34" s="74">
        <f t="shared" si="128"/>
        <v>0</v>
      </c>
      <c r="LCS34" s="74">
        <f t="shared" si="128"/>
        <v>0</v>
      </c>
      <c r="LCT34" s="74">
        <f t="shared" si="128"/>
        <v>0</v>
      </c>
      <c r="LCU34" s="74">
        <f t="shared" si="128"/>
        <v>0</v>
      </c>
      <c r="LCV34" s="74">
        <f t="shared" si="128"/>
        <v>0</v>
      </c>
      <c r="LCW34" s="74">
        <f t="shared" si="128"/>
        <v>0</v>
      </c>
      <c r="LCX34" s="74">
        <f t="shared" si="128"/>
        <v>0</v>
      </c>
      <c r="LCY34" s="74">
        <f t="shared" si="128"/>
        <v>0</v>
      </c>
      <c r="LCZ34" s="74">
        <f t="shared" si="128"/>
        <v>0</v>
      </c>
      <c r="LDA34" s="74">
        <f t="shared" si="128"/>
        <v>0</v>
      </c>
      <c r="LDB34" s="74">
        <f t="shared" si="128"/>
        <v>0</v>
      </c>
      <c r="LDC34" s="74">
        <f t="shared" si="128"/>
        <v>0</v>
      </c>
      <c r="LDD34" s="74">
        <f t="shared" si="128"/>
        <v>0</v>
      </c>
      <c r="LDE34" s="74">
        <f t="shared" si="128"/>
        <v>0</v>
      </c>
      <c r="LDF34" s="74">
        <f t="shared" si="128"/>
        <v>0</v>
      </c>
      <c r="LDG34" s="74">
        <f t="shared" si="128"/>
        <v>0</v>
      </c>
      <c r="LDH34" s="74">
        <f t="shared" si="128"/>
        <v>0</v>
      </c>
      <c r="LDI34" s="74">
        <f t="shared" si="128"/>
        <v>0</v>
      </c>
      <c r="LDJ34" s="74">
        <f t="shared" si="128"/>
        <v>0</v>
      </c>
      <c r="LDK34" s="74">
        <f t="shared" si="128"/>
        <v>0</v>
      </c>
      <c r="LDL34" s="74">
        <f t="shared" si="128"/>
        <v>0</v>
      </c>
      <c r="LDM34" s="74">
        <f t="shared" si="128"/>
        <v>0</v>
      </c>
      <c r="LDN34" s="74">
        <f t="shared" si="128"/>
        <v>0</v>
      </c>
      <c r="LDO34" s="74">
        <f t="shared" si="128"/>
        <v>0</v>
      </c>
      <c r="LDP34" s="74">
        <f t="shared" si="128"/>
        <v>0</v>
      </c>
      <c r="LDQ34" s="74">
        <f t="shared" si="128"/>
        <v>0</v>
      </c>
      <c r="LDR34" s="74">
        <f t="shared" si="128"/>
        <v>0</v>
      </c>
      <c r="LDS34" s="74">
        <f t="shared" si="128"/>
        <v>0</v>
      </c>
      <c r="LDT34" s="74">
        <f t="shared" si="128"/>
        <v>0</v>
      </c>
      <c r="LDU34" s="74">
        <f t="shared" si="128"/>
        <v>0</v>
      </c>
      <c r="LDV34" s="74">
        <f t="shared" si="128"/>
        <v>0</v>
      </c>
      <c r="LDW34" s="74">
        <f t="shared" si="128"/>
        <v>0</v>
      </c>
      <c r="LDX34" s="74">
        <f t="shared" si="128"/>
        <v>0</v>
      </c>
      <c r="LDY34" s="74">
        <f t="shared" si="128"/>
        <v>0</v>
      </c>
      <c r="LDZ34" s="74">
        <f t="shared" si="128"/>
        <v>0</v>
      </c>
      <c r="LEA34" s="74">
        <f t="shared" si="128"/>
        <v>0</v>
      </c>
      <c r="LEB34" s="74">
        <f t="shared" si="128"/>
        <v>0</v>
      </c>
      <c r="LEC34" s="74">
        <f t="shared" si="128"/>
        <v>0</v>
      </c>
      <c r="LED34" s="74">
        <f t="shared" si="128"/>
        <v>0</v>
      </c>
      <c r="LEE34" s="74">
        <f t="shared" si="128"/>
        <v>0</v>
      </c>
      <c r="LEF34" s="74">
        <f t="shared" si="128"/>
        <v>0</v>
      </c>
      <c r="LEG34" s="74">
        <f t="shared" si="128"/>
        <v>0</v>
      </c>
      <c r="LEH34" s="74">
        <f t="shared" si="128"/>
        <v>0</v>
      </c>
      <c r="LEI34" s="74">
        <f t="shared" si="128"/>
        <v>0</v>
      </c>
      <c r="LEJ34" s="74">
        <f t="shared" si="128"/>
        <v>0</v>
      </c>
      <c r="LEK34" s="74">
        <f t="shared" si="128"/>
        <v>0</v>
      </c>
      <c r="LEL34" s="74">
        <f t="shared" si="128"/>
        <v>0</v>
      </c>
      <c r="LEM34" s="74">
        <f t="shared" si="128"/>
        <v>0</v>
      </c>
      <c r="LEN34" s="74">
        <f t="shared" si="128"/>
        <v>0</v>
      </c>
      <c r="LEO34" s="74">
        <f t="shared" si="128"/>
        <v>0</v>
      </c>
      <c r="LEP34" s="74">
        <f t="shared" si="128"/>
        <v>0</v>
      </c>
      <c r="LEQ34" s="74">
        <f t="shared" si="128"/>
        <v>0</v>
      </c>
      <c r="LER34" s="74">
        <f t="shared" si="128"/>
        <v>0</v>
      </c>
      <c r="LES34" s="74">
        <f t="shared" si="128"/>
        <v>0</v>
      </c>
      <c r="LET34" s="74">
        <f t="shared" si="128"/>
        <v>0</v>
      </c>
      <c r="LEU34" s="74">
        <f t="shared" si="128"/>
        <v>0</v>
      </c>
      <c r="LEV34" s="74">
        <f t="shared" ref="LEV34:LHG34" si="129">LEV6/1000000</f>
        <v>0</v>
      </c>
      <c r="LEW34" s="74">
        <f t="shared" si="129"/>
        <v>0</v>
      </c>
      <c r="LEX34" s="74">
        <f t="shared" si="129"/>
        <v>0</v>
      </c>
      <c r="LEY34" s="74">
        <f t="shared" si="129"/>
        <v>0</v>
      </c>
      <c r="LEZ34" s="74">
        <f t="shared" si="129"/>
        <v>0</v>
      </c>
      <c r="LFA34" s="74">
        <f t="shared" si="129"/>
        <v>0</v>
      </c>
      <c r="LFB34" s="74">
        <f t="shared" si="129"/>
        <v>0</v>
      </c>
      <c r="LFC34" s="74">
        <f t="shared" si="129"/>
        <v>0</v>
      </c>
      <c r="LFD34" s="74">
        <f t="shared" si="129"/>
        <v>0</v>
      </c>
      <c r="LFE34" s="74">
        <f t="shared" si="129"/>
        <v>0</v>
      </c>
      <c r="LFF34" s="74">
        <f t="shared" si="129"/>
        <v>0</v>
      </c>
      <c r="LFG34" s="74">
        <f t="shared" si="129"/>
        <v>0</v>
      </c>
      <c r="LFH34" s="74">
        <f t="shared" si="129"/>
        <v>0</v>
      </c>
      <c r="LFI34" s="74">
        <f t="shared" si="129"/>
        <v>0</v>
      </c>
      <c r="LFJ34" s="74">
        <f t="shared" si="129"/>
        <v>0</v>
      </c>
      <c r="LFK34" s="74">
        <f t="shared" si="129"/>
        <v>0</v>
      </c>
      <c r="LFL34" s="74">
        <f t="shared" si="129"/>
        <v>0</v>
      </c>
      <c r="LFM34" s="74">
        <f t="shared" si="129"/>
        <v>0</v>
      </c>
      <c r="LFN34" s="74">
        <f t="shared" si="129"/>
        <v>0</v>
      </c>
      <c r="LFO34" s="74">
        <f t="shared" si="129"/>
        <v>0</v>
      </c>
      <c r="LFP34" s="74">
        <f t="shared" si="129"/>
        <v>0</v>
      </c>
      <c r="LFQ34" s="74">
        <f t="shared" si="129"/>
        <v>0</v>
      </c>
      <c r="LFR34" s="74">
        <f t="shared" si="129"/>
        <v>0</v>
      </c>
      <c r="LFS34" s="74">
        <f t="shared" si="129"/>
        <v>0</v>
      </c>
      <c r="LFT34" s="74">
        <f t="shared" si="129"/>
        <v>0</v>
      </c>
      <c r="LFU34" s="74">
        <f t="shared" si="129"/>
        <v>0</v>
      </c>
      <c r="LFV34" s="74">
        <f t="shared" si="129"/>
        <v>0</v>
      </c>
      <c r="LFW34" s="74">
        <f t="shared" si="129"/>
        <v>0</v>
      </c>
      <c r="LFX34" s="74">
        <f t="shared" si="129"/>
        <v>0</v>
      </c>
      <c r="LFY34" s="74">
        <f t="shared" si="129"/>
        <v>0</v>
      </c>
      <c r="LFZ34" s="74">
        <f t="shared" si="129"/>
        <v>0</v>
      </c>
      <c r="LGA34" s="74">
        <f t="shared" si="129"/>
        <v>0</v>
      </c>
      <c r="LGB34" s="74">
        <f t="shared" si="129"/>
        <v>0</v>
      </c>
      <c r="LGC34" s="74">
        <f t="shared" si="129"/>
        <v>0</v>
      </c>
      <c r="LGD34" s="74">
        <f t="shared" si="129"/>
        <v>0</v>
      </c>
      <c r="LGE34" s="74">
        <f t="shared" si="129"/>
        <v>0</v>
      </c>
      <c r="LGF34" s="74">
        <f t="shared" si="129"/>
        <v>0</v>
      </c>
      <c r="LGG34" s="74">
        <f t="shared" si="129"/>
        <v>0</v>
      </c>
      <c r="LGH34" s="74">
        <f t="shared" si="129"/>
        <v>0</v>
      </c>
      <c r="LGI34" s="74">
        <f t="shared" si="129"/>
        <v>0</v>
      </c>
      <c r="LGJ34" s="74">
        <f t="shared" si="129"/>
        <v>0</v>
      </c>
      <c r="LGK34" s="74">
        <f t="shared" si="129"/>
        <v>0</v>
      </c>
      <c r="LGL34" s="74">
        <f t="shared" si="129"/>
        <v>0</v>
      </c>
      <c r="LGM34" s="74">
        <f t="shared" si="129"/>
        <v>0</v>
      </c>
      <c r="LGN34" s="74">
        <f t="shared" si="129"/>
        <v>0</v>
      </c>
      <c r="LGO34" s="74">
        <f t="shared" si="129"/>
        <v>0</v>
      </c>
      <c r="LGP34" s="74">
        <f t="shared" si="129"/>
        <v>0</v>
      </c>
      <c r="LGQ34" s="74">
        <f t="shared" si="129"/>
        <v>0</v>
      </c>
      <c r="LGR34" s="74">
        <f t="shared" si="129"/>
        <v>0</v>
      </c>
      <c r="LGS34" s="74">
        <f t="shared" si="129"/>
        <v>0</v>
      </c>
      <c r="LGT34" s="74">
        <f t="shared" si="129"/>
        <v>0</v>
      </c>
      <c r="LGU34" s="74">
        <f t="shared" si="129"/>
        <v>0</v>
      </c>
      <c r="LGV34" s="74">
        <f t="shared" si="129"/>
        <v>0</v>
      </c>
      <c r="LGW34" s="74">
        <f t="shared" si="129"/>
        <v>0</v>
      </c>
      <c r="LGX34" s="74">
        <f t="shared" si="129"/>
        <v>0</v>
      </c>
      <c r="LGY34" s="74">
        <f t="shared" si="129"/>
        <v>0</v>
      </c>
      <c r="LGZ34" s="74">
        <f t="shared" si="129"/>
        <v>0</v>
      </c>
      <c r="LHA34" s="74">
        <f t="shared" si="129"/>
        <v>0</v>
      </c>
      <c r="LHB34" s="74">
        <f t="shared" si="129"/>
        <v>0</v>
      </c>
      <c r="LHC34" s="74">
        <f t="shared" si="129"/>
        <v>0</v>
      </c>
      <c r="LHD34" s="74">
        <f t="shared" si="129"/>
        <v>0</v>
      </c>
      <c r="LHE34" s="74">
        <f t="shared" si="129"/>
        <v>0</v>
      </c>
      <c r="LHF34" s="74">
        <f t="shared" si="129"/>
        <v>0</v>
      </c>
      <c r="LHG34" s="74">
        <f t="shared" si="129"/>
        <v>0</v>
      </c>
      <c r="LHH34" s="74">
        <f t="shared" ref="LHH34:LJS34" si="130">LHH6/1000000</f>
        <v>0</v>
      </c>
      <c r="LHI34" s="74">
        <f t="shared" si="130"/>
        <v>0</v>
      </c>
      <c r="LHJ34" s="74">
        <f t="shared" si="130"/>
        <v>0</v>
      </c>
      <c r="LHK34" s="74">
        <f t="shared" si="130"/>
        <v>0</v>
      </c>
      <c r="LHL34" s="74">
        <f t="shared" si="130"/>
        <v>0</v>
      </c>
      <c r="LHM34" s="74">
        <f t="shared" si="130"/>
        <v>0</v>
      </c>
      <c r="LHN34" s="74">
        <f t="shared" si="130"/>
        <v>0</v>
      </c>
      <c r="LHO34" s="74">
        <f t="shared" si="130"/>
        <v>0</v>
      </c>
      <c r="LHP34" s="74">
        <f t="shared" si="130"/>
        <v>0</v>
      </c>
      <c r="LHQ34" s="74">
        <f t="shared" si="130"/>
        <v>0</v>
      </c>
      <c r="LHR34" s="74">
        <f t="shared" si="130"/>
        <v>0</v>
      </c>
      <c r="LHS34" s="74">
        <f t="shared" si="130"/>
        <v>0</v>
      </c>
      <c r="LHT34" s="74">
        <f t="shared" si="130"/>
        <v>0</v>
      </c>
      <c r="LHU34" s="74">
        <f t="shared" si="130"/>
        <v>0</v>
      </c>
      <c r="LHV34" s="74">
        <f t="shared" si="130"/>
        <v>0</v>
      </c>
      <c r="LHW34" s="74">
        <f t="shared" si="130"/>
        <v>0</v>
      </c>
      <c r="LHX34" s="74">
        <f t="shared" si="130"/>
        <v>0</v>
      </c>
      <c r="LHY34" s="74">
        <f t="shared" si="130"/>
        <v>0</v>
      </c>
      <c r="LHZ34" s="74">
        <f t="shared" si="130"/>
        <v>0</v>
      </c>
      <c r="LIA34" s="74">
        <f t="shared" si="130"/>
        <v>0</v>
      </c>
      <c r="LIB34" s="74">
        <f t="shared" si="130"/>
        <v>0</v>
      </c>
      <c r="LIC34" s="74">
        <f t="shared" si="130"/>
        <v>0</v>
      </c>
      <c r="LID34" s="74">
        <f t="shared" si="130"/>
        <v>0</v>
      </c>
      <c r="LIE34" s="74">
        <f t="shared" si="130"/>
        <v>0</v>
      </c>
      <c r="LIF34" s="74">
        <f t="shared" si="130"/>
        <v>0</v>
      </c>
      <c r="LIG34" s="74">
        <f t="shared" si="130"/>
        <v>0</v>
      </c>
      <c r="LIH34" s="74">
        <f t="shared" si="130"/>
        <v>0</v>
      </c>
      <c r="LII34" s="74">
        <f t="shared" si="130"/>
        <v>0</v>
      </c>
      <c r="LIJ34" s="74">
        <f t="shared" si="130"/>
        <v>0</v>
      </c>
      <c r="LIK34" s="74">
        <f t="shared" si="130"/>
        <v>0</v>
      </c>
      <c r="LIL34" s="74">
        <f t="shared" si="130"/>
        <v>0</v>
      </c>
      <c r="LIM34" s="74">
        <f t="shared" si="130"/>
        <v>0</v>
      </c>
      <c r="LIN34" s="74">
        <f t="shared" si="130"/>
        <v>0</v>
      </c>
      <c r="LIO34" s="74">
        <f t="shared" si="130"/>
        <v>0</v>
      </c>
      <c r="LIP34" s="74">
        <f t="shared" si="130"/>
        <v>0</v>
      </c>
      <c r="LIQ34" s="74">
        <f t="shared" si="130"/>
        <v>0</v>
      </c>
      <c r="LIR34" s="74">
        <f t="shared" si="130"/>
        <v>0</v>
      </c>
      <c r="LIS34" s="74">
        <f t="shared" si="130"/>
        <v>0</v>
      </c>
      <c r="LIT34" s="74">
        <f t="shared" si="130"/>
        <v>0</v>
      </c>
      <c r="LIU34" s="74">
        <f t="shared" si="130"/>
        <v>0</v>
      </c>
      <c r="LIV34" s="74">
        <f t="shared" si="130"/>
        <v>0</v>
      </c>
      <c r="LIW34" s="74">
        <f t="shared" si="130"/>
        <v>0</v>
      </c>
      <c r="LIX34" s="74">
        <f t="shared" si="130"/>
        <v>0</v>
      </c>
      <c r="LIY34" s="74">
        <f t="shared" si="130"/>
        <v>0</v>
      </c>
      <c r="LIZ34" s="74">
        <f t="shared" si="130"/>
        <v>0</v>
      </c>
      <c r="LJA34" s="74">
        <f t="shared" si="130"/>
        <v>0</v>
      </c>
      <c r="LJB34" s="74">
        <f t="shared" si="130"/>
        <v>0</v>
      </c>
      <c r="LJC34" s="74">
        <f t="shared" si="130"/>
        <v>0</v>
      </c>
      <c r="LJD34" s="74">
        <f t="shared" si="130"/>
        <v>0</v>
      </c>
      <c r="LJE34" s="74">
        <f t="shared" si="130"/>
        <v>0</v>
      </c>
      <c r="LJF34" s="74">
        <f t="shared" si="130"/>
        <v>0</v>
      </c>
      <c r="LJG34" s="74">
        <f t="shared" si="130"/>
        <v>0</v>
      </c>
      <c r="LJH34" s="74">
        <f t="shared" si="130"/>
        <v>0</v>
      </c>
      <c r="LJI34" s="74">
        <f t="shared" si="130"/>
        <v>0</v>
      </c>
      <c r="LJJ34" s="74">
        <f t="shared" si="130"/>
        <v>0</v>
      </c>
      <c r="LJK34" s="74">
        <f t="shared" si="130"/>
        <v>0</v>
      </c>
      <c r="LJL34" s="74">
        <f t="shared" si="130"/>
        <v>0</v>
      </c>
      <c r="LJM34" s="74">
        <f t="shared" si="130"/>
        <v>0</v>
      </c>
      <c r="LJN34" s="74">
        <f t="shared" si="130"/>
        <v>0</v>
      </c>
      <c r="LJO34" s="74">
        <f t="shared" si="130"/>
        <v>0</v>
      </c>
      <c r="LJP34" s="74">
        <f t="shared" si="130"/>
        <v>0</v>
      </c>
      <c r="LJQ34" s="74">
        <f t="shared" si="130"/>
        <v>0</v>
      </c>
      <c r="LJR34" s="74">
        <f t="shared" si="130"/>
        <v>0</v>
      </c>
      <c r="LJS34" s="74">
        <f t="shared" si="130"/>
        <v>0</v>
      </c>
      <c r="LJT34" s="74">
        <f t="shared" ref="LJT34:LME34" si="131">LJT6/1000000</f>
        <v>0</v>
      </c>
      <c r="LJU34" s="74">
        <f t="shared" si="131"/>
        <v>0</v>
      </c>
      <c r="LJV34" s="74">
        <f t="shared" si="131"/>
        <v>0</v>
      </c>
      <c r="LJW34" s="74">
        <f t="shared" si="131"/>
        <v>0</v>
      </c>
      <c r="LJX34" s="74">
        <f t="shared" si="131"/>
        <v>0</v>
      </c>
      <c r="LJY34" s="74">
        <f t="shared" si="131"/>
        <v>0</v>
      </c>
      <c r="LJZ34" s="74">
        <f t="shared" si="131"/>
        <v>0</v>
      </c>
      <c r="LKA34" s="74">
        <f t="shared" si="131"/>
        <v>0</v>
      </c>
      <c r="LKB34" s="74">
        <f t="shared" si="131"/>
        <v>0</v>
      </c>
      <c r="LKC34" s="74">
        <f t="shared" si="131"/>
        <v>0</v>
      </c>
      <c r="LKD34" s="74">
        <f t="shared" si="131"/>
        <v>0</v>
      </c>
      <c r="LKE34" s="74">
        <f t="shared" si="131"/>
        <v>0</v>
      </c>
      <c r="LKF34" s="74">
        <f t="shared" si="131"/>
        <v>0</v>
      </c>
      <c r="LKG34" s="74">
        <f t="shared" si="131"/>
        <v>0</v>
      </c>
      <c r="LKH34" s="74">
        <f t="shared" si="131"/>
        <v>0</v>
      </c>
      <c r="LKI34" s="74">
        <f t="shared" si="131"/>
        <v>0</v>
      </c>
      <c r="LKJ34" s="74">
        <f t="shared" si="131"/>
        <v>0</v>
      </c>
      <c r="LKK34" s="74">
        <f t="shared" si="131"/>
        <v>0</v>
      </c>
      <c r="LKL34" s="74">
        <f t="shared" si="131"/>
        <v>0</v>
      </c>
      <c r="LKM34" s="74">
        <f t="shared" si="131"/>
        <v>0</v>
      </c>
      <c r="LKN34" s="74">
        <f t="shared" si="131"/>
        <v>0</v>
      </c>
      <c r="LKO34" s="74">
        <f t="shared" si="131"/>
        <v>0</v>
      </c>
      <c r="LKP34" s="74">
        <f t="shared" si="131"/>
        <v>0</v>
      </c>
      <c r="LKQ34" s="74">
        <f t="shared" si="131"/>
        <v>0</v>
      </c>
      <c r="LKR34" s="74">
        <f t="shared" si="131"/>
        <v>0</v>
      </c>
      <c r="LKS34" s="74">
        <f t="shared" si="131"/>
        <v>0</v>
      </c>
      <c r="LKT34" s="74">
        <f t="shared" si="131"/>
        <v>0</v>
      </c>
      <c r="LKU34" s="74">
        <f t="shared" si="131"/>
        <v>0</v>
      </c>
      <c r="LKV34" s="74">
        <f t="shared" si="131"/>
        <v>0</v>
      </c>
      <c r="LKW34" s="74">
        <f t="shared" si="131"/>
        <v>0</v>
      </c>
      <c r="LKX34" s="74">
        <f t="shared" si="131"/>
        <v>0</v>
      </c>
      <c r="LKY34" s="74">
        <f t="shared" si="131"/>
        <v>0</v>
      </c>
      <c r="LKZ34" s="74">
        <f t="shared" si="131"/>
        <v>0</v>
      </c>
      <c r="LLA34" s="74">
        <f t="shared" si="131"/>
        <v>0</v>
      </c>
      <c r="LLB34" s="74">
        <f t="shared" si="131"/>
        <v>0</v>
      </c>
      <c r="LLC34" s="74">
        <f t="shared" si="131"/>
        <v>0</v>
      </c>
      <c r="LLD34" s="74">
        <f t="shared" si="131"/>
        <v>0</v>
      </c>
      <c r="LLE34" s="74">
        <f t="shared" si="131"/>
        <v>0</v>
      </c>
      <c r="LLF34" s="74">
        <f t="shared" si="131"/>
        <v>0</v>
      </c>
      <c r="LLG34" s="74">
        <f t="shared" si="131"/>
        <v>0</v>
      </c>
      <c r="LLH34" s="74">
        <f t="shared" si="131"/>
        <v>0</v>
      </c>
      <c r="LLI34" s="74">
        <f t="shared" si="131"/>
        <v>0</v>
      </c>
      <c r="LLJ34" s="74">
        <f t="shared" si="131"/>
        <v>0</v>
      </c>
      <c r="LLK34" s="74">
        <f t="shared" si="131"/>
        <v>0</v>
      </c>
      <c r="LLL34" s="74">
        <f t="shared" si="131"/>
        <v>0</v>
      </c>
      <c r="LLM34" s="74">
        <f t="shared" si="131"/>
        <v>0</v>
      </c>
      <c r="LLN34" s="74">
        <f t="shared" si="131"/>
        <v>0</v>
      </c>
      <c r="LLO34" s="74">
        <f t="shared" si="131"/>
        <v>0</v>
      </c>
      <c r="LLP34" s="74">
        <f t="shared" si="131"/>
        <v>0</v>
      </c>
      <c r="LLQ34" s="74">
        <f t="shared" si="131"/>
        <v>0</v>
      </c>
      <c r="LLR34" s="74">
        <f t="shared" si="131"/>
        <v>0</v>
      </c>
      <c r="LLS34" s="74">
        <f t="shared" si="131"/>
        <v>0</v>
      </c>
      <c r="LLT34" s="74">
        <f t="shared" si="131"/>
        <v>0</v>
      </c>
      <c r="LLU34" s="74">
        <f t="shared" si="131"/>
        <v>0</v>
      </c>
      <c r="LLV34" s="74">
        <f t="shared" si="131"/>
        <v>0</v>
      </c>
      <c r="LLW34" s="74">
        <f t="shared" si="131"/>
        <v>0</v>
      </c>
      <c r="LLX34" s="74">
        <f t="shared" si="131"/>
        <v>0</v>
      </c>
      <c r="LLY34" s="74">
        <f t="shared" si="131"/>
        <v>0</v>
      </c>
      <c r="LLZ34" s="74">
        <f t="shared" si="131"/>
        <v>0</v>
      </c>
      <c r="LMA34" s="74">
        <f t="shared" si="131"/>
        <v>0</v>
      </c>
      <c r="LMB34" s="74">
        <f t="shared" si="131"/>
        <v>0</v>
      </c>
      <c r="LMC34" s="74">
        <f t="shared" si="131"/>
        <v>0</v>
      </c>
      <c r="LMD34" s="74">
        <f t="shared" si="131"/>
        <v>0</v>
      </c>
      <c r="LME34" s="74">
        <f t="shared" si="131"/>
        <v>0</v>
      </c>
      <c r="LMF34" s="74">
        <f t="shared" ref="LMF34:LOQ34" si="132">LMF6/1000000</f>
        <v>0</v>
      </c>
      <c r="LMG34" s="74">
        <f t="shared" si="132"/>
        <v>0</v>
      </c>
      <c r="LMH34" s="74">
        <f t="shared" si="132"/>
        <v>0</v>
      </c>
      <c r="LMI34" s="74">
        <f t="shared" si="132"/>
        <v>0</v>
      </c>
      <c r="LMJ34" s="74">
        <f t="shared" si="132"/>
        <v>0</v>
      </c>
      <c r="LMK34" s="74">
        <f t="shared" si="132"/>
        <v>0</v>
      </c>
      <c r="LML34" s="74">
        <f t="shared" si="132"/>
        <v>0</v>
      </c>
      <c r="LMM34" s="74">
        <f t="shared" si="132"/>
        <v>0</v>
      </c>
      <c r="LMN34" s="74">
        <f t="shared" si="132"/>
        <v>0</v>
      </c>
      <c r="LMO34" s="74">
        <f t="shared" si="132"/>
        <v>0</v>
      </c>
      <c r="LMP34" s="74">
        <f t="shared" si="132"/>
        <v>0</v>
      </c>
      <c r="LMQ34" s="74">
        <f t="shared" si="132"/>
        <v>0</v>
      </c>
      <c r="LMR34" s="74">
        <f t="shared" si="132"/>
        <v>0</v>
      </c>
      <c r="LMS34" s="74">
        <f t="shared" si="132"/>
        <v>0</v>
      </c>
      <c r="LMT34" s="74">
        <f t="shared" si="132"/>
        <v>0</v>
      </c>
      <c r="LMU34" s="74">
        <f t="shared" si="132"/>
        <v>0</v>
      </c>
      <c r="LMV34" s="74">
        <f t="shared" si="132"/>
        <v>0</v>
      </c>
      <c r="LMW34" s="74">
        <f t="shared" si="132"/>
        <v>0</v>
      </c>
      <c r="LMX34" s="74">
        <f t="shared" si="132"/>
        <v>0</v>
      </c>
      <c r="LMY34" s="74">
        <f t="shared" si="132"/>
        <v>0</v>
      </c>
      <c r="LMZ34" s="74">
        <f t="shared" si="132"/>
        <v>0</v>
      </c>
      <c r="LNA34" s="74">
        <f t="shared" si="132"/>
        <v>0</v>
      </c>
      <c r="LNB34" s="74">
        <f t="shared" si="132"/>
        <v>0</v>
      </c>
      <c r="LNC34" s="74">
        <f t="shared" si="132"/>
        <v>0</v>
      </c>
      <c r="LND34" s="74">
        <f t="shared" si="132"/>
        <v>0</v>
      </c>
      <c r="LNE34" s="74">
        <f t="shared" si="132"/>
        <v>0</v>
      </c>
      <c r="LNF34" s="74">
        <f t="shared" si="132"/>
        <v>0</v>
      </c>
      <c r="LNG34" s="74">
        <f t="shared" si="132"/>
        <v>0</v>
      </c>
      <c r="LNH34" s="74">
        <f t="shared" si="132"/>
        <v>0</v>
      </c>
      <c r="LNI34" s="74">
        <f t="shared" si="132"/>
        <v>0</v>
      </c>
      <c r="LNJ34" s="74">
        <f t="shared" si="132"/>
        <v>0</v>
      </c>
      <c r="LNK34" s="74">
        <f t="shared" si="132"/>
        <v>0</v>
      </c>
      <c r="LNL34" s="74">
        <f t="shared" si="132"/>
        <v>0</v>
      </c>
      <c r="LNM34" s="74">
        <f t="shared" si="132"/>
        <v>0</v>
      </c>
      <c r="LNN34" s="74">
        <f t="shared" si="132"/>
        <v>0</v>
      </c>
      <c r="LNO34" s="74">
        <f t="shared" si="132"/>
        <v>0</v>
      </c>
      <c r="LNP34" s="74">
        <f t="shared" si="132"/>
        <v>0</v>
      </c>
      <c r="LNQ34" s="74">
        <f t="shared" si="132"/>
        <v>0</v>
      </c>
      <c r="LNR34" s="74">
        <f t="shared" si="132"/>
        <v>0</v>
      </c>
      <c r="LNS34" s="74">
        <f t="shared" si="132"/>
        <v>0</v>
      </c>
      <c r="LNT34" s="74">
        <f t="shared" si="132"/>
        <v>0</v>
      </c>
      <c r="LNU34" s="74">
        <f t="shared" si="132"/>
        <v>0</v>
      </c>
      <c r="LNV34" s="74">
        <f t="shared" si="132"/>
        <v>0</v>
      </c>
      <c r="LNW34" s="74">
        <f t="shared" si="132"/>
        <v>0</v>
      </c>
      <c r="LNX34" s="74">
        <f t="shared" si="132"/>
        <v>0</v>
      </c>
      <c r="LNY34" s="74">
        <f t="shared" si="132"/>
        <v>0</v>
      </c>
      <c r="LNZ34" s="74">
        <f t="shared" si="132"/>
        <v>0</v>
      </c>
      <c r="LOA34" s="74">
        <f t="shared" si="132"/>
        <v>0</v>
      </c>
      <c r="LOB34" s="74">
        <f t="shared" si="132"/>
        <v>0</v>
      </c>
      <c r="LOC34" s="74">
        <f t="shared" si="132"/>
        <v>0</v>
      </c>
      <c r="LOD34" s="74">
        <f t="shared" si="132"/>
        <v>0</v>
      </c>
      <c r="LOE34" s="74">
        <f t="shared" si="132"/>
        <v>0</v>
      </c>
      <c r="LOF34" s="74">
        <f t="shared" si="132"/>
        <v>0</v>
      </c>
      <c r="LOG34" s="74">
        <f t="shared" si="132"/>
        <v>0</v>
      </c>
      <c r="LOH34" s="74">
        <f t="shared" si="132"/>
        <v>0</v>
      </c>
      <c r="LOI34" s="74">
        <f t="shared" si="132"/>
        <v>0</v>
      </c>
      <c r="LOJ34" s="74">
        <f t="shared" si="132"/>
        <v>0</v>
      </c>
      <c r="LOK34" s="74">
        <f t="shared" si="132"/>
        <v>0</v>
      </c>
      <c r="LOL34" s="74">
        <f t="shared" si="132"/>
        <v>0</v>
      </c>
      <c r="LOM34" s="74">
        <f t="shared" si="132"/>
        <v>0</v>
      </c>
      <c r="LON34" s="74">
        <f t="shared" si="132"/>
        <v>0</v>
      </c>
      <c r="LOO34" s="74">
        <f t="shared" si="132"/>
        <v>0</v>
      </c>
      <c r="LOP34" s="74">
        <f t="shared" si="132"/>
        <v>0</v>
      </c>
      <c r="LOQ34" s="74">
        <f t="shared" si="132"/>
        <v>0</v>
      </c>
      <c r="LOR34" s="74">
        <f t="shared" ref="LOR34:LRC34" si="133">LOR6/1000000</f>
        <v>0</v>
      </c>
      <c r="LOS34" s="74">
        <f t="shared" si="133"/>
        <v>0</v>
      </c>
      <c r="LOT34" s="74">
        <f t="shared" si="133"/>
        <v>0</v>
      </c>
      <c r="LOU34" s="74">
        <f t="shared" si="133"/>
        <v>0</v>
      </c>
      <c r="LOV34" s="74">
        <f t="shared" si="133"/>
        <v>0</v>
      </c>
      <c r="LOW34" s="74">
        <f t="shared" si="133"/>
        <v>0</v>
      </c>
      <c r="LOX34" s="74">
        <f t="shared" si="133"/>
        <v>0</v>
      </c>
      <c r="LOY34" s="74">
        <f t="shared" si="133"/>
        <v>0</v>
      </c>
      <c r="LOZ34" s="74">
        <f t="shared" si="133"/>
        <v>0</v>
      </c>
      <c r="LPA34" s="74">
        <f t="shared" si="133"/>
        <v>0</v>
      </c>
      <c r="LPB34" s="74">
        <f t="shared" si="133"/>
        <v>0</v>
      </c>
      <c r="LPC34" s="74">
        <f t="shared" si="133"/>
        <v>0</v>
      </c>
      <c r="LPD34" s="74">
        <f t="shared" si="133"/>
        <v>0</v>
      </c>
      <c r="LPE34" s="74">
        <f t="shared" si="133"/>
        <v>0</v>
      </c>
      <c r="LPF34" s="74">
        <f t="shared" si="133"/>
        <v>0</v>
      </c>
      <c r="LPG34" s="74">
        <f t="shared" si="133"/>
        <v>0</v>
      </c>
      <c r="LPH34" s="74">
        <f t="shared" si="133"/>
        <v>0</v>
      </c>
      <c r="LPI34" s="74">
        <f t="shared" si="133"/>
        <v>0</v>
      </c>
      <c r="LPJ34" s="74">
        <f t="shared" si="133"/>
        <v>0</v>
      </c>
      <c r="LPK34" s="74">
        <f t="shared" si="133"/>
        <v>0</v>
      </c>
      <c r="LPL34" s="74">
        <f t="shared" si="133"/>
        <v>0</v>
      </c>
      <c r="LPM34" s="74">
        <f t="shared" si="133"/>
        <v>0</v>
      </c>
      <c r="LPN34" s="74">
        <f t="shared" si="133"/>
        <v>0</v>
      </c>
      <c r="LPO34" s="74">
        <f t="shared" si="133"/>
        <v>0</v>
      </c>
      <c r="LPP34" s="74">
        <f t="shared" si="133"/>
        <v>0</v>
      </c>
      <c r="LPQ34" s="74">
        <f t="shared" si="133"/>
        <v>0</v>
      </c>
      <c r="LPR34" s="74">
        <f t="shared" si="133"/>
        <v>0</v>
      </c>
      <c r="LPS34" s="74">
        <f t="shared" si="133"/>
        <v>0</v>
      </c>
      <c r="LPT34" s="74">
        <f t="shared" si="133"/>
        <v>0</v>
      </c>
      <c r="LPU34" s="74">
        <f t="shared" si="133"/>
        <v>0</v>
      </c>
      <c r="LPV34" s="74">
        <f t="shared" si="133"/>
        <v>0</v>
      </c>
      <c r="LPW34" s="74">
        <f t="shared" si="133"/>
        <v>0</v>
      </c>
      <c r="LPX34" s="74">
        <f t="shared" si="133"/>
        <v>0</v>
      </c>
      <c r="LPY34" s="74">
        <f t="shared" si="133"/>
        <v>0</v>
      </c>
      <c r="LPZ34" s="74">
        <f t="shared" si="133"/>
        <v>0</v>
      </c>
      <c r="LQA34" s="74">
        <f t="shared" si="133"/>
        <v>0</v>
      </c>
      <c r="LQB34" s="74">
        <f t="shared" si="133"/>
        <v>0</v>
      </c>
      <c r="LQC34" s="74">
        <f t="shared" si="133"/>
        <v>0</v>
      </c>
      <c r="LQD34" s="74">
        <f t="shared" si="133"/>
        <v>0</v>
      </c>
      <c r="LQE34" s="74">
        <f t="shared" si="133"/>
        <v>0</v>
      </c>
      <c r="LQF34" s="74">
        <f t="shared" si="133"/>
        <v>0</v>
      </c>
      <c r="LQG34" s="74">
        <f t="shared" si="133"/>
        <v>0</v>
      </c>
      <c r="LQH34" s="74">
        <f t="shared" si="133"/>
        <v>0</v>
      </c>
      <c r="LQI34" s="74">
        <f t="shared" si="133"/>
        <v>0</v>
      </c>
      <c r="LQJ34" s="74">
        <f t="shared" si="133"/>
        <v>0</v>
      </c>
      <c r="LQK34" s="74">
        <f t="shared" si="133"/>
        <v>0</v>
      </c>
      <c r="LQL34" s="74">
        <f t="shared" si="133"/>
        <v>0</v>
      </c>
      <c r="LQM34" s="74">
        <f t="shared" si="133"/>
        <v>0</v>
      </c>
      <c r="LQN34" s="74">
        <f t="shared" si="133"/>
        <v>0</v>
      </c>
      <c r="LQO34" s="74">
        <f t="shared" si="133"/>
        <v>0</v>
      </c>
      <c r="LQP34" s="74">
        <f t="shared" si="133"/>
        <v>0</v>
      </c>
      <c r="LQQ34" s="74">
        <f t="shared" si="133"/>
        <v>0</v>
      </c>
      <c r="LQR34" s="74">
        <f t="shared" si="133"/>
        <v>0</v>
      </c>
      <c r="LQS34" s="74">
        <f t="shared" si="133"/>
        <v>0</v>
      </c>
      <c r="LQT34" s="74">
        <f t="shared" si="133"/>
        <v>0</v>
      </c>
      <c r="LQU34" s="74">
        <f t="shared" si="133"/>
        <v>0</v>
      </c>
      <c r="LQV34" s="74">
        <f t="shared" si="133"/>
        <v>0</v>
      </c>
      <c r="LQW34" s="74">
        <f t="shared" si="133"/>
        <v>0</v>
      </c>
      <c r="LQX34" s="74">
        <f t="shared" si="133"/>
        <v>0</v>
      </c>
      <c r="LQY34" s="74">
        <f t="shared" si="133"/>
        <v>0</v>
      </c>
      <c r="LQZ34" s="74">
        <f t="shared" si="133"/>
        <v>0</v>
      </c>
      <c r="LRA34" s="74">
        <f t="shared" si="133"/>
        <v>0</v>
      </c>
      <c r="LRB34" s="74">
        <f t="shared" si="133"/>
        <v>0</v>
      </c>
      <c r="LRC34" s="74">
        <f t="shared" si="133"/>
        <v>0</v>
      </c>
      <c r="LRD34" s="74">
        <f t="shared" ref="LRD34:LTO34" si="134">LRD6/1000000</f>
        <v>0</v>
      </c>
      <c r="LRE34" s="74">
        <f t="shared" si="134"/>
        <v>0</v>
      </c>
      <c r="LRF34" s="74">
        <f t="shared" si="134"/>
        <v>0</v>
      </c>
      <c r="LRG34" s="74">
        <f t="shared" si="134"/>
        <v>0</v>
      </c>
      <c r="LRH34" s="74">
        <f t="shared" si="134"/>
        <v>0</v>
      </c>
      <c r="LRI34" s="74">
        <f t="shared" si="134"/>
        <v>0</v>
      </c>
      <c r="LRJ34" s="74">
        <f t="shared" si="134"/>
        <v>0</v>
      </c>
      <c r="LRK34" s="74">
        <f t="shared" si="134"/>
        <v>0</v>
      </c>
      <c r="LRL34" s="74">
        <f t="shared" si="134"/>
        <v>0</v>
      </c>
      <c r="LRM34" s="74">
        <f t="shared" si="134"/>
        <v>0</v>
      </c>
      <c r="LRN34" s="74">
        <f t="shared" si="134"/>
        <v>0</v>
      </c>
      <c r="LRO34" s="74">
        <f t="shared" si="134"/>
        <v>0</v>
      </c>
      <c r="LRP34" s="74">
        <f t="shared" si="134"/>
        <v>0</v>
      </c>
      <c r="LRQ34" s="74">
        <f t="shared" si="134"/>
        <v>0</v>
      </c>
      <c r="LRR34" s="74">
        <f t="shared" si="134"/>
        <v>0</v>
      </c>
      <c r="LRS34" s="74">
        <f t="shared" si="134"/>
        <v>0</v>
      </c>
      <c r="LRT34" s="74">
        <f t="shared" si="134"/>
        <v>0</v>
      </c>
      <c r="LRU34" s="74">
        <f t="shared" si="134"/>
        <v>0</v>
      </c>
      <c r="LRV34" s="74">
        <f t="shared" si="134"/>
        <v>0</v>
      </c>
      <c r="LRW34" s="74">
        <f t="shared" si="134"/>
        <v>0</v>
      </c>
      <c r="LRX34" s="74">
        <f t="shared" si="134"/>
        <v>0</v>
      </c>
      <c r="LRY34" s="74">
        <f t="shared" si="134"/>
        <v>0</v>
      </c>
      <c r="LRZ34" s="74">
        <f t="shared" si="134"/>
        <v>0</v>
      </c>
      <c r="LSA34" s="74">
        <f t="shared" si="134"/>
        <v>0</v>
      </c>
      <c r="LSB34" s="74">
        <f t="shared" si="134"/>
        <v>0</v>
      </c>
      <c r="LSC34" s="74">
        <f t="shared" si="134"/>
        <v>0</v>
      </c>
      <c r="LSD34" s="74">
        <f t="shared" si="134"/>
        <v>0</v>
      </c>
      <c r="LSE34" s="74">
        <f t="shared" si="134"/>
        <v>0</v>
      </c>
      <c r="LSF34" s="74">
        <f t="shared" si="134"/>
        <v>0</v>
      </c>
      <c r="LSG34" s="74">
        <f t="shared" si="134"/>
        <v>0</v>
      </c>
      <c r="LSH34" s="74">
        <f t="shared" si="134"/>
        <v>0</v>
      </c>
      <c r="LSI34" s="74">
        <f t="shared" si="134"/>
        <v>0</v>
      </c>
      <c r="LSJ34" s="74">
        <f t="shared" si="134"/>
        <v>0</v>
      </c>
      <c r="LSK34" s="74">
        <f t="shared" si="134"/>
        <v>0</v>
      </c>
      <c r="LSL34" s="74">
        <f t="shared" si="134"/>
        <v>0</v>
      </c>
      <c r="LSM34" s="74">
        <f t="shared" si="134"/>
        <v>0</v>
      </c>
      <c r="LSN34" s="74">
        <f t="shared" si="134"/>
        <v>0</v>
      </c>
      <c r="LSO34" s="74">
        <f t="shared" si="134"/>
        <v>0</v>
      </c>
      <c r="LSP34" s="74">
        <f t="shared" si="134"/>
        <v>0</v>
      </c>
      <c r="LSQ34" s="74">
        <f t="shared" si="134"/>
        <v>0</v>
      </c>
      <c r="LSR34" s="74">
        <f t="shared" si="134"/>
        <v>0</v>
      </c>
      <c r="LSS34" s="74">
        <f t="shared" si="134"/>
        <v>0</v>
      </c>
      <c r="LST34" s="74">
        <f t="shared" si="134"/>
        <v>0</v>
      </c>
      <c r="LSU34" s="74">
        <f t="shared" si="134"/>
        <v>0</v>
      </c>
      <c r="LSV34" s="74">
        <f t="shared" si="134"/>
        <v>0</v>
      </c>
      <c r="LSW34" s="74">
        <f t="shared" si="134"/>
        <v>0</v>
      </c>
      <c r="LSX34" s="74">
        <f t="shared" si="134"/>
        <v>0</v>
      </c>
      <c r="LSY34" s="74">
        <f t="shared" si="134"/>
        <v>0</v>
      </c>
      <c r="LSZ34" s="74">
        <f t="shared" si="134"/>
        <v>0</v>
      </c>
      <c r="LTA34" s="74">
        <f t="shared" si="134"/>
        <v>0</v>
      </c>
      <c r="LTB34" s="74">
        <f t="shared" si="134"/>
        <v>0</v>
      </c>
      <c r="LTC34" s="74">
        <f t="shared" si="134"/>
        <v>0</v>
      </c>
      <c r="LTD34" s="74">
        <f t="shared" si="134"/>
        <v>0</v>
      </c>
      <c r="LTE34" s="74">
        <f t="shared" si="134"/>
        <v>0</v>
      </c>
      <c r="LTF34" s="74">
        <f t="shared" si="134"/>
        <v>0</v>
      </c>
      <c r="LTG34" s="74">
        <f t="shared" si="134"/>
        <v>0</v>
      </c>
      <c r="LTH34" s="74">
        <f t="shared" si="134"/>
        <v>0</v>
      </c>
      <c r="LTI34" s="74">
        <f t="shared" si="134"/>
        <v>0</v>
      </c>
      <c r="LTJ34" s="74">
        <f t="shared" si="134"/>
        <v>0</v>
      </c>
      <c r="LTK34" s="74">
        <f t="shared" si="134"/>
        <v>0</v>
      </c>
      <c r="LTL34" s="74">
        <f t="shared" si="134"/>
        <v>0</v>
      </c>
      <c r="LTM34" s="74">
        <f t="shared" si="134"/>
        <v>0</v>
      </c>
      <c r="LTN34" s="74">
        <f t="shared" si="134"/>
        <v>0</v>
      </c>
      <c r="LTO34" s="74">
        <f t="shared" si="134"/>
        <v>0</v>
      </c>
      <c r="LTP34" s="74">
        <f t="shared" ref="LTP34:LWA34" si="135">LTP6/1000000</f>
        <v>0</v>
      </c>
      <c r="LTQ34" s="74">
        <f t="shared" si="135"/>
        <v>0</v>
      </c>
      <c r="LTR34" s="74">
        <f t="shared" si="135"/>
        <v>0</v>
      </c>
      <c r="LTS34" s="74">
        <f t="shared" si="135"/>
        <v>0</v>
      </c>
      <c r="LTT34" s="74">
        <f t="shared" si="135"/>
        <v>0</v>
      </c>
      <c r="LTU34" s="74">
        <f t="shared" si="135"/>
        <v>0</v>
      </c>
      <c r="LTV34" s="74">
        <f t="shared" si="135"/>
        <v>0</v>
      </c>
      <c r="LTW34" s="74">
        <f t="shared" si="135"/>
        <v>0</v>
      </c>
      <c r="LTX34" s="74">
        <f t="shared" si="135"/>
        <v>0</v>
      </c>
      <c r="LTY34" s="74">
        <f t="shared" si="135"/>
        <v>0</v>
      </c>
      <c r="LTZ34" s="74">
        <f t="shared" si="135"/>
        <v>0</v>
      </c>
      <c r="LUA34" s="74">
        <f t="shared" si="135"/>
        <v>0</v>
      </c>
      <c r="LUB34" s="74">
        <f t="shared" si="135"/>
        <v>0</v>
      </c>
      <c r="LUC34" s="74">
        <f t="shared" si="135"/>
        <v>0</v>
      </c>
      <c r="LUD34" s="74">
        <f t="shared" si="135"/>
        <v>0</v>
      </c>
      <c r="LUE34" s="74">
        <f t="shared" si="135"/>
        <v>0</v>
      </c>
      <c r="LUF34" s="74">
        <f t="shared" si="135"/>
        <v>0</v>
      </c>
      <c r="LUG34" s="74">
        <f t="shared" si="135"/>
        <v>0</v>
      </c>
      <c r="LUH34" s="74">
        <f t="shared" si="135"/>
        <v>0</v>
      </c>
      <c r="LUI34" s="74">
        <f t="shared" si="135"/>
        <v>0</v>
      </c>
      <c r="LUJ34" s="74">
        <f t="shared" si="135"/>
        <v>0</v>
      </c>
      <c r="LUK34" s="74">
        <f t="shared" si="135"/>
        <v>0</v>
      </c>
      <c r="LUL34" s="74">
        <f t="shared" si="135"/>
        <v>0</v>
      </c>
      <c r="LUM34" s="74">
        <f t="shared" si="135"/>
        <v>0</v>
      </c>
      <c r="LUN34" s="74">
        <f t="shared" si="135"/>
        <v>0</v>
      </c>
      <c r="LUO34" s="74">
        <f t="shared" si="135"/>
        <v>0</v>
      </c>
      <c r="LUP34" s="74">
        <f t="shared" si="135"/>
        <v>0</v>
      </c>
      <c r="LUQ34" s="74">
        <f t="shared" si="135"/>
        <v>0</v>
      </c>
      <c r="LUR34" s="74">
        <f t="shared" si="135"/>
        <v>0</v>
      </c>
      <c r="LUS34" s="74">
        <f t="shared" si="135"/>
        <v>0</v>
      </c>
      <c r="LUT34" s="74">
        <f t="shared" si="135"/>
        <v>0</v>
      </c>
      <c r="LUU34" s="74">
        <f t="shared" si="135"/>
        <v>0</v>
      </c>
      <c r="LUV34" s="74">
        <f t="shared" si="135"/>
        <v>0</v>
      </c>
      <c r="LUW34" s="74">
        <f t="shared" si="135"/>
        <v>0</v>
      </c>
      <c r="LUX34" s="74">
        <f t="shared" si="135"/>
        <v>0</v>
      </c>
      <c r="LUY34" s="74">
        <f t="shared" si="135"/>
        <v>0</v>
      </c>
      <c r="LUZ34" s="74">
        <f t="shared" si="135"/>
        <v>0</v>
      </c>
      <c r="LVA34" s="74">
        <f t="shared" si="135"/>
        <v>0</v>
      </c>
      <c r="LVB34" s="74">
        <f t="shared" si="135"/>
        <v>0</v>
      </c>
      <c r="LVC34" s="74">
        <f t="shared" si="135"/>
        <v>0</v>
      </c>
      <c r="LVD34" s="74">
        <f t="shared" si="135"/>
        <v>0</v>
      </c>
      <c r="LVE34" s="74">
        <f t="shared" si="135"/>
        <v>0</v>
      </c>
      <c r="LVF34" s="74">
        <f t="shared" si="135"/>
        <v>0</v>
      </c>
      <c r="LVG34" s="74">
        <f t="shared" si="135"/>
        <v>0</v>
      </c>
      <c r="LVH34" s="74">
        <f t="shared" si="135"/>
        <v>0</v>
      </c>
      <c r="LVI34" s="74">
        <f t="shared" si="135"/>
        <v>0</v>
      </c>
      <c r="LVJ34" s="74">
        <f t="shared" si="135"/>
        <v>0</v>
      </c>
      <c r="LVK34" s="74">
        <f t="shared" si="135"/>
        <v>0</v>
      </c>
      <c r="LVL34" s="74">
        <f t="shared" si="135"/>
        <v>0</v>
      </c>
      <c r="LVM34" s="74">
        <f t="shared" si="135"/>
        <v>0</v>
      </c>
      <c r="LVN34" s="74">
        <f t="shared" si="135"/>
        <v>0</v>
      </c>
      <c r="LVO34" s="74">
        <f t="shared" si="135"/>
        <v>0</v>
      </c>
      <c r="LVP34" s="74">
        <f t="shared" si="135"/>
        <v>0</v>
      </c>
      <c r="LVQ34" s="74">
        <f t="shared" si="135"/>
        <v>0</v>
      </c>
      <c r="LVR34" s="74">
        <f t="shared" si="135"/>
        <v>0</v>
      </c>
      <c r="LVS34" s="74">
        <f t="shared" si="135"/>
        <v>0</v>
      </c>
      <c r="LVT34" s="74">
        <f t="shared" si="135"/>
        <v>0</v>
      </c>
      <c r="LVU34" s="74">
        <f t="shared" si="135"/>
        <v>0</v>
      </c>
      <c r="LVV34" s="74">
        <f t="shared" si="135"/>
        <v>0</v>
      </c>
      <c r="LVW34" s="74">
        <f t="shared" si="135"/>
        <v>0</v>
      </c>
      <c r="LVX34" s="74">
        <f t="shared" si="135"/>
        <v>0</v>
      </c>
      <c r="LVY34" s="74">
        <f t="shared" si="135"/>
        <v>0</v>
      </c>
      <c r="LVZ34" s="74">
        <f t="shared" si="135"/>
        <v>0</v>
      </c>
      <c r="LWA34" s="74">
        <f t="shared" si="135"/>
        <v>0</v>
      </c>
      <c r="LWB34" s="74">
        <f t="shared" ref="LWB34:LYM34" si="136">LWB6/1000000</f>
        <v>0</v>
      </c>
      <c r="LWC34" s="74">
        <f t="shared" si="136"/>
        <v>0</v>
      </c>
      <c r="LWD34" s="74">
        <f t="shared" si="136"/>
        <v>0</v>
      </c>
      <c r="LWE34" s="74">
        <f t="shared" si="136"/>
        <v>0</v>
      </c>
      <c r="LWF34" s="74">
        <f t="shared" si="136"/>
        <v>0</v>
      </c>
      <c r="LWG34" s="74">
        <f t="shared" si="136"/>
        <v>0</v>
      </c>
      <c r="LWH34" s="74">
        <f t="shared" si="136"/>
        <v>0</v>
      </c>
      <c r="LWI34" s="74">
        <f t="shared" si="136"/>
        <v>0</v>
      </c>
      <c r="LWJ34" s="74">
        <f t="shared" si="136"/>
        <v>0</v>
      </c>
      <c r="LWK34" s="74">
        <f t="shared" si="136"/>
        <v>0</v>
      </c>
      <c r="LWL34" s="74">
        <f t="shared" si="136"/>
        <v>0</v>
      </c>
      <c r="LWM34" s="74">
        <f t="shared" si="136"/>
        <v>0</v>
      </c>
      <c r="LWN34" s="74">
        <f t="shared" si="136"/>
        <v>0</v>
      </c>
      <c r="LWO34" s="74">
        <f t="shared" si="136"/>
        <v>0</v>
      </c>
      <c r="LWP34" s="74">
        <f t="shared" si="136"/>
        <v>0</v>
      </c>
      <c r="LWQ34" s="74">
        <f t="shared" si="136"/>
        <v>0</v>
      </c>
      <c r="LWR34" s="74">
        <f t="shared" si="136"/>
        <v>0</v>
      </c>
      <c r="LWS34" s="74">
        <f t="shared" si="136"/>
        <v>0</v>
      </c>
      <c r="LWT34" s="74">
        <f t="shared" si="136"/>
        <v>0</v>
      </c>
      <c r="LWU34" s="74">
        <f t="shared" si="136"/>
        <v>0</v>
      </c>
      <c r="LWV34" s="74">
        <f t="shared" si="136"/>
        <v>0</v>
      </c>
      <c r="LWW34" s="74">
        <f t="shared" si="136"/>
        <v>0</v>
      </c>
      <c r="LWX34" s="74">
        <f t="shared" si="136"/>
        <v>0</v>
      </c>
      <c r="LWY34" s="74">
        <f t="shared" si="136"/>
        <v>0</v>
      </c>
      <c r="LWZ34" s="74">
        <f t="shared" si="136"/>
        <v>0</v>
      </c>
      <c r="LXA34" s="74">
        <f t="shared" si="136"/>
        <v>0</v>
      </c>
      <c r="LXB34" s="74">
        <f t="shared" si="136"/>
        <v>0</v>
      </c>
      <c r="LXC34" s="74">
        <f t="shared" si="136"/>
        <v>0</v>
      </c>
      <c r="LXD34" s="74">
        <f t="shared" si="136"/>
        <v>0</v>
      </c>
      <c r="LXE34" s="74">
        <f t="shared" si="136"/>
        <v>0</v>
      </c>
      <c r="LXF34" s="74">
        <f t="shared" si="136"/>
        <v>0</v>
      </c>
      <c r="LXG34" s="74">
        <f t="shared" si="136"/>
        <v>0</v>
      </c>
      <c r="LXH34" s="74">
        <f t="shared" si="136"/>
        <v>0</v>
      </c>
      <c r="LXI34" s="74">
        <f t="shared" si="136"/>
        <v>0</v>
      </c>
      <c r="LXJ34" s="74">
        <f t="shared" si="136"/>
        <v>0</v>
      </c>
      <c r="LXK34" s="74">
        <f t="shared" si="136"/>
        <v>0</v>
      </c>
      <c r="LXL34" s="74">
        <f t="shared" si="136"/>
        <v>0</v>
      </c>
      <c r="LXM34" s="74">
        <f t="shared" si="136"/>
        <v>0</v>
      </c>
      <c r="LXN34" s="74">
        <f t="shared" si="136"/>
        <v>0</v>
      </c>
      <c r="LXO34" s="74">
        <f t="shared" si="136"/>
        <v>0</v>
      </c>
      <c r="LXP34" s="74">
        <f t="shared" si="136"/>
        <v>0</v>
      </c>
      <c r="LXQ34" s="74">
        <f t="shared" si="136"/>
        <v>0</v>
      </c>
      <c r="LXR34" s="74">
        <f t="shared" si="136"/>
        <v>0</v>
      </c>
      <c r="LXS34" s="74">
        <f t="shared" si="136"/>
        <v>0</v>
      </c>
      <c r="LXT34" s="74">
        <f t="shared" si="136"/>
        <v>0</v>
      </c>
      <c r="LXU34" s="74">
        <f t="shared" si="136"/>
        <v>0</v>
      </c>
      <c r="LXV34" s="74">
        <f t="shared" si="136"/>
        <v>0</v>
      </c>
      <c r="LXW34" s="74">
        <f t="shared" si="136"/>
        <v>0</v>
      </c>
      <c r="LXX34" s="74">
        <f t="shared" si="136"/>
        <v>0</v>
      </c>
      <c r="LXY34" s="74">
        <f t="shared" si="136"/>
        <v>0</v>
      </c>
      <c r="LXZ34" s="74">
        <f t="shared" si="136"/>
        <v>0</v>
      </c>
      <c r="LYA34" s="74">
        <f t="shared" si="136"/>
        <v>0</v>
      </c>
      <c r="LYB34" s="74">
        <f t="shared" si="136"/>
        <v>0</v>
      </c>
      <c r="LYC34" s="74">
        <f t="shared" si="136"/>
        <v>0</v>
      </c>
      <c r="LYD34" s="74">
        <f t="shared" si="136"/>
        <v>0</v>
      </c>
      <c r="LYE34" s="74">
        <f t="shared" si="136"/>
        <v>0</v>
      </c>
      <c r="LYF34" s="74">
        <f t="shared" si="136"/>
        <v>0</v>
      </c>
      <c r="LYG34" s="74">
        <f t="shared" si="136"/>
        <v>0</v>
      </c>
      <c r="LYH34" s="74">
        <f t="shared" si="136"/>
        <v>0</v>
      </c>
      <c r="LYI34" s="74">
        <f t="shared" si="136"/>
        <v>0</v>
      </c>
      <c r="LYJ34" s="74">
        <f t="shared" si="136"/>
        <v>0</v>
      </c>
      <c r="LYK34" s="74">
        <f t="shared" si="136"/>
        <v>0</v>
      </c>
      <c r="LYL34" s="74">
        <f t="shared" si="136"/>
        <v>0</v>
      </c>
      <c r="LYM34" s="74">
        <f t="shared" si="136"/>
        <v>0</v>
      </c>
      <c r="LYN34" s="74">
        <f t="shared" ref="LYN34:MAY34" si="137">LYN6/1000000</f>
        <v>0</v>
      </c>
      <c r="LYO34" s="74">
        <f t="shared" si="137"/>
        <v>0</v>
      </c>
      <c r="LYP34" s="74">
        <f t="shared" si="137"/>
        <v>0</v>
      </c>
      <c r="LYQ34" s="74">
        <f t="shared" si="137"/>
        <v>0</v>
      </c>
      <c r="LYR34" s="74">
        <f t="shared" si="137"/>
        <v>0</v>
      </c>
      <c r="LYS34" s="74">
        <f t="shared" si="137"/>
        <v>0</v>
      </c>
      <c r="LYT34" s="74">
        <f t="shared" si="137"/>
        <v>0</v>
      </c>
      <c r="LYU34" s="74">
        <f t="shared" si="137"/>
        <v>0</v>
      </c>
      <c r="LYV34" s="74">
        <f t="shared" si="137"/>
        <v>0</v>
      </c>
      <c r="LYW34" s="74">
        <f t="shared" si="137"/>
        <v>0</v>
      </c>
      <c r="LYX34" s="74">
        <f t="shared" si="137"/>
        <v>0</v>
      </c>
      <c r="LYY34" s="74">
        <f t="shared" si="137"/>
        <v>0</v>
      </c>
      <c r="LYZ34" s="74">
        <f t="shared" si="137"/>
        <v>0</v>
      </c>
      <c r="LZA34" s="74">
        <f t="shared" si="137"/>
        <v>0</v>
      </c>
      <c r="LZB34" s="74">
        <f t="shared" si="137"/>
        <v>0</v>
      </c>
      <c r="LZC34" s="74">
        <f t="shared" si="137"/>
        <v>0</v>
      </c>
      <c r="LZD34" s="74">
        <f t="shared" si="137"/>
        <v>0</v>
      </c>
      <c r="LZE34" s="74">
        <f t="shared" si="137"/>
        <v>0</v>
      </c>
      <c r="LZF34" s="74">
        <f t="shared" si="137"/>
        <v>0</v>
      </c>
      <c r="LZG34" s="74">
        <f t="shared" si="137"/>
        <v>0</v>
      </c>
      <c r="LZH34" s="74">
        <f t="shared" si="137"/>
        <v>0</v>
      </c>
      <c r="LZI34" s="74">
        <f t="shared" si="137"/>
        <v>0</v>
      </c>
      <c r="LZJ34" s="74">
        <f t="shared" si="137"/>
        <v>0</v>
      </c>
      <c r="LZK34" s="74">
        <f t="shared" si="137"/>
        <v>0</v>
      </c>
      <c r="LZL34" s="74">
        <f t="shared" si="137"/>
        <v>0</v>
      </c>
      <c r="LZM34" s="74">
        <f t="shared" si="137"/>
        <v>0</v>
      </c>
      <c r="LZN34" s="74">
        <f t="shared" si="137"/>
        <v>0</v>
      </c>
      <c r="LZO34" s="74">
        <f t="shared" si="137"/>
        <v>0</v>
      </c>
      <c r="LZP34" s="74">
        <f t="shared" si="137"/>
        <v>0</v>
      </c>
      <c r="LZQ34" s="74">
        <f t="shared" si="137"/>
        <v>0</v>
      </c>
      <c r="LZR34" s="74">
        <f t="shared" si="137"/>
        <v>0</v>
      </c>
      <c r="LZS34" s="74">
        <f t="shared" si="137"/>
        <v>0</v>
      </c>
      <c r="LZT34" s="74">
        <f t="shared" si="137"/>
        <v>0</v>
      </c>
      <c r="LZU34" s="74">
        <f t="shared" si="137"/>
        <v>0</v>
      </c>
      <c r="LZV34" s="74">
        <f t="shared" si="137"/>
        <v>0</v>
      </c>
      <c r="LZW34" s="74">
        <f t="shared" si="137"/>
        <v>0</v>
      </c>
      <c r="LZX34" s="74">
        <f t="shared" si="137"/>
        <v>0</v>
      </c>
      <c r="LZY34" s="74">
        <f t="shared" si="137"/>
        <v>0</v>
      </c>
      <c r="LZZ34" s="74">
        <f t="shared" si="137"/>
        <v>0</v>
      </c>
      <c r="MAA34" s="74">
        <f t="shared" si="137"/>
        <v>0</v>
      </c>
      <c r="MAB34" s="74">
        <f t="shared" si="137"/>
        <v>0</v>
      </c>
      <c r="MAC34" s="74">
        <f t="shared" si="137"/>
        <v>0</v>
      </c>
      <c r="MAD34" s="74">
        <f t="shared" si="137"/>
        <v>0</v>
      </c>
      <c r="MAE34" s="74">
        <f t="shared" si="137"/>
        <v>0</v>
      </c>
      <c r="MAF34" s="74">
        <f t="shared" si="137"/>
        <v>0</v>
      </c>
      <c r="MAG34" s="74">
        <f t="shared" si="137"/>
        <v>0</v>
      </c>
      <c r="MAH34" s="74">
        <f t="shared" si="137"/>
        <v>0</v>
      </c>
      <c r="MAI34" s="74">
        <f t="shared" si="137"/>
        <v>0</v>
      </c>
      <c r="MAJ34" s="74">
        <f t="shared" si="137"/>
        <v>0</v>
      </c>
      <c r="MAK34" s="74">
        <f t="shared" si="137"/>
        <v>0</v>
      </c>
      <c r="MAL34" s="74">
        <f t="shared" si="137"/>
        <v>0</v>
      </c>
      <c r="MAM34" s="74">
        <f t="shared" si="137"/>
        <v>0</v>
      </c>
      <c r="MAN34" s="74">
        <f t="shared" si="137"/>
        <v>0</v>
      </c>
      <c r="MAO34" s="74">
        <f t="shared" si="137"/>
        <v>0</v>
      </c>
      <c r="MAP34" s="74">
        <f t="shared" si="137"/>
        <v>0</v>
      </c>
      <c r="MAQ34" s="74">
        <f t="shared" si="137"/>
        <v>0</v>
      </c>
      <c r="MAR34" s="74">
        <f t="shared" si="137"/>
        <v>0</v>
      </c>
      <c r="MAS34" s="74">
        <f t="shared" si="137"/>
        <v>0</v>
      </c>
      <c r="MAT34" s="74">
        <f t="shared" si="137"/>
        <v>0</v>
      </c>
      <c r="MAU34" s="74">
        <f t="shared" si="137"/>
        <v>0</v>
      </c>
      <c r="MAV34" s="74">
        <f t="shared" si="137"/>
        <v>0</v>
      </c>
      <c r="MAW34" s="74">
        <f t="shared" si="137"/>
        <v>0</v>
      </c>
      <c r="MAX34" s="74">
        <f t="shared" si="137"/>
        <v>0</v>
      </c>
      <c r="MAY34" s="74">
        <f t="shared" si="137"/>
        <v>0</v>
      </c>
      <c r="MAZ34" s="74">
        <f t="shared" ref="MAZ34:MDK34" si="138">MAZ6/1000000</f>
        <v>0</v>
      </c>
      <c r="MBA34" s="74">
        <f t="shared" si="138"/>
        <v>0</v>
      </c>
      <c r="MBB34" s="74">
        <f t="shared" si="138"/>
        <v>0</v>
      </c>
      <c r="MBC34" s="74">
        <f t="shared" si="138"/>
        <v>0</v>
      </c>
      <c r="MBD34" s="74">
        <f t="shared" si="138"/>
        <v>0</v>
      </c>
      <c r="MBE34" s="74">
        <f t="shared" si="138"/>
        <v>0</v>
      </c>
      <c r="MBF34" s="74">
        <f t="shared" si="138"/>
        <v>0</v>
      </c>
      <c r="MBG34" s="74">
        <f t="shared" si="138"/>
        <v>0</v>
      </c>
      <c r="MBH34" s="74">
        <f t="shared" si="138"/>
        <v>0</v>
      </c>
      <c r="MBI34" s="74">
        <f t="shared" si="138"/>
        <v>0</v>
      </c>
      <c r="MBJ34" s="74">
        <f t="shared" si="138"/>
        <v>0</v>
      </c>
      <c r="MBK34" s="74">
        <f t="shared" si="138"/>
        <v>0</v>
      </c>
      <c r="MBL34" s="74">
        <f t="shared" si="138"/>
        <v>0</v>
      </c>
      <c r="MBM34" s="74">
        <f t="shared" si="138"/>
        <v>0</v>
      </c>
      <c r="MBN34" s="74">
        <f t="shared" si="138"/>
        <v>0</v>
      </c>
      <c r="MBO34" s="74">
        <f t="shared" si="138"/>
        <v>0</v>
      </c>
      <c r="MBP34" s="74">
        <f t="shared" si="138"/>
        <v>0</v>
      </c>
      <c r="MBQ34" s="74">
        <f t="shared" si="138"/>
        <v>0</v>
      </c>
      <c r="MBR34" s="74">
        <f t="shared" si="138"/>
        <v>0</v>
      </c>
      <c r="MBS34" s="74">
        <f t="shared" si="138"/>
        <v>0</v>
      </c>
      <c r="MBT34" s="74">
        <f t="shared" si="138"/>
        <v>0</v>
      </c>
      <c r="MBU34" s="74">
        <f t="shared" si="138"/>
        <v>0</v>
      </c>
      <c r="MBV34" s="74">
        <f t="shared" si="138"/>
        <v>0</v>
      </c>
      <c r="MBW34" s="74">
        <f t="shared" si="138"/>
        <v>0</v>
      </c>
      <c r="MBX34" s="74">
        <f t="shared" si="138"/>
        <v>0</v>
      </c>
      <c r="MBY34" s="74">
        <f t="shared" si="138"/>
        <v>0</v>
      </c>
      <c r="MBZ34" s="74">
        <f t="shared" si="138"/>
        <v>0</v>
      </c>
      <c r="MCA34" s="74">
        <f t="shared" si="138"/>
        <v>0</v>
      </c>
      <c r="MCB34" s="74">
        <f t="shared" si="138"/>
        <v>0</v>
      </c>
      <c r="MCC34" s="74">
        <f t="shared" si="138"/>
        <v>0</v>
      </c>
      <c r="MCD34" s="74">
        <f t="shared" si="138"/>
        <v>0</v>
      </c>
      <c r="MCE34" s="74">
        <f t="shared" si="138"/>
        <v>0</v>
      </c>
      <c r="MCF34" s="74">
        <f t="shared" si="138"/>
        <v>0</v>
      </c>
      <c r="MCG34" s="74">
        <f t="shared" si="138"/>
        <v>0</v>
      </c>
      <c r="MCH34" s="74">
        <f t="shared" si="138"/>
        <v>0</v>
      </c>
      <c r="MCI34" s="74">
        <f t="shared" si="138"/>
        <v>0</v>
      </c>
      <c r="MCJ34" s="74">
        <f t="shared" si="138"/>
        <v>0</v>
      </c>
      <c r="MCK34" s="74">
        <f t="shared" si="138"/>
        <v>0</v>
      </c>
      <c r="MCL34" s="74">
        <f t="shared" si="138"/>
        <v>0</v>
      </c>
      <c r="MCM34" s="74">
        <f t="shared" si="138"/>
        <v>0</v>
      </c>
      <c r="MCN34" s="74">
        <f t="shared" si="138"/>
        <v>0</v>
      </c>
      <c r="MCO34" s="74">
        <f t="shared" si="138"/>
        <v>0</v>
      </c>
      <c r="MCP34" s="74">
        <f t="shared" si="138"/>
        <v>0</v>
      </c>
      <c r="MCQ34" s="74">
        <f t="shared" si="138"/>
        <v>0</v>
      </c>
      <c r="MCR34" s="74">
        <f t="shared" si="138"/>
        <v>0</v>
      </c>
      <c r="MCS34" s="74">
        <f t="shared" si="138"/>
        <v>0</v>
      </c>
      <c r="MCT34" s="74">
        <f t="shared" si="138"/>
        <v>0</v>
      </c>
      <c r="MCU34" s="74">
        <f t="shared" si="138"/>
        <v>0</v>
      </c>
      <c r="MCV34" s="74">
        <f t="shared" si="138"/>
        <v>0</v>
      </c>
      <c r="MCW34" s="74">
        <f t="shared" si="138"/>
        <v>0</v>
      </c>
      <c r="MCX34" s="74">
        <f t="shared" si="138"/>
        <v>0</v>
      </c>
      <c r="MCY34" s="74">
        <f t="shared" si="138"/>
        <v>0</v>
      </c>
      <c r="MCZ34" s="74">
        <f t="shared" si="138"/>
        <v>0</v>
      </c>
      <c r="MDA34" s="74">
        <f t="shared" si="138"/>
        <v>0</v>
      </c>
      <c r="MDB34" s="74">
        <f t="shared" si="138"/>
        <v>0</v>
      </c>
      <c r="MDC34" s="74">
        <f t="shared" si="138"/>
        <v>0</v>
      </c>
      <c r="MDD34" s="74">
        <f t="shared" si="138"/>
        <v>0</v>
      </c>
      <c r="MDE34" s="74">
        <f t="shared" si="138"/>
        <v>0</v>
      </c>
      <c r="MDF34" s="74">
        <f t="shared" si="138"/>
        <v>0</v>
      </c>
      <c r="MDG34" s="74">
        <f t="shared" si="138"/>
        <v>0</v>
      </c>
      <c r="MDH34" s="74">
        <f t="shared" si="138"/>
        <v>0</v>
      </c>
      <c r="MDI34" s="74">
        <f t="shared" si="138"/>
        <v>0</v>
      </c>
      <c r="MDJ34" s="74">
        <f t="shared" si="138"/>
        <v>0</v>
      </c>
      <c r="MDK34" s="74">
        <f t="shared" si="138"/>
        <v>0</v>
      </c>
      <c r="MDL34" s="74">
        <f t="shared" ref="MDL34:MFW34" si="139">MDL6/1000000</f>
        <v>0</v>
      </c>
      <c r="MDM34" s="74">
        <f t="shared" si="139"/>
        <v>0</v>
      </c>
      <c r="MDN34" s="74">
        <f t="shared" si="139"/>
        <v>0</v>
      </c>
      <c r="MDO34" s="74">
        <f t="shared" si="139"/>
        <v>0</v>
      </c>
      <c r="MDP34" s="74">
        <f t="shared" si="139"/>
        <v>0</v>
      </c>
      <c r="MDQ34" s="74">
        <f t="shared" si="139"/>
        <v>0</v>
      </c>
      <c r="MDR34" s="74">
        <f t="shared" si="139"/>
        <v>0</v>
      </c>
      <c r="MDS34" s="74">
        <f t="shared" si="139"/>
        <v>0</v>
      </c>
      <c r="MDT34" s="74">
        <f t="shared" si="139"/>
        <v>0</v>
      </c>
      <c r="MDU34" s="74">
        <f t="shared" si="139"/>
        <v>0</v>
      </c>
      <c r="MDV34" s="74">
        <f t="shared" si="139"/>
        <v>0</v>
      </c>
      <c r="MDW34" s="74">
        <f t="shared" si="139"/>
        <v>0</v>
      </c>
      <c r="MDX34" s="74">
        <f t="shared" si="139"/>
        <v>0</v>
      </c>
      <c r="MDY34" s="74">
        <f t="shared" si="139"/>
        <v>0</v>
      </c>
      <c r="MDZ34" s="74">
        <f t="shared" si="139"/>
        <v>0</v>
      </c>
      <c r="MEA34" s="74">
        <f t="shared" si="139"/>
        <v>0</v>
      </c>
      <c r="MEB34" s="74">
        <f t="shared" si="139"/>
        <v>0</v>
      </c>
      <c r="MEC34" s="74">
        <f t="shared" si="139"/>
        <v>0</v>
      </c>
      <c r="MED34" s="74">
        <f t="shared" si="139"/>
        <v>0</v>
      </c>
      <c r="MEE34" s="74">
        <f t="shared" si="139"/>
        <v>0</v>
      </c>
      <c r="MEF34" s="74">
        <f t="shared" si="139"/>
        <v>0</v>
      </c>
      <c r="MEG34" s="74">
        <f t="shared" si="139"/>
        <v>0</v>
      </c>
      <c r="MEH34" s="74">
        <f t="shared" si="139"/>
        <v>0</v>
      </c>
      <c r="MEI34" s="74">
        <f t="shared" si="139"/>
        <v>0</v>
      </c>
      <c r="MEJ34" s="74">
        <f t="shared" si="139"/>
        <v>0</v>
      </c>
      <c r="MEK34" s="74">
        <f t="shared" si="139"/>
        <v>0</v>
      </c>
      <c r="MEL34" s="74">
        <f t="shared" si="139"/>
        <v>0</v>
      </c>
      <c r="MEM34" s="74">
        <f t="shared" si="139"/>
        <v>0</v>
      </c>
      <c r="MEN34" s="74">
        <f t="shared" si="139"/>
        <v>0</v>
      </c>
      <c r="MEO34" s="74">
        <f t="shared" si="139"/>
        <v>0</v>
      </c>
      <c r="MEP34" s="74">
        <f t="shared" si="139"/>
        <v>0</v>
      </c>
      <c r="MEQ34" s="74">
        <f t="shared" si="139"/>
        <v>0</v>
      </c>
      <c r="MER34" s="74">
        <f t="shared" si="139"/>
        <v>0</v>
      </c>
      <c r="MES34" s="74">
        <f t="shared" si="139"/>
        <v>0</v>
      </c>
      <c r="MET34" s="74">
        <f t="shared" si="139"/>
        <v>0</v>
      </c>
      <c r="MEU34" s="74">
        <f t="shared" si="139"/>
        <v>0</v>
      </c>
      <c r="MEV34" s="74">
        <f t="shared" si="139"/>
        <v>0</v>
      </c>
      <c r="MEW34" s="74">
        <f t="shared" si="139"/>
        <v>0</v>
      </c>
      <c r="MEX34" s="74">
        <f t="shared" si="139"/>
        <v>0</v>
      </c>
      <c r="MEY34" s="74">
        <f t="shared" si="139"/>
        <v>0</v>
      </c>
      <c r="MEZ34" s="74">
        <f t="shared" si="139"/>
        <v>0</v>
      </c>
      <c r="MFA34" s="74">
        <f t="shared" si="139"/>
        <v>0</v>
      </c>
      <c r="MFB34" s="74">
        <f t="shared" si="139"/>
        <v>0</v>
      </c>
      <c r="MFC34" s="74">
        <f t="shared" si="139"/>
        <v>0</v>
      </c>
      <c r="MFD34" s="74">
        <f t="shared" si="139"/>
        <v>0</v>
      </c>
      <c r="MFE34" s="74">
        <f t="shared" si="139"/>
        <v>0</v>
      </c>
      <c r="MFF34" s="74">
        <f t="shared" si="139"/>
        <v>0</v>
      </c>
      <c r="MFG34" s="74">
        <f t="shared" si="139"/>
        <v>0</v>
      </c>
      <c r="MFH34" s="74">
        <f t="shared" si="139"/>
        <v>0</v>
      </c>
      <c r="MFI34" s="74">
        <f t="shared" si="139"/>
        <v>0</v>
      </c>
      <c r="MFJ34" s="74">
        <f t="shared" si="139"/>
        <v>0</v>
      </c>
      <c r="MFK34" s="74">
        <f t="shared" si="139"/>
        <v>0</v>
      </c>
      <c r="MFL34" s="74">
        <f t="shared" si="139"/>
        <v>0</v>
      </c>
      <c r="MFM34" s="74">
        <f t="shared" si="139"/>
        <v>0</v>
      </c>
      <c r="MFN34" s="74">
        <f t="shared" si="139"/>
        <v>0</v>
      </c>
      <c r="MFO34" s="74">
        <f t="shared" si="139"/>
        <v>0</v>
      </c>
      <c r="MFP34" s="74">
        <f t="shared" si="139"/>
        <v>0</v>
      </c>
      <c r="MFQ34" s="74">
        <f t="shared" si="139"/>
        <v>0</v>
      </c>
      <c r="MFR34" s="74">
        <f t="shared" si="139"/>
        <v>0</v>
      </c>
      <c r="MFS34" s="74">
        <f t="shared" si="139"/>
        <v>0</v>
      </c>
      <c r="MFT34" s="74">
        <f t="shared" si="139"/>
        <v>0</v>
      </c>
      <c r="MFU34" s="74">
        <f t="shared" si="139"/>
        <v>0</v>
      </c>
      <c r="MFV34" s="74">
        <f t="shared" si="139"/>
        <v>0</v>
      </c>
      <c r="MFW34" s="74">
        <f t="shared" si="139"/>
        <v>0</v>
      </c>
      <c r="MFX34" s="74">
        <f t="shared" ref="MFX34:MII34" si="140">MFX6/1000000</f>
        <v>0</v>
      </c>
      <c r="MFY34" s="74">
        <f t="shared" si="140"/>
        <v>0</v>
      </c>
      <c r="MFZ34" s="74">
        <f t="shared" si="140"/>
        <v>0</v>
      </c>
      <c r="MGA34" s="74">
        <f t="shared" si="140"/>
        <v>0</v>
      </c>
      <c r="MGB34" s="74">
        <f t="shared" si="140"/>
        <v>0</v>
      </c>
      <c r="MGC34" s="74">
        <f t="shared" si="140"/>
        <v>0</v>
      </c>
      <c r="MGD34" s="74">
        <f t="shared" si="140"/>
        <v>0</v>
      </c>
      <c r="MGE34" s="74">
        <f t="shared" si="140"/>
        <v>0</v>
      </c>
      <c r="MGF34" s="74">
        <f t="shared" si="140"/>
        <v>0</v>
      </c>
      <c r="MGG34" s="74">
        <f t="shared" si="140"/>
        <v>0</v>
      </c>
      <c r="MGH34" s="74">
        <f t="shared" si="140"/>
        <v>0</v>
      </c>
      <c r="MGI34" s="74">
        <f t="shared" si="140"/>
        <v>0</v>
      </c>
      <c r="MGJ34" s="74">
        <f t="shared" si="140"/>
        <v>0</v>
      </c>
      <c r="MGK34" s="74">
        <f t="shared" si="140"/>
        <v>0</v>
      </c>
      <c r="MGL34" s="74">
        <f t="shared" si="140"/>
        <v>0</v>
      </c>
      <c r="MGM34" s="74">
        <f t="shared" si="140"/>
        <v>0</v>
      </c>
      <c r="MGN34" s="74">
        <f t="shared" si="140"/>
        <v>0</v>
      </c>
      <c r="MGO34" s="74">
        <f t="shared" si="140"/>
        <v>0</v>
      </c>
      <c r="MGP34" s="74">
        <f t="shared" si="140"/>
        <v>0</v>
      </c>
      <c r="MGQ34" s="74">
        <f t="shared" si="140"/>
        <v>0</v>
      </c>
      <c r="MGR34" s="74">
        <f t="shared" si="140"/>
        <v>0</v>
      </c>
      <c r="MGS34" s="74">
        <f t="shared" si="140"/>
        <v>0</v>
      </c>
      <c r="MGT34" s="74">
        <f t="shared" si="140"/>
        <v>0</v>
      </c>
      <c r="MGU34" s="74">
        <f t="shared" si="140"/>
        <v>0</v>
      </c>
      <c r="MGV34" s="74">
        <f t="shared" si="140"/>
        <v>0</v>
      </c>
      <c r="MGW34" s="74">
        <f t="shared" si="140"/>
        <v>0</v>
      </c>
      <c r="MGX34" s="74">
        <f t="shared" si="140"/>
        <v>0</v>
      </c>
      <c r="MGY34" s="74">
        <f t="shared" si="140"/>
        <v>0</v>
      </c>
      <c r="MGZ34" s="74">
        <f t="shared" si="140"/>
        <v>0</v>
      </c>
      <c r="MHA34" s="74">
        <f t="shared" si="140"/>
        <v>0</v>
      </c>
      <c r="MHB34" s="74">
        <f t="shared" si="140"/>
        <v>0</v>
      </c>
      <c r="MHC34" s="74">
        <f t="shared" si="140"/>
        <v>0</v>
      </c>
      <c r="MHD34" s="74">
        <f t="shared" si="140"/>
        <v>0</v>
      </c>
      <c r="MHE34" s="74">
        <f t="shared" si="140"/>
        <v>0</v>
      </c>
      <c r="MHF34" s="74">
        <f t="shared" si="140"/>
        <v>0</v>
      </c>
      <c r="MHG34" s="74">
        <f t="shared" si="140"/>
        <v>0</v>
      </c>
      <c r="MHH34" s="74">
        <f t="shared" si="140"/>
        <v>0</v>
      </c>
      <c r="MHI34" s="74">
        <f t="shared" si="140"/>
        <v>0</v>
      </c>
      <c r="MHJ34" s="74">
        <f t="shared" si="140"/>
        <v>0</v>
      </c>
      <c r="MHK34" s="74">
        <f t="shared" si="140"/>
        <v>0</v>
      </c>
      <c r="MHL34" s="74">
        <f t="shared" si="140"/>
        <v>0</v>
      </c>
      <c r="MHM34" s="74">
        <f t="shared" si="140"/>
        <v>0</v>
      </c>
      <c r="MHN34" s="74">
        <f t="shared" si="140"/>
        <v>0</v>
      </c>
      <c r="MHO34" s="74">
        <f t="shared" si="140"/>
        <v>0</v>
      </c>
      <c r="MHP34" s="74">
        <f t="shared" si="140"/>
        <v>0</v>
      </c>
      <c r="MHQ34" s="74">
        <f t="shared" si="140"/>
        <v>0</v>
      </c>
      <c r="MHR34" s="74">
        <f t="shared" si="140"/>
        <v>0</v>
      </c>
      <c r="MHS34" s="74">
        <f t="shared" si="140"/>
        <v>0</v>
      </c>
      <c r="MHT34" s="74">
        <f t="shared" si="140"/>
        <v>0</v>
      </c>
      <c r="MHU34" s="74">
        <f t="shared" si="140"/>
        <v>0</v>
      </c>
      <c r="MHV34" s="74">
        <f t="shared" si="140"/>
        <v>0</v>
      </c>
      <c r="MHW34" s="74">
        <f t="shared" si="140"/>
        <v>0</v>
      </c>
      <c r="MHX34" s="74">
        <f t="shared" si="140"/>
        <v>0</v>
      </c>
      <c r="MHY34" s="74">
        <f t="shared" si="140"/>
        <v>0</v>
      </c>
      <c r="MHZ34" s="74">
        <f t="shared" si="140"/>
        <v>0</v>
      </c>
      <c r="MIA34" s="74">
        <f t="shared" si="140"/>
        <v>0</v>
      </c>
      <c r="MIB34" s="74">
        <f t="shared" si="140"/>
        <v>0</v>
      </c>
      <c r="MIC34" s="74">
        <f t="shared" si="140"/>
        <v>0</v>
      </c>
      <c r="MID34" s="74">
        <f t="shared" si="140"/>
        <v>0</v>
      </c>
      <c r="MIE34" s="74">
        <f t="shared" si="140"/>
        <v>0</v>
      </c>
      <c r="MIF34" s="74">
        <f t="shared" si="140"/>
        <v>0</v>
      </c>
      <c r="MIG34" s="74">
        <f t="shared" si="140"/>
        <v>0</v>
      </c>
      <c r="MIH34" s="74">
        <f t="shared" si="140"/>
        <v>0</v>
      </c>
      <c r="MII34" s="74">
        <f t="shared" si="140"/>
        <v>0</v>
      </c>
      <c r="MIJ34" s="74">
        <f t="shared" ref="MIJ34:MKU34" si="141">MIJ6/1000000</f>
        <v>0</v>
      </c>
      <c r="MIK34" s="74">
        <f t="shared" si="141"/>
        <v>0</v>
      </c>
      <c r="MIL34" s="74">
        <f t="shared" si="141"/>
        <v>0</v>
      </c>
      <c r="MIM34" s="74">
        <f t="shared" si="141"/>
        <v>0</v>
      </c>
      <c r="MIN34" s="74">
        <f t="shared" si="141"/>
        <v>0</v>
      </c>
      <c r="MIO34" s="74">
        <f t="shared" si="141"/>
        <v>0</v>
      </c>
      <c r="MIP34" s="74">
        <f t="shared" si="141"/>
        <v>0</v>
      </c>
      <c r="MIQ34" s="74">
        <f t="shared" si="141"/>
        <v>0</v>
      </c>
      <c r="MIR34" s="74">
        <f t="shared" si="141"/>
        <v>0</v>
      </c>
      <c r="MIS34" s="74">
        <f t="shared" si="141"/>
        <v>0</v>
      </c>
      <c r="MIT34" s="74">
        <f t="shared" si="141"/>
        <v>0</v>
      </c>
      <c r="MIU34" s="74">
        <f t="shared" si="141"/>
        <v>0</v>
      </c>
      <c r="MIV34" s="74">
        <f t="shared" si="141"/>
        <v>0</v>
      </c>
      <c r="MIW34" s="74">
        <f t="shared" si="141"/>
        <v>0</v>
      </c>
      <c r="MIX34" s="74">
        <f t="shared" si="141"/>
        <v>0</v>
      </c>
      <c r="MIY34" s="74">
        <f t="shared" si="141"/>
        <v>0</v>
      </c>
      <c r="MIZ34" s="74">
        <f t="shared" si="141"/>
        <v>0</v>
      </c>
      <c r="MJA34" s="74">
        <f t="shared" si="141"/>
        <v>0</v>
      </c>
      <c r="MJB34" s="74">
        <f t="shared" si="141"/>
        <v>0</v>
      </c>
      <c r="MJC34" s="74">
        <f t="shared" si="141"/>
        <v>0</v>
      </c>
      <c r="MJD34" s="74">
        <f t="shared" si="141"/>
        <v>0</v>
      </c>
      <c r="MJE34" s="74">
        <f t="shared" si="141"/>
        <v>0</v>
      </c>
      <c r="MJF34" s="74">
        <f t="shared" si="141"/>
        <v>0</v>
      </c>
      <c r="MJG34" s="74">
        <f t="shared" si="141"/>
        <v>0</v>
      </c>
      <c r="MJH34" s="74">
        <f t="shared" si="141"/>
        <v>0</v>
      </c>
      <c r="MJI34" s="74">
        <f t="shared" si="141"/>
        <v>0</v>
      </c>
      <c r="MJJ34" s="74">
        <f t="shared" si="141"/>
        <v>0</v>
      </c>
      <c r="MJK34" s="74">
        <f t="shared" si="141"/>
        <v>0</v>
      </c>
      <c r="MJL34" s="74">
        <f t="shared" si="141"/>
        <v>0</v>
      </c>
      <c r="MJM34" s="74">
        <f t="shared" si="141"/>
        <v>0</v>
      </c>
      <c r="MJN34" s="74">
        <f t="shared" si="141"/>
        <v>0</v>
      </c>
      <c r="MJO34" s="74">
        <f t="shared" si="141"/>
        <v>0</v>
      </c>
      <c r="MJP34" s="74">
        <f t="shared" si="141"/>
        <v>0</v>
      </c>
      <c r="MJQ34" s="74">
        <f t="shared" si="141"/>
        <v>0</v>
      </c>
      <c r="MJR34" s="74">
        <f t="shared" si="141"/>
        <v>0</v>
      </c>
      <c r="MJS34" s="74">
        <f t="shared" si="141"/>
        <v>0</v>
      </c>
      <c r="MJT34" s="74">
        <f t="shared" si="141"/>
        <v>0</v>
      </c>
      <c r="MJU34" s="74">
        <f t="shared" si="141"/>
        <v>0</v>
      </c>
      <c r="MJV34" s="74">
        <f t="shared" si="141"/>
        <v>0</v>
      </c>
      <c r="MJW34" s="74">
        <f t="shared" si="141"/>
        <v>0</v>
      </c>
      <c r="MJX34" s="74">
        <f t="shared" si="141"/>
        <v>0</v>
      </c>
      <c r="MJY34" s="74">
        <f t="shared" si="141"/>
        <v>0</v>
      </c>
      <c r="MJZ34" s="74">
        <f t="shared" si="141"/>
        <v>0</v>
      </c>
      <c r="MKA34" s="74">
        <f t="shared" si="141"/>
        <v>0</v>
      </c>
      <c r="MKB34" s="74">
        <f t="shared" si="141"/>
        <v>0</v>
      </c>
      <c r="MKC34" s="74">
        <f t="shared" si="141"/>
        <v>0</v>
      </c>
      <c r="MKD34" s="74">
        <f t="shared" si="141"/>
        <v>0</v>
      </c>
      <c r="MKE34" s="74">
        <f t="shared" si="141"/>
        <v>0</v>
      </c>
      <c r="MKF34" s="74">
        <f t="shared" si="141"/>
        <v>0</v>
      </c>
      <c r="MKG34" s="74">
        <f t="shared" si="141"/>
        <v>0</v>
      </c>
      <c r="MKH34" s="74">
        <f t="shared" si="141"/>
        <v>0</v>
      </c>
      <c r="MKI34" s="74">
        <f t="shared" si="141"/>
        <v>0</v>
      </c>
      <c r="MKJ34" s="74">
        <f t="shared" si="141"/>
        <v>0</v>
      </c>
      <c r="MKK34" s="74">
        <f t="shared" si="141"/>
        <v>0</v>
      </c>
      <c r="MKL34" s="74">
        <f t="shared" si="141"/>
        <v>0</v>
      </c>
      <c r="MKM34" s="74">
        <f t="shared" si="141"/>
        <v>0</v>
      </c>
      <c r="MKN34" s="74">
        <f t="shared" si="141"/>
        <v>0</v>
      </c>
      <c r="MKO34" s="74">
        <f t="shared" si="141"/>
        <v>0</v>
      </c>
      <c r="MKP34" s="74">
        <f t="shared" si="141"/>
        <v>0</v>
      </c>
      <c r="MKQ34" s="74">
        <f t="shared" si="141"/>
        <v>0</v>
      </c>
      <c r="MKR34" s="74">
        <f t="shared" si="141"/>
        <v>0</v>
      </c>
      <c r="MKS34" s="74">
        <f t="shared" si="141"/>
        <v>0</v>
      </c>
      <c r="MKT34" s="74">
        <f t="shared" si="141"/>
        <v>0</v>
      </c>
      <c r="MKU34" s="74">
        <f t="shared" si="141"/>
        <v>0</v>
      </c>
      <c r="MKV34" s="74">
        <f t="shared" ref="MKV34:MNG34" si="142">MKV6/1000000</f>
        <v>0</v>
      </c>
      <c r="MKW34" s="74">
        <f t="shared" si="142"/>
        <v>0</v>
      </c>
      <c r="MKX34" s="74">
        <f t="shared" si="142"/>
        <v>0</v>
      </c>
      <c r="MKY34" s="74">
        <f t="shared" si="142"/>
        <v>0</v>
      </c>
      <c r="MKZ34" s="74">
        <f t="shared" si="142"/>
        <v>0</v>
      </c>
      <c r="MLA34" s="74">
        <f t="shared" si="142"/>
        <v>0</v>
      </c>
      <c r="MLB34" s="74">
        <f t="shared" si="142"/>
        <v>0</v>
      </c>
      <c r="MLC34" s="74">
        <f t="shared" si="142"/>
        <v>0</v>
      </c>
      <c r="MLD34" s="74">
        <f t="shared" si="142"/>
        <v>0</v>
      </c>
      <c r="MLE34" s="74">
        <f t="shared" si="142"/>
        <v>0</v>
      </c>
      <c r="MLF34" s="74">
        <f t="shared" si="142"/>
        <v>0</v>
      </c>
      <c r="MLG34" s="74">
        <f t="shared" si="142"/>
        <v>0</v>
      </c>
      <c r="MLH34" s="74">
        <f t="shared" si="142"/>
        <v>0</v>
      </c>
      <c r="MLI34" s="74">
        <f t="shared" si="142"/>
        <v>0</v>
      </c>
      <c r="MLJ34" s="74">
        <f t="shared" si="142"/>
        <v>0</v>
      </c>
      <c r="MLK34" s="74">
        <f t="shared" si="142"/>
        <v>0</v>
      </c>
      <c r="MLL34" s="74">
        <f t="shared" si="142"/>
        <v>0</v>
      </c>
      <c r="MLM34" s="74">
        <f t="shared" si="142"/>
        <v>0</v>
      </c>
      <c r="MLN34" s="74">
        <f t="shared" si="142"/>
        <v>0</v>
      </c>
      <c r="MLO34" s="74">
        <f t="shared" si="142"/>
        <v>0</v>
      </c>
      <c r="MLP34" s="74">
        <f t="shared" si="142"/>
        <v>0</v>
      </c>
      <c r="MLQ34" s="74">
        <f t="shared" si="142"/>
        <v>0</v>
      </c>
      <c r="MLR34" s="74">
        <f t="shared" si="142"/>
        <v>0</v>
      </c>
      <c r="MLS34" s="74">
        <f t="shared" si="142"/>
        <v>0</v>
      </c>
      <c r="MLT34" s="74">
        <f t="shared" si="142"/>
        <v>0</v>
      </c>
      <c r="MLU34" s="74">
        <f t="shared" si="142"/>
        <v>0</v>
      </c>
      <c r="MLV34" s="74">
        <f t="shared" si="142"/>
        <v>0</v>
      </c>
      <c r="MLW34" s="74">
        <f t="shared" si="142"/>
        <v>0</v>
      </c>
      <c r="MLX34" s="74">
        <f t="shared" si="142"/>
        <v>0</v>
      </c>
      <c r="MLY34" s="74">
        <f t="shared" si="142"/>
        <v>0</v>
      </c>
      <c r="MLZ34" s="74">
        <f t="shared" si="142"/>
        <v>0</v>
      </c>
      <c r="MMA34" s="74">
        <f t="shared" si="142"/>
        <v>0</v>
      </c>
      <c r="MMB34" s="74">
        <f t="shared" si="142"/>
        <v>0</v>
      </c>
      <c r="MMC34" s="74">
        <f t="shared" si="142"/>
        <v>0</v>
      </c>
      <c r="MMD34" s="74">
        <f t="shared" si="142"/>
        <v>0</v>
      </c>
      <c r="MME34" s="74">
        <f t="shared" si="142"/>
        <v>0</v>
      </c>
      <c r="MMF34" s="74">
        <f t="shared" si="142"/>
        <v>0</v>
      </c>
      <c r="MMG34" s="74">
        <f t="shared" si="142"/>
        <v>0</v>
      </c>
      <c r="MMH34" s="74">
        <f t="shared" si="142"/>
        <v>0</v>
      </c>
      <c r="MMI34" s="74">
        <f t="shared" si="142"/>
        <v>0</v>
      </c>
      <c r="MMJ34" s="74">
        <f t="shared" si="142"/>
        <v>0</v>
      </c>
      <c r="MMK34" s="74">
        <f t="shared" si="142"/>
        <v>0</v>
      </c>
      <c r="MML34" s="74">
        <f t="shared" si="142"/>
        <v>0</v>
      </c>
      <c r="MMM34" s="74">
        <f t="shared" si="142"/>
        <v>0</v>
      </c>
      <c r="MMN34" s="74">
        <f t="shared" si="142"/>
        <v>0</v>
      </c>
      <c r="MMO34" s="74">
        <f t="shared" si="142"/>
        <v>0</v>
      </c>
      <c r="MMP34" s="74">
        <f t="shared" si="142"/>
        <v>0</v>
      </c>
      <c r="MMQ34" s="74">
        <f t="shared" si="142"/>
        <v>0</v>
      </c>
      <c r="MMR34" s="74">
        <f t="shared" si="142"/>
        <v>0</v>
      </c>
      <c r="MMS34" s="74">
        <f t="shared" si="142"/>
        <v>0</v>
      </c>
      <c r="MMT34" s="74">
        <f t="shared" si="142"/>
        <v>0</v>
      </c>
      <c r="MMU34" s="74">
        <f t="shared" si="142"/>
        <v>0</v>
      </c>
      <c r="MMV34" s="74">
        <f t="shared" si="142"/>
        <v>0</v>
      </c>
      <c r="MMW34" s="74">
        <f t="shared" si="142"/>
        <v>0</v>
      </c>
      <c r="MMX34" s="74">
        <f t="shared" si="142"/>
        <v>0</v>
      </c>
      <c r="MMY34" s="74">
        <f t="shared" si="142"/>
        <v>0</v>
      </c>
      <c r="MMZ34" s="74">
        <f t="shared" si="142"/>
        <v>0</v>
      </c>
      <c r="MNA34" s="74">
        <f t="shared" si="142"/>
        <v>0</v>
      </c>
      <c r="MNB34" s="74">
        <f t="shared" si="142"/>
        <v>0</v>
      </c>
      <c r="MNC34" s="74">
        <f t="shared" si="142"/>
        <v>0</v>
      </c>
      <c r="MND34" s="74">
        <f t="shared" si="142"/>
        <v>0</v>
      </c>
      <c r="MNE34" s="74">
        <f t="shared" si="142"/>
        <v>0</v>
      </c>
      <c r="MNF34" s="74">
        <f t="shared" si="142"/>
        <v>0</v>
      </c>
      <c r="MNG34" s="74">
        <f t="shared" si="142"/>
        <v>0</v>
      </c>
      <c r="MNH34" s="74">
        <f t="shared" ref="MNH34:MPS34" si="143">MNH6/1000000</f>
        <v>0</v>
      </c>
      <c r="MNI34" s="74">
        <f t="shared" si="143"/>
        <v>0</v>
      </c>
      <c r="MNJ34" s="74">
        <f t="shared" si="143"/>
        <v>0</v>
      </c>
      <c r="MNK34" s="74">
        <f t="shared" si="143"/>
        <v>0</v>
      </c>
      <c r="MNL34" s="74">
        <f t="shared" si="143"/>
        <v>0</v>
      </c>
      <c r="MNM34" s="74">
        <f t="shared" si="143"/>
        <v>0</v>
      </c>
      <c r="MNN34" s="74">
        <f t="shared" si="143"/>
        <v>0</v>
      </c>
      <c r="MNO34" s="74">
        <f t="shared" si="143"/>
        <v>0</v>
      </c>
      <c r="MNP34" s="74">
        <f t="shared" si="143"/>
        <v>0</v>
      </c>
      <c r="MNQ34" s="74">
        <f t="shared" si="143"/>
        <v>0</v>
      </c>
      <c r="MNR34" s="74">
        <f t="shared" si="143"/>
        <v>0</v>
      </c>
      <c r="MNS34" s="74">
        <f t="shared" si="143"/>
        <v>0</v>
      </c>
      <c r="MNT34" s="74">
        <f t="shared" si="143"/>
        <v>0</v>
      </c>
      <c r="MNU34" s="74">
        <f t="shared" si="143"/>
        <v>0</v>
      </c>
      <c r="MNV34" s="74">
        <f t="shared" si="143"/>
        <v>0</v>
      </c>
      <c r="MNW34" s="74">
        <f t="shared" si="143"/>
        <v>0</v>
      </c>
      <c r="MNX34" s="74">
        <f t="shared" si="143"/>
        <v>0</v>
      </c>
      <c r="MNY34" s="74">
        <f t="shared" si="143"/>
        <v>0</v>
      </c>
      <c r="MNZ34" s="74">
        <f t="shared" si="143"/>
        <v>0</v>
      </c>
      <c r="MOA34" s="74">
        <f t="shared" si="143"/>
        <v>0</v>
      </c>
      <c r="MOB34" s="74">
        <f t="shared" si="143"/>
        <v>0</v>
      </c>
      <c r="MOC34" s="74">
        <f t="shared" si="143"/>
        <v>0</v>
      </c>
      <c r="MOD34" s="74">
        <f t="shared" si="143"/>
        <v>0</v>
      </c>
      <c r="MOE34" s="74">
        <f t="shared" si="143"/>
        <v>0</v>
      </c>
      <c r="MOF34" s="74">
        <f t="shared" si="143"/>
        <v>0</v>
      </c>
      <c r="MOG34" s="74">
        <f t="shared" si="143"/>
        <v>0</v>
      </c>
      <c r="MOH34" s="74">
        <f t="shared" si="143"/>
        <v>0</v>
      </c>
      <c r="MOI34" s="74">
        <f t="shared" si="143"/>
        <v>0</v>
      </c>
      <c r="MOJ34" s="74">
        <f t="shared" si="143"/>
        <v>0</v>
      </c>
      <c r="MOK34" s="74">
        <f t="shared" si="143"/>
        <v>0</v>
      </c>
      <c r="MOL34" s="74">
        <f t="shared" si="143"/>
        <v>0</v>
      </c>
      <c r="MOM34" s="74">
        <f t="shared" si="143"/>
        <v>0</v>
      </c>
      <c r="MON34" s="74">
        <f t="shared" si="143"/>
        <v>0</v>
      </c>
      <c r="MOO34" s="74">
        <f t="shared" si="143"/>
        <v>0</v>
      </c>
      <c r="MOP34" s="74">
        <f t="shared" si="143"/>
        <v>0</v>
      </c>
      <c r="MOQ34" s="74">
        <f t="shared" si="143"/>
        <v>0</v>
      </c>
      <c r="MOR34" s="74">
        <f t="shared" si="143"/>
        <v>0</v>
      </c>
      <c r="MOS34" s="74">
        <f t="shared" si="143"/>
        <v>0</v>
      </c>
      <c r="MOT34" s="74">
        <f t="shared" si="143"/>
        <v>0</v>
      </c>
      <c r="MOU34" s="74">
        <f t="shared" si="143"/>
        <v>0</v>
      </c>
      <c r="MOV34" s="74">
        <f t="shared" si="143"/>
        <v>0</v>
      </c>
      <c r="MOW34" s="74">
        <f t="shared" si="143"/>
        <v>0</v>
      </c>
      <c r="MOX34" s="74">
        <f t="shared" si="143"/>
        <v>0</v>
      </c>
      <c r="MOY34" s="74">
        <f t="shared" si="143"/>
        <v>0</v>
      </c>
      <c r="MOZ34" s="74">
        <f t="shared" si="143"/>
        <v>0</v>
      </c>
      <c r="MPA34" s="74">
        <f t="shared" si="143"/>
        <v>0</v>
      </c>
      <c r="MPB34" s="74">
        <f t="shared" si="143"/>
        <v>0</v>
      </c>
      <c r="MPC34" s="74">
        <f t="shared" si="143"/>
        <v>0</v>
      </c>
      <c r="MPD34" s="74">
        <f t="shared" si="143"/>
        <v>0</v>
      </c>
      <c r="MPE34" s="74">
        <f t="shared" si="143"/>
        <v>0</v>
      </c>
      <c r="MPF34" s="74">
        <f t="shared" si="143"/>
        <v>0</v>
      </c>
      <c r="MPG34" s="74">
        <f t="shared" si="143"/>
        <v>0</v>
      </c>
      <c r="MPH34" s="74">
        <f t="shared" si="143"/>
        <v>0</v>
      </c>
      <c r="MPI34" s="74">
        <f t="shared" si="143"/>
        <v>0</v>
      </c>
      <c r="MPJ34" s="74">
        <f t="shared" si="143"/>
        <v>0</v>
      </c>
      <c r="MPK34" s="74">
        <f t="shared" si="143"/>
        <v>0</v>
      </c>
      <c r="MPL34" s="74">
        <f t="shared" si="143"/>
        <v>0</v>
      </c>
      <c r="MPM34" s="74">
        <f t="shared" si="143"/>
        <v>0</v>
      </c>
      <c r="MPN34" s="74">
        <f t="shared" si="143"/>
        <v>0</v>
      </c>
      <c r="MPO34" s="74">
        <f t="shared" si="143"/>
        <v>0</v>
      </c>
      <c r="MPP34" s="74">
        <f t="shared" si="143"/>
        <v>0</v>
      </c>
      <c r="MPQ34" s="74">
        <f t="shared" si="143"/>
        <v>0</v>
      </c>
      <c r="MPR34" s="74">
        <f t="shared" si="143"/>
        <v>0</v>
      </c>
      <c r="MPS34" s="74">
        <f t="shared" si="143"/>
        <v>0</v>
      </c>
      <c r="MPT34" s="74">
        <f t="shared" ref="MPT34:MSE34" si="144">MPT6/1000000</f>
        <v>0</v>
      </c>
      <c r="MPU34" s="74">
        <f t="shared" si="144"/>
        <v>0</v>
      </c>
      <c r="MPV34" s="74">
        <f t="shared" si="144"/>
        <v>0</v>
      </c>
      <c r="MPW34" s="74">
        <f t="shared" si="144"/>
        <v>0</v>
      </c>
      <c r="MPX34" s="74">
        <f t="shared" si="144"/>
        <v>0</v>
      </c>
      <c r="MPY34" s="74">
        <f t="shared" si="144"/>
        <v>0</v>
      </c>
      <c r="MPZ34" s="74">
        <f t="shared" si="144"/>
        <v>0</v>
      </c>
      <c r="MQA34" s="74">
        <f t="shared" si="144"/>
        <v>0</v>
      </c>
      <c r="MQB34" s="74">
        <f t="shared" si="144"/>
        <v>0</v>
      </c>
      <c r="MQC34" s="74">
        <f t="shared" si="144"/>
        <v>0</v>
      </c>
      <c r="MQD34" s="74">
        <f t="shared" si="144"/>
        <v>0</v>
      </c>
      <c r="MQE34" s="74">
        <f t="shared" si="144"/>
        <v>0</v>
      </c>
      <c r="MQF34" s="74">
        <f t="shared" si="144"/>
        <v>0</v>
      </c>
      <c r="MQG34" s="74">
        <f t="shared" si="144"/>
        <v>0</v>
      </c>
      <c r="MQH34" s="74">
        <f t="shared" si="144"/>
        <v>0</v>
      </c>
      <c r="MQI34" s="74">
        <f t="shared" si="144"/>
        <v>0</v>
      </c>
      <c r="MQJ34" s="74">
        <f t="shared" si="144"/>
        <v>0</v>
      </c>
      <c r="MQK34" s="74">
        <f t="shared" si="144"/>
        <v>0</v>
      </c>
      <c r="MQL34" s="74">
        <f t="shared" si="144"/>
        <v>0</v>
      </c>
      <c r="MQM34" s="74">
        <f t="shared" si="144"/>
        <v>0</v>
      </c>
      <c r="MQN34" s="74">
        <f t="shared" si="144"/>
        <v>0</v>
      </c>
      <c r="MQO34" s="74">
        <f t="shared" si="144"/>
        <v>0</v>
      </c>
      <c r="MQP34" s="74">
        <f t="shared" si="144"/>
        <v>0</v>
      </c>
      <c r="MQQ34" s="74">
        <f t="shared" si="144"/>
        <v>0</v>
      </c>
      <c r="MQR34" s="74">
        <f t="shared" si="144"/>
        <v>0</v>
      </c>
      <c r="MQS34" s="74">
        <f t="shared" si="144"/>
        <v>0</v>
      </c>
      <c r="MQT34" s="74">
        <f t="shared" si="144"/>
        <v>0</v>
      </c>
      <c r="MQU34" s="74">
        <f t="shared" si="144"/>
        <v>0</v>
      </c>
      <c r="MQV34" s="74">
        <f t="shared" si="144"/>
        <v>0</v>
      </c>
      <c r="MQW34" s="74">
        <f t="shared" si="144"/>
        <v>0</v>
      </c>
      <c r="MQX34" s="74">
        <f t="shared" si="144"/>
        <v>0</v>
      </c>
      <c r="MQY34" s="74">
        <f t="shared" si="144"/>
        <v>0</v>
      </c>
      <c r="MQZ34" s="74">
        <f t="shared" si="144"/>
        <v>0</v>
      </c>
      <c r="MRA34" s="74">
        <f t="shared" si="144"/>
        <v>0</v>
      </c>
      <c r="MRB34" s="74">
        <f t="shared" si="144"/>
        <v>0</v>
      </c>
      <c r="MRC34" s="74">
        <f t="shared" si="144"/>
        <v>0</v>
      </c>
      <c r="MRD34" s="74">
        <f t="shared" si="144"/>
        <v>0</v>
      </c>
      <c r="MRE34" s="74">
        <f t="shared" si="144"/>
        <v>0</v>
      </c>
      <c r="MRF34" s="74">
        <f t="shared" si="144"/>
        <v>0</v>
      </c>
      <c r="MRG34" s="74">
        <f t="shared" si="144"/>
        <v>0</v>
      </c>
      <c r="MRH34" s="74">
        <f t="shared" si="144"/>
        <v>0</v>
      </c>
      <c r="MRI34" s="74">
        <f t="shared" si="144"/>
        <v>0</v>
      </c>
      <c r="MRJ34" s="74">
        <f t="shared" si="144"/>
        <v>0</v>
      </c>
      <c r="MRK34" s="74">
        <f t="shared" si="144"/>
        <v>0</v>
      </c>
      <c r="MRL34" s="74">
        <f t="shared" si="144"/>
        <v>0</v>
      </c>
      <c r="MRM34" s="74">
        <f t="shared" si="144"/>
        <v>0</v>
      </c>
      <c r="MRN34" s="74">
        <f t="shared" si="144"/>
        <v>0</v>
      </c>
      <c r="MRO34" s="74">
        <f t="shared" si="144"/>
        <v>0</v>
      </c>
      <c r="MRP34" s="74">
        <f t="shared" si="144"/>
        <v>0</v>
      </c>
      <c r="MRQ34" s="74">
        <f t="shared" si="144"/>
        <v>0</v>
      </c>
      <c r="MRR34" s="74">
        <f t="shared" si="144"/>
        <v>0</v>
      </c>
      <c r="MRS34" s="74">
        <f t="shared" si="144"/>
        <v>0</v>
      </c>
      <c r="MRT34" s="74">
        <f t="shared" si="144"/>
        <v>0</v>
      </c>
      <c r="MRU34" s="74">
        <f t="shared" si="144"/>
        <v>0</v>
      </c>
      <c r="MRV34" s="74">
        <f t="shared" si="144"/>
        <v>0</v>
      </c>
      <c r="MRW34" s="74">
        <f t="shared" si="144"/>
        <v>0</v>
      </c>
      <c r="MRX34" s="74">
        <f t="shared" si="144"/>
        <v>0</v>
      </c>
      <c r="MRY34" s="74">
        <f t="shared" si="144"/>
        <v>0</v>
      </c>
      <c r="MRZ34" s="74">
        <f t="shared" si="144"/>
        <v>0</v>
      </c>
      <c r="MSA34" s="74">
        <f t="shared" si="144"/>
        <v>0</v>
      </c>
      <c r="MSB34" s="74">
        <f t="shared" si="144"/>
        <v>0</v>
      </c>
      <c r="MSC34" s="74">
        <f t="shared" si="144"/>
        <v>0</v>
      </c>
      <c r="MSD34" s="74">
        <f t="shared" si="144"/>
        <v>0</v>
      </c>
      <c r="MSE34" s="74">
        <f t="shared" si="144"/>
        <v>0</v>
      </c>
      <c r="MSF34" s="74">
        <f t="shared" ref="MSF34:MUQ34" si="145">MSF6/1000000</f>
        <v>0</v>
      </c>
      <c r="MSG34" s="74">
        <f t="shared" si="145"/>
        <v>0</v>
      </c>
      <c r="MSH34" s="74">
        <f t="shared" si="145"/>
        <v>0</v>
      </c>
      <c r="MSI34" s="74">
        <f t="shared" si="145"/>
        <v>0</v>
      </c>
      <c r="MSJ34" s="74">
        <f t="shared" si="145"/>
        <v>0</v>
      </c>
      <c r="MSK34" s="74">
        <f t="shared" si="145"/>
        <v>0</v>
      </c>
      <c r="MSL34" s="74">
        <f t="shared" si="145"/>
        <v>0</v>
      </c>
      <c r="MSM34" s="74">
        <f t="shared" si="145"/>
        <v>0</v>
      </c>
      <c r="MSN34" s="74">
        <f t="shared" si="145"/>
        <v>0</v>
      </c>
      <c r="MSO34" s="74">
        <f t="shared" si="145"/>
        <v>0</v>
      </c>
      <c r="MSP34" s="74">
        <f t="shared" si="145"/>
        <v>0</v>
      </c>
      <c r="MSQ34" s="74">
        <f t="shared" si="145"/>
        <v>0</v>
      </c>
      <c r="MSR34" s="74">
        <f t="shared" si="145"/>
        <v>0</v>
      </c>
      <c r="MSS34" s="74">
        <f t="shared" si="145"/>
        <v>0</v>
      </c>
      <c r="MST34" s="74">
        <f t="shared" si="145"/>
        <v>0</v>
      </c>
      <c r="MSU34" s="74">
        <f t="shared" si="145"/>
        <v>0</v>
      </c>
      <c r="MSV34" s="74">
        <f t="shared" si="145"/>
        <v>0</v>
      </c>
      <c r="MSW34" s="74">
        <f t="shared" si="145"/>
        <v>0</v>
      </c>
      <c r="MSX34" s="74">
        <f t="shared" si="145"/>
        <v>0</v>
      </c>
      <c r="MSY34" s="74">
        <f t="shared" si="145"/>
        <v>0</v>
      </c>
      <c r="MSZ34" s="74">
        <f t="shared" si="145"/>
        <v>0</v>
      </c>
      <c r="MTA34" s="74">
        <f t="shared" si="145"/>
        <v>0</v>
      </c>
      <c r="MTB34" s="74">
        <f t="shared" si="145"/>
        <v>0</v>
      </c>
      <c r="MTC34" s="74">
        <f t="shared" si="145"/>
        <v>0</v>
      </c>
      <c r="MTD34" s="74">
        <f t="shared" si="145"/>
        <v>0</v>
      </c>
      <c r="MTE34" s="74">
        <f t="shared" si="145"/>
        <v>0</v>
      </c>
      <c r="MTF34" s="74">
        <f t="shared" si="145"/>
        <v>0</v>
      </c>
      <c r="MTG34" s="74">
        <f t="shared" si="145"/>
        <v>0</v>
      </c>
      <c r="MTH34" s="74">
        <f t="shared" si="145"/>
        <v>0</v>
      </c>
      <c r="MTI34" s="74">
        <f t="shared" si="145"/>
        <v>0</v>
      </c>
      <c r="MTJ34" s="74">
        <f t="shared" si="145"/>
        <v>0</v>
      </c>
      <c r="MTK34" s="74">
        <f t="shared" si="145"/>
        <v>0</v>
      </c>
      <c r="MTL34" s="74">
        <f t="shared" si="145"/>
        <v>0</v>
      </c>
      <c r="MTM34" s="74">
        <f t="shared" si="145"/>
        <v>0</v>
      </c>
      <c r="MTN34" s="74">
        <f t="shared" si="145"/>
        <v>0</v>
      </c>
      <c r="MTO34" s="74">
        <f t="shared" si="145"/>
        <v>0</v>
      </c>
      <c r="MTP34" s="74">
        <f t="shared" si="145"/>
        <v>0</v>
      </c>
      <c r="MTQ34" s="74">
        <f t="shared" si="145"/>
        <v>0</v>
      </c>
      <c r="MTR34" s="74">
        <f t="shared" si="145"/>
        <v>0</v>
      </c>
      <c r="MTS34" s="74">
        <f t="shared" si="145"/>
        <v>0</v>
      </c>
      <c r="MTT34" s="74">
        <f t="shared" si="145"/>
        <v>0</v>
      </c>
      <c r="MTU34" s="74">
        <f t="shared" si="145"/>
        <v>0</v>
      </c>
      <c r="MTV34" s="74">
        <f t="shared" si="145"/>
        <v>0</v>
      </c>
      <c r="MTW34" s="74">
        <f t="shared" si="145"/>
        <v>0</v>
      </c>
      <c r="MTX34" s="74">
        <f t="shared" si="145"/>
        <v>0</v>
      </c>
      <c r="MTY34" s="74">
        <f t="shared" si="145"/>
        <v>0</v>
      </c>
      <c r="MTZ34" s="74">
        <f t="shared" si="145"/>
        <v>0</v>
      </c>
      <c r="MUA34" s="74">
        <f t="shared" si="145"/>
        <v>0</v>
      </c>
      <c r="MUB34" s="74">
        <f t="shared" si="145"/>
        <v>0</v>
      </c>
      <c r="MUC34" s="74">
        <f t="shared" si="145"/>
        <v>0</v>
      </c>
      <c r="MUD34" s="74">
        <f t="shared" si="145"/>
        <v>0</v>
      </c>
      <c r="MUE34" s="74">
        <f t="shared" si="145"/>
        <v>0</v>
      </c>
      <c r="MUF34" s="74">
        <f t="shared" si="145"/>
        <v>0</v>
      </c>
      <c r="MUG34" s="74">
        <f t="shared" si="145"/>
        <v>0</v>
      </c>
      <c r="MUH34" s="74">
        <f t="shared" si="145"/>
        <v>0</v>
      </c>
      <c r="MUI34" s="74">
        <f t="shared" si="145"/>
        <v>0</v>
      </c>
      <c r="MUJ34" s="74">
        <f t="shared" si="145"/>
        <v>0</v>
      </c>
      <c r="MUK34" s="74">
        <f t="shared" si="145"/>
        <v>0</v>
      </c>
      <c r="MUL34" s="74">
        <f t="shared" si="145"/>
        <v>0</v>
      </c>
      <c r="MUM34" s="74">
        <f t="shared" si="145"/>
        <v>0</v>
      </c>
      <c r="MUN34" s="74">
        <f t="shared" si="145"/>
        <v>0</v>
      </c>
      <c r="MUO34" s="74">
        <f t="shared" si="145"/>
        <v>0</v>
      </c>
      <c r="MUP34" s="74">
        <f t="shared" si="145"/>
        <v>0</v>
      </c>
      <c r="MUQ34" s="74">
        <f t="shared" si="145"/>
        <v>0</v>
      </c>
      <c r="MUR34" s="74">
        <f t="shared" ref="MUR34:MXC34" si="146">MUR6/1000000</f>
        <v>0</v>
      </c>
      <c r="MUS34" s="74">
        <f t="shared" si="146"/>
        <v>0</v>
      </c>
      <c r="MUT34" s="74">
        <f t="shared" si="146"/>
        <v>0</v>
      </c>
      <c r="MUU34" s="74">
        <f t="shared" si="146"/>
        <v>0</v>
      </c>
      <c r="MUV34" s="74">
        <f t="shared" si="146"/>
        <v>0</v>
      </c>
      <c r="MUW34" s="74">
        <f t="shared" si="146"/>
        <v>0</v>
      </c>
      <c r="MUX34" s="74">
        <f t="shared" si="146"/>
        <v>0</v>
      </c>
      <c r="MUY34" s="74">
        <f t="shared" si="146"/>
        <v>0</v>
      </c>
      <c r="MUZ34" s="74">
        <f t="shared" si="146"/>
        <v>0</v>
      </c>
      <c r="MVA34" s="74">
        <f t="shared" si="146"/>
        <v>0</v>
      </c>
      <c r="MVB34" s="74">
        <f t="shared" si="146"/>
        <v>0</v>
      </c>
      <c r="MVC34" s="74">
        <f t="shared" si="146"/>
        <v>0</v>
      </c>
      <c r="MVD34" s="74">
        <f t="shared" si="146"/>
        <v>0</v>
      </c>
      <c r="MVE34" s="74">
        <f t="shared" si="146"/>
        <v>0</v>
      </c>
      <c r="MVF34" s="74">
        <f t="shared" si="146"/>
        <v>0</v>
      </c>
      <c r="MVG34" s="74">
        <f t="shared" si="146"/>
        <v>0</v>
      </c>
      <c r="MVH34" s="74">
        <f t="shared" si="146"/>
        <v>0</v>
      </c>
      <c r="MVI34" s="74">
        <f t="shared" si="146"/>
        <v>0</v>
      </c>
      <c r="MVJ34" s="74">
        <f t="shared" si="146"/>
        <v>0</v>
      </c>
      <c r="MVK34" s="74">
        <f t="shared" si="146"/>
        <v>0</v>
      </c>
      <c r="MVL34" s="74">
        <f t="shared" si="146"/>
        <v>0</v>
      </c>
      <c r="MVM34" s="74">
        <f t="shared" si="146"/>
        <v>0</v>
      </c>
      <c r="MVN34" s="74">
        <f t="shared" si="146"/>
        <v>0</v>
      </c>
      <c r="MVO34" s="74">
        <f t="shared" si="146"/>
        <v>0</v>
      </c>
      <c r="MVP34" s="74">
        <f t="shared" si="146"/>
        <v>0</v>
      </c>
      <c r="MVQ34" s="74">
        <f t="shared" si="146"/>
        <v>0</v>
      </c>
      <c r="MVR34" s="74">
        <f t="shared" si="146"/>
        <v>0</v>
      </c>
      <c r="MVS34" s="74">
        <f t="shared" si="146"/>
        <v>0</v>
      </c>
      <c r="MVT34" s="74">
        <f t="shared" si="146"/>
        <v>0</v>
      </c>
      <c r="MVU34" s="74">
        <f t="shared" si="146"/>
        <v>0</v>
      </c>
      <c r="MVV34" s="74">
        <f t="shared" si="146"/>
        <v>0</v>
      </c>
      <c r="MVW34" s="74">
        <f t="shared" si="146"/>
        <v>0</v>
      </c>
      <c r="MVX34" s="74">
        <f t="shared" si="146"/>
        <v>0</v>
      </c>
      <c r="MVY34" s="74">
        <f t="shared" si="146"/>
        <v>0</v>
      </c>
      <c r="MVZ34" s="74">
        <f t="shared" si="146"/>
        <v>0</v>
      </c>
      <c r="MWA34" s="74">
        <f t="shared" si="146"/>
        <v>0</v>
      </c>
      <c r="MWB34" s="74">
        <f t="shared" si="146"/>
        <v>0</v>
      </c>
      <c r="MWC34" s="74">
        <f t="shared" si="146"/>
        <v>0</v>
      </c>
      <c r="MWD34" s="74">
        <f t="shared" si="146"/>
        <v>0</v>
      </c>
      <c r="MWE34" s="74">
        <f t="shared" si="146"/>
        <v>0</v>
      </c>
      <c r="MWF34" s="74">
        <f t="shared" si="146"/>
        <v>0</v>
      </c>
      <c r="MWG34" s="74">
        <f t="shared" si="146"/>
        <v>0</v>
      </c>
      <c r="MWH34" s="74">
        <f t="shared" si="146"/>
        <v>0</v>
      </c>
      <c r="MWI34" s="74">
        <f t="shared" si="146"/>
        <v>0</v>
      </c>
      <c r="MWJ34" s="74">
        <f t="shared" si="146"/>
        <v>0</v>
      </c>
      <c r="MWK34" s="74">
        <f t="shared" si="146"/>
        <v>0</v>
      </c>
      <c r="MWL34" s="74">
        <f t="shared" si="146"/>
        <v>0</v>
      </c>
      <c r="MWM34" s="74">
        <f t="shared" si="146"/>
        <v>0</v>
      </c>
      <c r="MWN34" s="74">
        <f t="shared" si="146"/>
        <v>0</v>
      </c>
      <c r="MWO34" s="74">
        <f t="shared" si="146"/>
        <v>0</v>
      </c>
      <c r="MWP34" s="74">
        <f t="shared" si="146"/>
        <v>0</v>
      </c>
      <c r="MWQ34" s="74">
        <f t="shared" si="146"/>
        <v>0</v>
      </c>
      <c r="MWR34" s="74">
        <f t="shared" si="146"/>
        <v>0</v>
      </c>
      <c r="MWS34" s="74">
        <f t="shared" si="146"/>
        <v>0</v>
      </c>
      <c r="MWT34" s="74">
        <f t="shared" si="146"/>
        <v>0</v>
      </c>
      <c r="MWU34" s="74">
        <f t="shared" si="146"/>
        <v>0</v>
      </c>
      <c r="MWV34" s="74">
        <f t="shared" si="146"/>
        <v>0</v>
      </c>
      <c r="MWW34" s="74">
        <f t="shared" si="146"/>
        <v>0</v>
      </c>
      <c r="MWX34" s="74">
        <f t="shared" si="146"/>
        <v>0</v>
      </c>
      <c r="MWY34" s="74">
        <f t="shared" si="146"/>
        <v>0</v>
      </c>
      <c r="MWZ34" s="74">
        <f t="shared" si="146"/>
        <v>0</v>
      </c>
      <c r="MXA34" s="74">
        <f t="shared" si="146"/>
        <v>0</v>
      </c>
      <c r="MXB34" s="74">
        <f t="shared" si="146"/>
        <v>0</v>
      </c>
      <c r="MXC34" s="74">
        <f t="shared" si="146"/>
        <v>0</v>
      </c>
      <c r="MXD34" s="74">
        <f t="shared" ref="MXD34:MZO34" si="147">MXD6/1000000</f>
        <v>0</v>
      </c>
      <c r="MXE34" s="74">
        <f t="shared" si="147"/>
        <v>0</v>
      </c>
      <c r="MXF34" s="74">
        <f t="shared" si="147"/>
        <v>0</v>
      </c>
      <c r="MXG34" s="74">
        <f t="shared" si="147"/>
        <v>0</v>
      </c>
      <c r="MXH34" s="74">
        <f t="shared" si="147"/>
        <v>0</v>
      </c>
      <c r="MXI34" s="74">
        <f t="shared" si="147"/>
        <v>0</v>
      </c>
      <c r="MXJ34" s="74">
        <f t="shared" si="147"/>
        <v>0</v>
      </c>
      <c r="MXK34" s="74">
        <f t="shared" si="147"/>
        <v>0</v>
      </c>
      <c r="MXL34" s="74">
        <f t="shared" si="147"/>
        <v>0</v>
      </c>
      <c r="MXM34" s="74">
        <f t="shared" si="147"/>
        <v>0</v>
      </c>
      <c r="MXN34" s="74">
        <f t="shared" si="147"/>
        <v>0</v>
      </c>
      <c r="MXO34" s="74">
        <f t="shared" si="147"/>
        <v>0</v>
      </c>
      <c r="MXP34" s="74">
        <f t="shared" si="147"/>
        <v>0</v>
      </c>
      <c r="MXQ34" s="74">
        <f t="shared" si="147"/>
        <v>0</v>
      </c>
      <c r="MXR34" s="74">
        <f t="shared" si="147"/>
        <v>0</v>
      </c>
      <c r="MXS34" s="74">
        <f t="shared" si="147"/>
        <v>0</v>
      </c>
      <c r="MXT34" s="74">
        <f t="shared" si="147"/>
        <v>0</v>
      </c>
      <c r="MXU34" s="74">
        <f t="shared" si="147"/>
        <v>0</v>
      </c>
      <c r="MXV34" s="74">
        <f t="shared" si="147"/>
        <v>0</v>
      </c>
      <c r="MXW34" s="74">
        <f t="shared" si="147"/>
        <v>0</v>
      </c>
      <c r="MXX34" s="74">
        <f t="shared" si="147"/>
        <v>0</v>
      </c>
      <c r="MXY34" s="74">
        <f t="shared" si="147"/>
        <v>0</v>
      </c>
      <c r="MXZ34" s="74">
        <f t="shared" si="147"/>
        <v>0</v>
      </c>
      <c r="MYA34" s="74">
        <f t="shared" si="147"/>
        <v>0</v>
      </c>
      <c r="MYB34" s="74">
        <f t="shared" si="147"/>
        <v>0</v>
      </c>
      <c r="MYC34" s="74">
        <f t="shared" si="147"/>
        <v>0</v>
      </c>
      <c r="MYD34" s="74">
        <f t="shared" si="147"/>
        <v>0</v>
      </c>
      <c r="MYE34" s="74">
        <f t="shared" si="147"/>
        <v>0</v>
      </c>
      <c r="MYF34" s="74">
        <f t="shared" si="147"/>
        <v>0</v>
      </c>
      <c r="MYG34" s="74">
        <f t="shared" si="147"/>
        <v>0</v>
      </c>
      <c r="MYH34" s="74">
        <f t="shared" si="147"/>
        <v>0</v>
      </c>
      <c r="MYI34" s="74">
        <f t="shared" si="147"/>
        <v>0</v>
      </c>
      <c r="MYJ34" s="74">
        <f t="shared" si="147"/>
        <v>0</v>
      </c>
      <c r="MYK34" s="74">
        <f t="shared" si="147"/>
        <v>0</v>
      </c>
      <c r="MYL34" s="74">
        <f t="shared" si="147"/>
        <v>0</v>
      </c>
      <c r="MYM34" s="74">
        <f t="shared" si="147"/>
        <v>0</v>
      </c>
      <c r="MYN34" s="74">
        <f t="shared" si="147"/>
        <v>0</v>
      </c>
      <c r="MYO34" s="74">
        <f t="shared" si="147"/>
        <v>0</v>
      </c>
      <c r="MYP34" s="74">
        <f t="shared" si="147"/>
        <v>0</v>
      </c>
      <c r="MYQ34" s="74">
        <f t="shared" si="147"/>
        <v>0</v>
      </c>
      <c r="MYR34" s="74">
        <f t="shared" si="147"/>
        <v>0</v>
      </c>
      <c r="MYS34" s="74">
        <f t="shared" si="147"/>
        <v>0</v>
      </c>
      <c r="MYT34" s="74">
        <f t="shared" si="147"/>
        <v>0</v>
      </c>
      <c r="MYU34" s="74">
        <f t="shared" si="147"/>
        <v>0</v>
      </c>
      <c r="MYV34" s="74">
        <f t="shared" si="147"/>
        <v>0</v>
      </c>
      <c r="MYW34" s="74">
        <f t="shared" si="147"/>
        <v>0</v>
      </c>
      <c r="MYX34" s="74">
        <f t="shared" si="147"/>
        <v>0</v>
      </c>
      <c r="MYY34" s="74">
        <f t="shared" si="147"/>
        <v>0</v>
      </c>
      <c r="MYZ34" s="74">
        <f t="shared" si="147"/>
        <v>0</v>
      </c>
      <c r="MZA34" s="74">
        <f t="shared" si="147"/>
        <v>0</v>
      </c>
      <c r="MZB34" s="74">
        <f t="shared" si="147"/>
        <v>0</v>
      </c>
      <c r="MZC34" s="74">
        <f t="shared" si="147"/>
        <v>0</v>
      </c>
      <c r="MZD34" s="74">
        <f t="shared" si="147"/>
        <v>0</v>
      </c>
      <c r="MZE34" s="74">
        <f t="shared" si="147"/>
        <v>0</v>
      </c>
      <c r="MZF34" s="74">
        <f t="shared" si="147"/>
        <v>0</v>
      </c>
      <c r="MZG34" s="74">
        <f t="shared" si="147"/>
        <v>0</v>
      </c>
      <c r="MZH34" s="74">
        <f t="shared" si="147"/>
        <v>0</v>
      </c>
      <c r="MZI34" s="74">
        <f t="shared" si="147"/>
        <v>0</v>
      </c>
      <c r="MZJ34" s="74">
        <f t="shared" si="147"/>
        <v>0</v>
      </c>
      <c r="MZK34" s="74">
        <f t="shared" si="147"/>
        <v>0</v>
      </c>
      <c r="MZL34" s="74">
        <f t="shared" si="147"/>
        <v>0</v>
      </c>
      <c r="MZM34" s="74">
        <f t="shared" si="147"/>
        <v>0</v>
      </c>
      <c r="MZN34" s="74">
        <f t="shared" si="147"/>
        <v>0</v>
      </c>
      <c r="MZO34" s="74">
        <f t="shared" si="147"/>
        <v>0</v>
      </c>
      <c r="MZP34" s="74">
        <f t="shared" ref="MZP34:NCA34" si="148">MZP6/1000000</f>
        <v>0</v>
      </c>
      <c r="MZQ34" s="74">
        <f t="shared" si="148"/>
        <v>0</v>
      </c>
      <c r="MZR34" s="74">
        <f t="shared" si="148"/>
        <v>0</v>
      </c>
      <c r="MZS34" s="74">
        <f t="shared" si="148"/>
        <v>0</v>
      </c>
      <c r="MZT34" s="74">
        <f t="shared" si="148"/>
        <v>0</v>
      </c>
      <c r="MZU34" s="74">
        <f t="shared" si="148"/>
        <v>0</v>
      </c>
      <c r="MZV34" s="74">
        <f t="shared" si="148"/>
        <v>0</v>
      </c>
      <c r="MZW34" s="74">
        <f t="shared" si="148"/>
        <v>0</v>
      </c>
      <c r="MZX34" s="74">
        <f t="shared" si="148"/>
        <v>0</v>
      </c>
      <c r="MZY34" s="74">
        <f t="shared" si="148"/>
        <v>0</v>
      </c>
      <c r="MZZ34" s="74">
        <f t="shared" si="148"/>
        <v>0</v>
      </c>
      <c r="NAA34" s="74">
        <f t="shared" si="148"/>
        <v>0</v>
      </c>
      <c r="NAB34" s="74">
        <f t="shared" si="148"/>
        <v>0</v>
      </c>
      <c r="NAC34" s="74">
        <f t="shared" si="148"/>
        <v>0</v>
      </c>
      <c r="NAD34" s="74">
        <f t="shared" si="148"/>
        <v>0</v>
      </c>
      <c r="NAE34" s="74">
        <f t="shared" si="148"/>
        <v>0</v>
      </c>
      <c r="NAF34" s="74">
        <f t="shared" si="148"/>
        <v>0</v>
      </c>
      <c r="NAG34" s="74">
        <f t="shared" si="148"/>
        <v>0</v>
      </c>
      <c r="NAH34" s="74">
        <f t="shared" si="148"/>
        <v>0</v>
      </c>
      <c r="NAI34" s="74">
        <f t="shared" si="148"/>
        <v>0</v>
      </c>
      <c r="NAJ34" s="74">
        <f t="shared" si="148"/>
        <v>0</v>
      </c>
      <c r="NAK34" s="74">
        <f t="shared" si="148"/>
        <v>0</v>
      </c>
      <c r="NAL34" s="74">
        <f t="shared" si="148"/>
        <v>0</v>
      </c>
      <c r="NAM34" s="74">
        <f t="shared" si="148"/>
        <v>0</v>
      </c>
      <c r="NAN34" s="74">
        <f t="shared" si="148"/>
        <v>0</v>
      </c>
      <c r="NAO34" s="74">
        <f t="shared" si="148"/>
        <v>0</v>
      </c>
      <c r="NAP34" s="74">
        <f t="shared" si="148"/>
        <v>0</v>
      </c>
      <c r="NAQ34" s="74">
        <f t="shared" si="148"/>
        <v>0</v>
      </c>
      <c r="NAR34" s="74">
        <f t="shared" si="148"/>
        <v>0</v>
      </c>
      <c r="NAS34" s="74">
        <f t="shared" si="148"/>
        <v>0</v>
      </c>
      <c r="NAT34" s="74">
        <f t="shared" si="148"/>
        <v>0</v>
      </c>
      <c r="NAU34" s="74">
        <f t="shared" si="148"/>
        <v>0</v>
      </c>
      <c r="NAV34" s="74">
        <f t="shared" si="148"/>
        <v>0</v>
      </c>
      <c r="NAW34" s="74">
        <f t="shared" si="148"/>
        <v>0</v>
      </c>
      <c r="NAX34" s="74">
        <f t="shared" si="148"/>
        <v>0</v>
      </c>
      <c r="NAY34" s="74">
        <f t="shared" si="148"/>
        <v>0</v>
      </c>
      <c r="NAZ34" s="74">
        <f t="shared" si="148"/>
        <v>0</v>
      </c>
      <c r="NBA34" s="74">
        <f t="shared" si="148"/>
        <v>0</v>
      </c>
      <c r="NBB34" s="74">
        <f t="shared" si="148"/>
        <v>0</v>
      </c>
      <c r="NBC34" s="74">
        <f t="shared" si="148"/>
        <v>0</v>
      </c>
      <c r="NBD34" s="74">
        <f t="shared" si="148"/>
        <v>0</v>
      </c>
      <c r="NBE34" s="74">
        <f t="shared" si="148"/>
        <v>0</v>
      </c>
      <c r="NBF34" s="74">
        <f t="shared" si="148"/>
        <v>0</v>
      </c>
      <c r="NBG34" s="74">
        <f t="shared" si="148"/>
        <v>0</v>
      </c>
      <c r="NBH34" s="74">
        <f t="shared" si="148"/>
        <v>0</v>
      </c>
      <c r="NBI34" s="74">
        <f t="shared" si="148"/>
        <v>0</v>
      </c>
      <c r="NBJ34" s="74">
        <f t="shared" si="148"/>
        <v>0</v>
      </c>
      <c r="NBK34" s="74">
        <f t="shared" si="148"/>
        <v>0</v>
      </c>
      <c r="NBL34" s="74">
        <f t="shared" si="148"/>
        <v>0</v>
      </c>
      <c r="NBM34" s="74">
        <f t="shared" si="148"/>
        <v>0</v>
      </c>
      <c r="NBN34" s="74">
        <f t="shared" si="148"/>
        <v>0</v>
      </c>
      <c r="NBO34" s="74">
        <f t="shared" si="148"/>
        <v>0</v>
      </c>
      <c r="NBP34" s="74">
        <f t="shared" si="148"/>
        <v>0</v>
      </c>
      <c r="NBQ34" s="74">
        <f t="shared" si="148"/>
        <v>0</v>
      </c>
      <c r="NBR34" s="74">
        <f t="shared" si="148"/>
        <v>0</v>
      </c>
      <c r="NBS34" s="74">
        <f t="shared" si="148"/>
        <v>0</v>
      </c>
      <c r="NBT34" s="74">
        <f t="shared" si="148"/>
        <v>0</v>
      </c>
      <c r="NBU34" s="74">
        <f t="shared" si="148"/>
        <v>0</v>
      </c>
      <c r="NBV34" s="74">
        <f t="shared" si="148"/>
        <v>0</v>
      </c>
      <c r="NBW34" s="74">
        <f t="shared" si="148"/>
        <v>0</v>
      </c>
      <c r="NBX34" s="74">
        <f t="shared" si="148"/>
        <v>0</v>
      </c>
      <c r="NBY34" s="74">
        <f t="shared" si="148"/>
        <v>0</v>
      </c>
      <c r="NBZ34" s="74">
        <f t="shared" si="148"/>
        <v>0</v>
      </c>
      <c r="NCA34" s="74">
        <f t="shared" si="148"/>
        <v>0</v>
      </c>
      <c r="NCB34" s="74">
        <f t="shared" ref="NCB34:NEM34" si="149">NCB6/1000000</f>
        <v>0</v>
      </c>
      <c r="NCC34" s="74">
        <f t="shared" si="149"/>
        <v>0</v>
      </c>
      <c r="NCD34" s="74">
        <f t="shared" si="149"/>
        <v>0</v>
      </c>
      <c r="NCE34" s="74">
        <f t="shared" si="149"/>
        <v>0</v>
      </c>
      <c r="NCF34" s="74">
        <f t="shared" si="149"/>
        <v>0</v>
      </c>
      <c r="NCG34" s="74">
        <f t="shared" si="149"/>
        <v>0</v>
      </c>
      <c r="NCH34" s="74">
        <f t="shared" si="149"/>
        <v>0</v>
      </c>
      <c r="NCI34" s="74">
        <f t="shared" si="149"/>
        <v>0</v>
      </c>
      <c r="NCJ34" s="74">
        <f t="shared" si="149"/>
        <v>0</v>
      </c>
      <c r="NCK34" s="74">
        <f t="shared" si="149"/>
        <v>0</v>
      </c>
      <c r="NCL34" s="74">
        <f t="shared" si="149"/>
        <v>0</v>
      </c>
      <c r="NCM34" s="74">
        <f t="shared" si="149"/>
        <v>0</v>
      </c>
      <c r="NCN34" s="74">
        <f t="shared" si="149"/>
        <v>0</v>
      </c>
      <c r="NCO34" s="74">
        <f t="shared" si="149"/>
        <v>0</v>
      </c>
      <c r="NCP34" s="74">
        <f t="shared" si="149"/>
        <v>0</v>
      </c>
      <c r="NCQ34" s="74">
        <f t="shared" si="149"/>
        <v>0</v>
      </c>
      <c r="NCR34" s="74">
        <f t="shared" si="149"/>
        <v>0</v>
      </c>
      <c r="NCS34" s="74">
        <f t="shared" si="149"/>
        <v>0</v>
      </c>
      <c r="NCT34" s="74">
        <f t="shared" si="149"/>
        <v>0</v>
      </c>
      <c r="NCU34" s="74">
        <f t="shared" si="149"/>
        <v>0</v>
      </c>
      <c r="NCV34" s="74">
        <f t="shared" si="149"/>
        <v>0</v>
      </c>
      <c r="NCW34" s="74">
        <f t="shared" si="149"/>
        <v>0</v>
      </c>
      <c r="NCX34" s="74">
        <f t="shared" si="149"/>
        <v>0</v>
      </c>
      <c r="NCY34" s="74">
        <f t="shared" si="149"/>
        <v>0</v>
      </c>
      <c r="NCZ34" s="74">
        <f t="shared" si="149"/>
        <v>0</v>
      </c>
      <c r="NDA34" s="74">
        <f t="shared" si="149"/>
        <v>0</v>
      </c>
      <c r="NDB34" s="74">
        <f t="shared" si="149"/>
        <v>0</v>
      </c>
      <c r="NDC34" s="74">
        <f t="shared" si="149"/>
        <v>0</v>
      </c>
      <c r="NDD34" s="74">
        <f t="shared" si="149"/>
        <v>0</v>
      </c>
      <c r="NDE34" s="74">
        <f t="shared" si="149"/>
        <v>0</v>
      </c>
      <c r="NDF34" s="74">
        <f t="shared" si="149"/>
        <v>0</v>
      </c>
      <c r="NDG34" s="74">
        <f t="shared" si="149"/>
        <v>0</v>
      </c>
      <c r="NDH34" s="74">
        <f t="shared" si="149"/>
        <v>0</v>
      </c>
      <c r="NDI34" s="74">
        <f t="shared" si="149"/>
        <v>0</v>
      </c>
      <c r="NDJ34" s="74">
        <f t="shared" si="149"/>
        <v>0</v>
      </c>
      <c r="NDK34" s="74">
        <f t="shared" si="149"/>
        <v>0</v>
      </c>
      <c r="NDL34" s="74">
        <f t="shared" si="149"/>
        <v>0</v>
      </c>
      <c r="NDM34" s="74">
        <f t="shared" si="149"/>
        <v>0</v>
      </c>
      <c r="NDN34" s="74">
        <f t="shared" si="149"/>
        <v>0</v>
      </c>
      <c r="NDO34" s="74">
        <f t="shared" si="149"/>
        <v>0</v>
      </c>
      <c r="NDP34" s="74">
        <f t="shared" si="149"/>
        <v>0</v>
      </c>
      <c r="NDQ34" s="74">
        <f t="shared" si="149"/>
        <v>0</v>
      </c>
      <c r="NDR34" s="74">
        <f t="shared" si="149"/>
        <v>0</v>
      </c>
      <c r="NDS34" s="74">
        <f t="shared" si="149"/>
        <v>0</v>
      </c>
      <c r="NDT34" s="74">
        <f t="shared" si="149"/>
        <v>0</v>
      </c>
      <c r="NDU34" s="74">
        <f t="shared" si="149"/>
        <v>0</v>
      </c>
      <c r="NDV34" s="74">
        <f t="shared" si="149"/>
        <v>0</v>
      </c>
      <c r="NDW34" s="74">
        <f t="shared" si="149"/>
        <v>0</v>
      </c>
      <c r="NDX34" s="74">
        <f t="shared" si="149"/>
        <v>0</v>
      </c>
      <c r="NDY34" s="74">
        <f t="shared" si="149"/>
        <v>0</v>
      </c>
      <c r="NDZ34" s="74">
        <f t="shared" si="149"/>
        <v>0</v>
      </c>
      <c r="NEA34" s="74">
        <f t="shared" si="149"/>
        <v>0</v>
      </c>
      <c r="NEB34" s="74">
        <f t="shared" si="149"/>
        <v>0</v>
      </c>
      <c r="NEC34" s="74">
        <f t="shared" si="149"/>
        <v>0</v>
      </c>
      <c r="NED34" s="74">
        <f t="shared" si="149"/>
        <v>0</v>
      </c>
      <c r="NEE34" s="74">
        <f t="shared" si="149"/>
        <v>0</v>
      </c>
      <c r="NEF34" s="74">
        <f t="shared" si="149"/>
        <v>0</v>
      </c>
      <c r="NEG34" s="74">
        <f t="shared" si="149"/>
        <v>0</v>
      </c>
      <c r="NEH34" s="74">
        <f t="shared" si="149"/>
        <v>0</v>
      </c>
      <c r="NEI34" s="74">
        <f t="shared" si="149"/>
        <v>0</v>
      </c>
      <c r="NEJ34" s="74">
        <f t="shared" si="149"/>
        <v>0</v>
      </c>
      <c r="NEK34" s="74">
        <f t="shared" si="149"/>
        <v>0</v>
      </c>
      <c r="NEL34" s="74">
        <f t="shared" si="149"/>
        <v>0</v>
      </c>
      <c r="NEM34" s="74">
        <f t="shared" si="149"/>
        <v>0</v>
      </c>
      <c r="NEN34" s="74">
        <f t="shared" ref="NEN34:NGY34" si="150">NEN6/1000000</f>
        <v>0</v>
      </c>
      <c r="NEO34" s="74">
        <f t="shared" si="150"/>
        <v>0</v>
      </c>
      <c r="NEP34" s="74">
        <f t="shared" si="150"/>
        <v>0</v>
      </c>
      <c r="NEQ34" s="74">
        <f t="shared" si="150"/>
        <v>0</v>
      </c>
      <c r="NER34" s="74">
        <f t="shared" si="150"/>
        <v>0</v>
      </c>
      <c r="NES34" s="74">
        <f t="shared" si="150"/>
        <v>0</v>
      </c>
      <c r="NET34" s="74">
        <f t="shared" si="150"/>
        <v>0</v>
      </c>
      <c r="NEU34" s="74">
        <f t="shared" si="150"/>
        <v>0</v>
      </c>
      <c r="NEV34" s="74">
        <f t="shared" si="150"/>
        <v>0</v>
      </c>
      <c r="NEW34" s="74">
        <f t="shared" si="150"/>
        <v>0</v>
      </c>
      <c r="NEX34" s="74">
        <f t="shared" si="150"/>
        <v>0</v>
      </c>
      <c r="NEY34" s="74">
        <f t="shared" si="150"/>
        <v>0</v>
      </c>
      <c r="NEZ34" s="74">
        <f t="shared" si="150"/>
        <v>0</v>
      </c>
      <c r="NFA34" s="74">
        <f t="shared" si="150"/>
        <v>0</v>
      </c>
      <c r="NFB34" s="74">
        <f t="shared" si="150"/>
        <v>0</v>
      </c>
      <c r="NFC34" s="74">
        <f t="shared" si="150"/>
        <v>0</v>
      </c>
      <c r="NFD34" s="74">
        <f t="shared" si="150"/>
        <v>0</v>
      </c>
      <c r="NFE34" s="74">
        <f t="shared" si="150"/>
        <v>0</v>
      </c>
      <c r="NFF34" s="74">
        <f t="shared" si="150"/>
        <v>0</v>
      </c>
      <c r="NFG34" s="74">
        <f t="shared" si="150"/>
        <v>0</v>
      </c>
      <c r="NFH34" s="74">
        <f t="shared" si="150"/>
        <v>0</v>
      </c>
      <c r="NFI34" s="74">
        <f t="shared" si="150"/>
        <v>0</v>
      </c>
      <c r="NFJ34" s="74">
        <f t="shared" si="150"/>
        <v>0</v>
      </c>
      <c r="NFK34" s="74">
        <f t="shared" si="150"/>
        <v>0</v>
      </c>
      <c r="NFL34" s="74">
        <f t="shared" si="150"/>
        <v>0</v>
      </c>
      <c r="NFM34" s="74">
        <f t="shared" si="150"/>
        <v>0</v>
      </c>
      <c r="NFN34" s="74">
        <f t="shared" si="150"/>
        <v>0</v>
      </c>
      <c r="NFO34" s="74">
        <f t="shared" si="150"/>
        <v>0</v>
      </c>
      <c r="NFP34" s="74">
        <f t="shared" si="150"/>
        <v>0</v>
      </c>
      <c r="NFQ34" s="74">
        <f t="shared" si="150"/>
        <v>0</v>
      </c>
      <c r="NFR34" s="74">
        <f t="shared" si="150"/>
        <v>0</v>
      </c>
      <c r="NFS34" s="74">
        <f t="shared" si="150"/>
        <v>0</v>
      </c>
      <c r="NFT34" s="74">
        <f t="shared" si="150"/>
        <v>0</v>
      </c>
      <c r="NFU34" s="74">
        <f t="shared" si="150"/>
        <v>0</v>
      </c>
      <c r="NFV34" s="74">
        <f t="shared" si="150"/>
        <v>0</v>
      </c>
      <c r="NFW34" s="74">
        <f t="shared" si="150"/>
        <v>0</v>
      </c>
      <c r="NFX34" s="74">
        <f t="shared" si="150"/>
        <v>0</v>
      </c>
      <c r="NFY34" s="74">
        <f t="shared" si="150"/>
        <v>0</v>
      </c>
      <c r="NFZ34" s="74">
        <f t="shared" si="150"/>
        <v>0</v>
      </c>
      <c r="NGA34" s="74">
        <f t="shared" si="150"/>
        <v>0</v>
      </c>
      <c r="NGB34" s="74">
        <f t="shared" si="150"/>
        <v>0</v>
      </c>
      <c r="NGC34" s="74">
        <f t="shared" si="150"/>
        <v>0</v>
      </c>
      <c r="NGD34" s="74">
        <f t="shared" si="150"/>
        <v>0</v>
      </c>
      <c r="NGE34" s="74">
        <f t="shared" si="150"/>
        <v>0</v>
      </c>
      <c r="NGF34" s="74">
        <f t="shared" si="150"/>
        <v>0</v>
      </c>
      <c r="NGG34" s="74">
        <f t="shared" si="150"/>
        <v>0</v>
      </c>
      <c r="NGH34" s="74">
        <f t="shared" si="150"/>
        <v>0</v>
      </c>
      <c r="NGI34" s="74">
        <f t="shared" si="150"/>
        <v>0</v>
      </c>
      <c r="NGJ34" s="74">
        <f t="shared" si="150"/>
        <v>0</v>
      </c>
      <c r="NGK34" s="74">
        <f t="shared" si="150"/>
        <v>0</v>
      </c>
      <c r="NGL34" s="74">
        <f t="shared" si="150"/>
        <v>0</v>
      </c>
      <c r="NGM34" s="74">
        <f t="shared" si="150"/>
        <v>0</v>
      </c>
      <c r="NGN34" s="74">
        <f t="shared" si="150"/>
        <v>0</v>
      </c>
      <c r="NGO34" s="74">
        <f t="shared" si="150"/>
        <v>0</v>
      </c>
      <c r="NGP34" s="74">
        <f t="shared" si="150"/>
        <v>0</v>
      </c>
      <c r="NGQ34" s="74">
        <f t="shared" si="150"/>
        <v>0</v>
      </c>
      <c r="NGR34" s="74">
        <f t="shared" si="150"/>
        <v>0</v>
      </c>
      <c r="NGS34" s="74">
        <f t="shared" si="150"/>
        <v>0</v>
      </c>
      <c r="NGT34" s="74">
        <f t="shared" si="150"/>
        <v>0</v>
      </c>
      <c r="NGU34" s="74">
        <f t="shared" si="150"/>
        <v>0</v>
      </c>
      <c r="NGV34" s="74">
        <f t="shared" si="150"/>
        <v>0</v>
      </c>
      <c r="NGW34" s="74">
        <f t="shared" si="150"/>
        <v>0</v>
      </c>
      <c r="NGX34" s="74">
        <f t="shared" si="150"/>
        <v>0</v>
      </c>
      <c r="NGY34" s="74">
        <f t="shared" si="150"/>
        <v>0</v>
      </c>
      <c r="NGZ34" s="74">
        <f t="shared" ref="NGZ34:NJK34" si="151">NGZ6/1000000</f>
        <v>0</v>
      </c>
      <c r="NHA34" s="74">
        <f t="shared" si="151"/>
        <v>0</v>
      </c>
      <c r="NHB34" s="74">
        <f t="shared" si="151"/>
        <v>0</v>
      </c>
      <c r="NHC34" s="74">
        <f t="shared" si="151"/>
        <v>0</v>
      </c>
      <c r="NHD34" s="74">
        <f t="shared" si="151"/>
        <v>0</v>
      </c>
      <c r="NHE34" s="74">
        <f t="shared" si="151"/>
        <v>0</v>
      </c>
      <c r="NHF34" s="74">
        <f t="shared" si="151"/>
        <v>0</v>
      </c>
      <c r="NHG34" s="74">
        <f t="shared" si="151"/>
        <v>0</v>
      </c>
      <c r="NHH34" s="74">
        <f t="shared" si="151"/>
        <v>0</v>
      </c>
      <c r="NHI34" s="74">
        <f t="shared" si="151"/>
        <v>0</v>
      </c>
      <c r="NHJ34" s="74">
        <f t="shared" si="151"/>
        <v>0</v>
      </c>
      <c r="NHK34" s="74">
        <f t="shared" si="151"/>
        <v>0</v>
      </c>
      <c r="NHL34" s="74">
        <f t="shared" si="151"/>
        <v>0</v>
      </c>
      <c r="NHM34" s="74">
        <f t="shared" si="151"/>
        <v>0</v>
      </c>
      <c r="NHN34" s="74">
        <f t="shared" si="151"/>
        <v>0</v>
      </c>
      <c r="NHO34" s="74">
        <f t="shared" si="151"/>
        <v>0</v>
      </c>
      <c r="NHP34" s="74">
        <f t="shared" si="151"/>
        <v>0</v>
      </c>
      <c r="NHQ34" s="74">
        <f t="shared" si="151"/>
        <v>0</v>
      </c>
      <c r="NHR34" s="74">
        <f t="shared" si="151"/>
        <v>0</v>
      </c>
      <c r="NHS34" s="74">
        <f t="shared" si="151"/>
        <v>0</v>
      </c>
      <c r="NHT34" s="74">
        <f t="shared" si="151"/>
        <v>0</v>
      </c>
      <c r="NHU34" s="74">
        <f t="shared" si="151"/>
        <v>0</v>
      </c>
      <c r="NHV34" s="74">
        <f t="shared" si="151"/>
        <v>0</v>
      </c>
      <c r="NHW34" s="74">
        <f t="shared" si="151"/>
        <v>0</v>
      </c>
      <c r="NHX34" s="74">
        <f t="shared" si="151"/>
        <v>0</v>
      </c>
      <c r="NHY34" s="74">
        <f t="shared" si="151"/>
        <v>0</v>
      </c>
      <c r="NHZ34" s="74">
        <f t="shared" si="151"/>
        <v>0</v>
      </c>
      <c r="NIA34" s="74">
        <f t="shared" si="151"/>
        <v>0</v>
      </c>
      <c r="NIB34" s="74">
        <f t="shared" si="151"/>
        <v>0</v>
      </c>
      <c r="NIC34" s="74">
        <f t="shared" si="151"/>
        <v>0</v>
      </c>
      <c r="NID34" s="74">
        <f t="shared" si="151"/>
        <v>0</v>
      </c>
      <c r="NIE34" s="74">
        <f t="shared" si="151"/>
        <v>0</v>
      </c>
      <c r="NIF34" s="74">
        <f t="shared" si="151"/>
        <v>0</v>
      </c>
      <c r="NIG34" s="74">
        <f t="shared" si="151"/>
        <v>0</v>
      </c>
      <c r="NIH34" s="74">
        <f t="shared" si="151"/>
        <v>0</v>
      </c>
      <c r="NII34" s="74">
        <f t="shared" si="151"/>
        <v>0</v>
      </c>
      <c r="NIJ34" s="74">
        <f t="shared" si="151"/>
        <v>0</v>
      </c>
      <c r="NIK34" s="74">
        <f t="shared" si="151"/>
        <v>0</v>
      </c>
      <c r="NIL34" s="74">
        <f t="shared" si="151"/>
        <v>0</v>
      </c>
      <c r="NIM34" s="74">
        <f t="shared" si="151"/>
        <v>0</v>
      </c>
      <c r="NIN34" s="74">
        <f t="shared" si="151"/>
        <v>0</v>
      </c>
      <c r="NIO34" s="74">
        <f t="shared" si="151"/>
        <v>0</v>
      </c>
      <c r="NIP34" s="74">
        <f t="shared" si="151"/>
        <v>0</v>
      </c>
      <c r="NIQ34" s="74">
        <f t="shared" si="151"/>
        <v>0</v>
      </c>
      <c r="NIR34" s="74">
        <f t="shared" si="151"/>
        <v>0</v>
      </c>
      <c r="NIS34" s="74">
        <f t="shared" si="151"/>
        <v>0</v>
      </c>
      <c r="NIT34" s="74">
        <f t="shared" si="151"/>
        <v>0</v>
      </c>
      <c r="NIU34" s="74">
        <f t="shared" si="151"/>
        <v>0</v>
      </c>
      <c r="NIV34" s="74">
        <f t="shared" si="151"/>
        <v>0</v>
      </c>
      <c r="NIW34" s="74">
        <f t="shared" si="151"/>
        <v>0</v>
      </c>
      <c r="NIX34" s="74">
        <f t="shared" si="151"/>
        <v>0</v>
      </c>
      <c r="NIY34" s="74">
        <f t="shared" si="151"/>
        <v>0</v>
      </c>
      <c r="NIZ34" s="74">
        <f t="shared" si="151"/>
        <v>0</v>
      </c>
      <c r="NJA34" s="74">
        <f t="shared" si="151"/>
        <v>0</v>
      </c>
      <c r="NJB34" s="74">
        <f t="shared" si="151"/>
        <v>0</v>
      </c>
      <c r="NJC34" s="74">
        <f t="shared" si="151"/>
        <v>0</v>
      </c>
      <c r="NJD34" s="74">
        <f t="shared" si="151"/>
        <v>0</v>
      </c>
      <c r="NJE34" s="74">
        <f t="shared" si="151"/>
        <v>0</v>
      </c>
      <c r="NJF34" s="74">
        <f t="shared" si="151"/>
        <v>0</v>
      </c>
      <c r="NJG34" s="74">
        <f t="shared" si="151"/>
        <v>0</v>
      </c>
      <c r="NJH34" s="74">
        <f t="shared" si="151"/>
        <v>0</v>
      </c>
      <c r="NJI34" s="74">
        <f t="shared" si="151"/>
        <v>0</v>
      </c>
      <c r="NJJ34" s="74">
        <f t="shared" si="151"/>
        <v>0</v>
      </c>
      <c r="NJK34" s="74">
        <f t="shared" si="151"/>
        <v>0</v>
      </c>
      <c r="NJL34" s="74">
        <f t="shared" ref="NJL34:NLW34" si="152">NJL6/1000000</f>
        <v>0</v>
      </c>
      <c r="NJM34" s="74">
        <f t="shared" si="152"/>
        <v>0</v>
      </c>
      <c r="NJN34" s="74">
        <f t="shared" si="152"/>
        <v>0</v>
      </c>
      <c r="NJO34" s="74">
        <f t="shared" si="152"/>
        <v>0</v>
      </c>
      <c r="NJP34" s="74">
        <f t="shared" si="152"/>
        <v>0</v>
      </c>
      <c r="NJQ34" s="74">
        <f t="shared" si="152"/>
        <v>0</v>
      </c>
      <c r="NJR34" s="74">
        <f t="shared" si="152"/>
        <v>0</v>
      </c>
      <c r="NJS34" s="74">
        <f t="shared" si="152"/>
        <v>0</v>
      </c>
      <c r="NJT34" s="74">
        <f t="shared" si="152"/>
        <v>0</v>
      </c>
      <c r="NJU34" s="74">
        <f t="shared" si="152"/>
        <v>0</v>
      </c>
      <c r="NJV34" s="74">
        <f t="shared" si="152"/>
        <v>0</v>
      </c>
      <c r="NJW34" s="74">
        <f t="shared" si="152"/>
        <v>0</v>
      </c>
      <c r="NJX34" s="74">
        <f t="shared" si="152"/>
        <v>0</v>
      </c>
      <c r="NJY34" s="74">
        <f t="shared" si="152"/>
        <v>0</v>
      </c>
      <c r="NJZ34" s="74">
        <f t="shared" si="152"/>
        <v>0</v>
      </c>
      <c r="NKA34" s="74">
        <f t="shared" si="152"/>
        <v>0</v>
      </c>
      <c r="NKB34" s="74">
        <f t="shared" si="152"/>
        <v>0</v>
      </c>
      <c r="NKC34" s="74">
        <f t="shared" si="152"/>
        <v>0</v>
      </c>
      <c r="NKD34" s="74">
        <f t="shared" si="152"/>
        <v>0</v>
      </c>
      <c r="NKE34" s="74">
        <f t="shared" si="152"/>
        <v>0</v>
      </c>
      <c r="NKF34" s="74">
        <f t="shared" si="152"/>
        <v>0</v>
      </c>
      <c r="NKG34" s="74">
        <f t="shared" si="152"/>
        <v>0</v>
      </c>
      <c r="NKH34" s="74">
        <f t="shared" si="152"/>
        <v>0</v>
      </c>
      <c r="NKI34" s="74">
        <f t="shared" si="152"/>
        <v>0</v>
      </c>
      <c r="NKJ34" s="74">
        <f t="shared" si="152"/>
        <v>0</v>
      </c>
      <c r="NKK34" s="74">
        <f t="shared" si="152"/>
        <v>0</v>
      </c>
      <c r="NKL34" s="74">
        <f t="shared" si="152"/>
        <v>0</v>
      </c>
      <c r="NKM34" s="74">
        <f t="shared" si="152"/>
        <v>0</v>
      </c>
      <c r="NKN34" s="74">
        <f t="shared" si="152"/>
        <v>0</v>
      </c>
      <c r="NKO34" s="74">
        <f t="shared" si="152"/>
        <v>0</v>
      </c>
      <c r="NKP34" s="74">
        <f t="shared" si="152"/>
        <v>0</v>
      </c>
      <c r="NKQ34" s="74">
        <f t="shared" si="152"/>
        <v>0</v>
      </c>
      <c r="NKR34" s="74">
        <f t="shared" si="152"/>
        <v>0</v>
      </c>
      <c r="NKS34" s="74">
        <f t="shared" si="152"/>
        <v>0</v>
      </c>
      <c r="NKT34" s="74">
        <f t="shared" si="152"/>
        <v>0</v>
      </c>
      <c r="NKU34" s="74">
        <f t="shared" si="152"/>
        <v>0</v>
      </c>
      <c r="NKV34" s="74">
        <f t="shared" si="152"/>
        <v>0</v>
      </c>
      <c r="NKW34" s="74">
        <f t="shared" si="152"/>
        <v>0</v>
      </c>
      <c r="NKX34" s="74">
        <f t="shared" si="152"/>
        <v>0</v>
      </c>
      <c r="NKY34" s="74">
        <f t="shared" si="152"/>
        <v>0</v>
      </c>
      <c r="NKZ34" s="74">
        <f t="shared" si="152"/>
        <v>0</v>
      </c>
      <c r="NLA34" s="74">
        <f t="shared" si="152"/>
        <v>0</v>
      </c>
      <c r="NLB34" s="74">
        <f t="shared" si="152"/>
        <v>0</v>
      </c>
      <c r="NLC34" s="74">
        <f t="shared" si="152"/>
        <v>0</v>
      </c>
      <c r="NLD34" s="74">
        <f t="shared" si="152"/>
        <v>0</v>
      </c>
      <c r="NLE34" s="74">
        <f t="shared" si="152"/>
        <v>0</v>
      </c>
      <c r="NLF34" s="74">
        <f t="shared" si="152"/>
        <v>0</v>
      </c>
      <c r="NLG34" s="74">
        <f t="shared" si="152"/>
        <v>0</v>
      </c>
      <c r="NLH34" s="74">
        <f t="shared" si="152"/>
        <v>0</v>
      </c>
      <c r="NLI34" s="74">
        <f t="shared" si="152"/>
        <v>0</v>
      </c>
      <c r="NLJ34" s="74">
        <f t="shared" si="152"/>
        <v>0</v>
      </c>
      <c r="NLK34" s="74">
        <f t="shared" si="152"/>
        <v>0</v>
      </c>
      <c r="NLL34" s="74">
        <f t="shared" si="152"/>
        <v>0</v>
      </c>
      <c r="NLM34" s="74">
        <f t="shared" si="152"/>
        <v>0</v>
      </c>
      <c r="NLN34" s="74">
        <f t="shared" si="152"/>
        <v>0</v>
      </c>
      <c r="NLO34" s="74">
        <f t="shared" si="152"/>
        <v>0</v>
      </c>
      <c r="NLP34" s="74">
        <f t="shared" si="152"/>
        <v>0</v>
      </c>
      <c r="NLQ34" s="74">
        <f t="shared" si="152"/>
        <v>0</v>
      </c>
      <c r="NLR34" s="74">
        <f t="shared" si="152"/>
        <v>0</v>
      </c>
      <c r="NLS34" s="74">
        <f t="shared" si="152"/>
        <v>0</v>
      </c>
      <c r="NLT34" s="74">
        <f t="shared" si="152"/>
        <v>0</v>
      </c>
      <c r="NLU34" s="74">
        <f t="shared" si="152"/>
        <v>0</v>
      </c>
      <c r="NLV34" s="74">
        <f t="shared" si="152"/>
        <v>0</v>
      </c>
      <c r="NLW34" s="74">
        <f t="shared" si="152"/>
        <v>0</v>
      </c>
      <c r="NLX34" s="74">
        <f t="shared" ref="NLX34:NOI34" si="153">NLX6/1000000</f>
        <v>0</v>
      </c>
      <c r="NLY34" s="74">
        <f t="shared" si="153"/>
        <v>0</v>
      </c>
      <c r="NLZ34" s="74">
        <f t="shared" si="153"/>
        <v>0</v>
      </c>
      <c r="NMA34" s="74">
        <f t="shared" si="153"/>
        <v>0</v>
      </c>
      <c r="NMB34" s="74">
        <f t="shared" si="153"/>
        <v>0</v>
      </c>
      <c r="NMC34" s="74">
        <f t="shared" si="153"/>
        <v>0</v>
      </c>
      <c r="NMD34" s="74">
        <f t="shared" si="153"/>
        <v>0</v>
      </c>
      <c r="NME34" s="74">
        <f t="shared" si="153"/>
        <v>0</v>
      </c>
      <c r="NMF34" s="74">
        <f t="shared" si="153"/>
        <v>0</v>
      </c>
      <c r="NMG34" s="74">
        <f t="shared" si="153"/>
        <v>0</v>
      </c>
      <c r="NMH34" s="74">
        <f t="shared" si="153"/>
        <v>0</v>
      </c>
      <c r="NMI34" s="74">
        <f t="shared" si="153"/>
        <v>0</v>
      </c>
      <c r="NMJ34" s="74">
        <f t="shared" si="153"/>
        <v>0</v>
      </c>
      <c r="NMK34" s="74">
        <f t="shared" si="153"/>
        <v>0</v>
      </c>
      <c r="NML34" s="74">
        <f t="shared" si="153"/>
        <v>0</v>
      </c>
      <c r="NMM34" s="74">
        <f t="shared" si="153"/>
        <v>0</v>
      </c>
      <c r="NMN34" s="74">
        <f t="shared" si="153"/>
        <v>0</v>
      </c>
      <c r="NMO34" s="74">
        <f t="shared" si="153"/>
        <v>0</v>
      </c>
      <c r="NMP34" s="74">
        <f t="shared" si="153"/>
        <v>0</v>
      </c>
      <c r="NMQ34" s="74">
        <f t="shared" si="153"/>
        <v>0</v>
      </c>
      <c r="NMR34" s="74">
        <f t="shared" si="153"/>
        <v>0</v>
      </c>
      <c r="NMS34" s="74">
        <f t="shared" si="153"/>
        <v>0</v>
      </c>
      <c r="NMT34" s="74">
        <f t="shared" si="153"/>
        <v>0</v>
      </c>
      <c r="NMU34" s="74">
        <f t="shared" si="153"/>
        <v>0</v>
      </c>
      <c r="NMV34" s="74">
        <f t="shared" si="153"/>
        <v>0</v>
      </c>
      <c r="NMW34" s="74">
        <f t="shared" si="153"/>
        <v>0</v>
      </c>
      <c r="NMX34" s="74">
        <f t="shared" si="153"/>
        <v>0</v>
      </c>
      <c r="NMY34" s="74">
        <f t="shared" si="153"/>
        <v>0</v>
      </c>
      <c r="NMZ34" s="74">
        <f t="shared" si="153"/>
        <v>0</v>
      </c>
      <c r="NNA34" s="74">
        <f t="shared" si="153"/>
        <v>0</v>
      </c>
      <c r="NNB34" s="74">
        <f t="shared" si="153"/>
        <v>0</v>
      </c>
      <c r="NNC34" s="74">
        <f t="shared" si="153"/>
        <v>0</v>
      </c>
      <c r="NND34" s="74">
        <f t="shared" si="153"/>
        <v>0</v>
      </c>
      <c r="NNE34" s="74">
        <f t="shared" si="153"/>
        <v>0</v>
      </c>
      <c r="NNF34" s="74">
        <f t="shared" si="153"/>
        <v>0</v>
      </c>
      <c r="NNG34" s="74">
        <f t="shared" si="153"/>
        <v>0</v>
      </c>
      <c r="NNH34" s="74">
        <f t="shared" si="153"/>
        <v>0</v>
      </c>
      <c r="NNI34" s="74">
        <f t="shared" si="153"/>
        <v>0</v>
      </c>
      <c r="NNJ34" s="74">
        <f t="shared" si="153"/>
        <v>0</v>
      </c>
      <c r="NNK34" s="74">
        <f t="shared" si="153"/>
        <v>0</v>
      </c>
      <c r="NNL34" s="74">
        <f t="shared" si="153"/>
        <v>0</v>
      </c>
      <c r="NNM34" s="74">
        <f t="shared" si="153"/>
        <v>0</v>
      </c>
      <c r="NNN34" s="74">
        <f t="shared" si="153"/>
        <v>0</v>
      </c>
      <c r="NNO34" s="74">
        <f t="shared" si="153"/>
        <v>0</v>
      </c>
      <c r="NNP34" s="74">
        <f t="shared" si="153"/>
        <v>0</v>
      </c>
      <c r="NNQ34" s="74">
        <f t="shared" si="153"/>
        <v>0</v>
      </c>
      <c r="NNR34" s="74">
        <f t="shared" si="153"/>
        <v>0</v>
      </c>
      <c r="NNS34" s="74">
        <f t="shared" si="153"/>
        <v>0</v>
      </c>
      <c r="NNT34" s="74">
        <f t="shared" si="153"/>
        <v>0</v>
      </c>
      <c r="NNU34" s="74">
        <f t="shared" si="153"/>
        <v>0</v>
      </c>
      <c r="NNV34" s="74">
        <f t="shared" si="153"/>
        <v>0</v>
      </c>
      <c r="NNW34" s="74">
        <f t="shared" si="153"/>
        <v>0</v>
      </c>
      <c r="NNX34" s="74">
        <f t="shared" si="153"/>
        <v>0</v>
      </c>
      <c r="NNY34" s="74">
        <f t="shared" si="153"/>
        <v>0</v>
      </c>
      <c r="NNZ34" s="74">
        <f t="shared" si="153"/>
        <v>0</v>
      </c>
      <c r="NOA34" s="74">
        <f t="shared" si="153"/>
        <v>0</v>
      </c>
      <c r="NOB34" s="74">
        <f t="shared" si="153"/>
        <v>0</v>
      </c>
      <c r="NOC34" s="74">
        <f t="shared" si="153"/>
        <v>0</v>
      </c>
      <c r="NOD34" s="74">
        <f t="shared" si="153"/>
        <v>0</v>
      </c>
      <c r="NOE34" s="74">
        <f t="shared" si="153"/>
        <v>0</v>
      </c>
      <c r="NOF34" s="74">
        <f t="shared" si="153"/>
        <v>0</v>
      </c>
      <c r="NOG34" s="74">
        <f t="shared" si="153"/>
        <v>0</v>
      </c>
      <c r="NOH34" s="74">
        <f t="shared" si="153"/>
        <v>0</v>
      </c>
      <c r="NOI34" s="74">
        <f t="shared" si="153"/>
        <v>0</v>
      </c>
      <c r="NOJ34" s="74">
        <f t="shared" ref="NOJ34:NQU34" si="154">NOJ6/1000000</f>
        <v>0</v>
      </c>
      <c r="NOK34" s="74">
        <f t="shared" si="154"/>
        <v>0</v>
      </c>
      <c r="NOL34" s="74">
        <f t="shared" si="154"/>
        <v>0</v>
      </c>
      <c r="NOM34" s="74">
        <f t="shared" si="154"/>
        <v>0</v>
      </c>
      <c r="NON34" s="74">
        <f t="shared" si="154"/>
        <v>0</v>
      </c>
      <c r="NOO34" s="74">
        <f t="shared" si="154"/>
        <v>0</v>
      </c>
      <c r="NOP34" s="74">
        <f t="shared" si="154"/>
        <v>0</v>
      </c>
      <c r="NOQ34" s="74">
        <f t="shared" si="154"/>
        <v>0</v>
      </c>
      <c r="NOR34" s="74">
        <f t="shared" si="154"/>
        <v>0</v>
      </c>
      <c r="NOS34" s="74">
        <f t="shared" si="154"/>
        <v>0</v>
      </c>
      <c r="NOT34" s="74">
        <f t="shared" si="154"/>
        <v>0</v>
      </c>
      <c r="NOU34" s="74">
        <f t="shared" si="154"/>
        <v>0</v>
      </c>
      <c r="NOV34" s="74">
        <f t="shared" si="154"/>
        <v>0</v>
      </c>
      <c r="NOW34" s="74">
        <f t="shared" si="154"/>
        <v>0</v>
      </c>
      <c r="NOX34" s="74">
        <f t="shared" si="154"/>
        <v>0</v>
      </c>
      <c r="NOY34" s="74">
        <f t="shared" si="154"/>
        <v>0</v>
      </c>
      <c r="NOZ34" s="74">
        <f t="shared" si="154"/>
        <v>0</v>
      </c>
      <c r="NPA34" s="74">
        <f t="shared" si="154"/>
        <v>0</v>
      </c>
      <c r="NPB34" s="74">
        <f t="shared" si="154"/>
        <v>0</v>
      </c>
      <c r="NPC34" s="74">
        <f t="shared" si="154"/>
        <v>0</v>
      </c>
      <c r="NPD34" s="74">
        <f t="shared" si="154"/>
        <v>0</v>
      </c>
      <c r="NPE34" s="74">
        <f t="shared" si="154"/>
        <v>0</v>
      </c>
      <c r="NPF34" s="74">
        <f t="shared" si="154"/>
        <v>0</v>
      </c>
      <c r="NPG34" s="74">
        <f t="shared" si="154"/>
        <v>0</v>
      </c>
      <c r="NPH34" s="74">
        <f t="shared" si="154"/>
        <v>0</v>
      </c>
      <c r="NPI34" s="74">
        <f t="shared" si="154"/>
        <v>0</v>
      </c>
      <c r="NPJ34" s="74">
        <f t="shared" si="154"/>
        <v>0</v>
      </c>
      <c r="NPK34" s="74">
        <f t="shared" si="154"/>
        <v>0</v>
      </c>
      <c r="NPL34" s="74">
        <f t="shared" si="154"/>
        <v>0</v>
      </c>
      <c r="NPM34" s="74">
        <f t="shared" si="154"/>
        <v>0</v>
      </c>
      <c r="NPN34" s="74">
        <f t="shared" si="154"/>
        <v>0</v>
      </c>
      <c r="NPO34" s="74">
        <f t="shared" si="154"/>
        <v>0</v>
      </c>
      <c r="NPP34" s="74">
        <f t="shared" si="154"/>
        <v>0</v>
      </c>
      <c r="NPQ34" s="74">
        <f t="shared" si="154"/>
        <v>0</v>
      </c>
      <c r="NPR34" s="74">
        <f t="shared" si="154"/>
        <v>0</v>
      </c>
      <c r="NPS34" s="74">
        <f t="shared" si="154"/>
        <v>0</v>
      </c>
      <c r="NPT34" s="74">
        <f t="shared" si="154"/>
        <v>0</v>
      </c>
      <c r="NPU34" s="74">
        <f t="shared" si="154"/>
        <v>0</v>
      </c>
      <c r="NPV34" s="74">
        <f t="shared" si="154"/>
        <v>0</v>
      </c>
      <c r="NPW34" s="74">
        <f t="shared" si="154"/>
        <v>0</v>
      </c>
      <c r="NPX34" s="74">
        <f t="shared" si="154"/>
        <v>0</v>
      </c>
      <c r="NPY34" s="74">
        <f t="shared" si="154"/>
        <v>0</v>
      </c>
      <c r="NPZ34" s="74">
        <f t="shared" si="154"/>
        <v>0</v>
      </c>
      <c r="NQA34" s="74">
        <f t="shared" si="154"/>
        <v>0</v>
      </c>
      <c r="NQB34" s="74">
        <f t="shared" si="154"/>
        <v>0</v>
      </c>
      <c r="NQC34" s="74">
        <f t="shared" si="154"/>
        <v>0</v>
      </c>
      <c r="NQD34" s="74">
        <f t="shared" si="154"/>
        <v>0</v>
      </c>
      <c r="NQE34" s="74">
        <f t="shared" si="154"/>
        <v>0</v>
      </c>
      <c r="NQF34" s="74">
        <f t="shared" si="154"/>
        <v>0</v>
      </c>
      <c r="NQG34" s="74">
        <f t="shared" si="154"/>
        <v>0</v>
      </c>
      <c r="NQH34" s="74">
        <f t="shared" si="154"/>
        <v>0</v>
      </c>
      <c r="NQI34" s="74">
        <f t="shared" si="154"/>
        <v>0</v>
      </c>
      <c r="NQJ34" s="74">
        <f t="shared" si="154"/>
        <v>0</v>
      </c>
      <c r="NQK34" s="74">
        <f t="shared" si="154"/>
        <v>0</v>
      </c>
      <c r="NQL34" s="74">
        <f t="shared" si="154"/>
        <v>0</v>
      </c>
      <c r="NQM34" s="74">
        <f t="shared" si="154"/>
        <v>0</v>
      </c>
      <c r="NQN34" s="74">
        <f t="shared" si="154"/>
        <v>0</v>
      </c>
      <c r="NQO34" s="74">
        <f t="shared" si="154"/>
        <v>0</v>
      </c>
      <c r="NQP34" s="74">
        <f t="shared" si="154"/>
        <v>0</v>
      </c>
      <c r="NQQ34" s="74">
        <f t="shared" si="154"/>
        <v>0</v>
      </c>
      <c r="NQR34" s="74">
        <f t="shared" si="154"/>
        <v>0</v>
      </c>
      <c r="NQS34" s="74">
        <f t="shared" si="154"/>
        <v>0</v>
      </c>
      <c r="NQT34" s="74">
        <f t="shared" si="154"/>
        <v>0</v>
      </c>
      <c r="NQU34" s="74">
        <f t="shared" si="154"/>
        <v>0</v>
      </c>
      <c r="NQV34" s="74">
        <f t="shared" ref="NQV34:NTG34" si="155">NQV6/1000000</f>
        <v>0</v>
      </c>
      <c r="NQW34" s="74">
        <f t="shared" si="155"/>
        <v>0</v>
      </c>
      <c r="NQX34" s="74">
        <f t="shared" si="155"/>
        <v>0</v>
      </c>
      <c r="NQY34" s="74">
        <f t="shared" si="155"/>
        <v>0</v>
      </c>
      <c r="NQZ34" s="74">
        <f t="shared" si="155"/>
        <v>0</v>
      </c>
      <c r="NRA34" s="74">
        <f t="shared" si="155"/>
        <v>0</v>
      </c>
      <c r="NRB34" s="74">
        <f t="shared" si="155"/>
        <v>0</v>
      </c>
      <c r="NRC34" s="74">
        <f t="shared" si="155"/>
        <v>0</v>
      </c>
      <c r="NRD34" s="74">
        <f t="shared" si="155"/>
        <v>0</v>
      </c>
      <c r="NRE34" s="74">
        <f t="shared" si="155"/>
        <v>0</v>
      </c>
      <c r="NRF34" s="74">
        <f t="shared" si="155"/>
        <v>0</v>
      </c>
      <c r="NRG34" s="74">
        <f t="shared" si="155"/>
        <v>0</v>
      </c>
      <c r="NRH34" s="74">
        <f t="shared" si="155"/>
        <v>0</v>
      </c>
      <c r="NRI34" s="74">
        <f t="shared" si="155"/>
        <v>0</v>
      </c>
      <c r="NRJ34" s="74">
        <f t="shared" si="155"/>
        <v>0</v>
      </c>
      <c r="NRK34" s="74">
        <f t="shared" si="155"/>
        <v>0</v>
      </c>
      <c r="NRL34" s="74">
        <f t="shared" si="155"/>
        <v>0</v>
      </c>
      <c r="NRM34" s="74">
        <f t="shared" si="155"/>
        <v>0</v>
      </c>
      <c r="NRN34" s="74">
        <f t="shared" si="155"/>
        <v>0</v>
      </c>
      <c r="NRO34" s="74">
        <f t="shared" si="155"/>
        <v>0</v>
      </c>
      <c r="NRP34" s="74">
        <f t="shared" si="155"/>
        <v>0</v>
      </c>
      <c r="NRQ34" s="74">
        <f t="shared" si="155"/>
        <v>0</v>
      </c>
      <c r="NRR34" s="74">
        <f t="shared" si="155"/>
        <v>0</v>
      </c>
      <c r="NRS34" s="74">
        <f t="shared" si="155"/>
        <v>0</v>
      </c>
      <c r="NRT34" s="74">
        <f t="shared" si="155"/>
        <v>0</v>
      </c>
      <c r="NRU34" s="74">
        <f t="shared" si="155"/>
        <v>0</v>
      </c>
      <c r="NRV34" s="74">
        <f t="shared" si="155"/>
        <v>0</v>
      </c>
      <c r="NRW34" s="74">
        <f t="shared" si="155"/>
        <v>0</v>
      </c>
      <c r="NRX34" s="74">
        <f t="shared" si="155"/>
        <v>0</v>
      </c>
      <c r="NRY34" s="74">
        <f t="shared" si="155"/>
        <v>0</v>
      </c>
      <c r="NRZ34" s="74">
        <f t="shared" si="155"/>
        <v>0</v>
      </c>
      <c r="NSA34" s="74">
        <f t="shared" si="155"/>
        <v>0</v>
      </c>
      <c r="NSB34" s="74">
        <f t="shared" si="155"/>
        <v>0</v>
      </c>
      <c r="NSC34" s="74">
        <f t="shared" si="155"/>
        <v>0</v>
      </c>
      <c r="NSD34" s="74">
        <f t="shared" si="155"/>
        <v>0</v>
      </c>
      <c r="NSE34" s="74">
        <f t="shared" si="155"/>
        <v>0</v>
      </c>
      <c r="NSF34" s="74">
        <f t="shared" si="155"/>
        <v>0</v>
      </c>
      <c r="NSG34" s="74">
        <f t="shared" si="155"/>
        <v>0</v>
      </c>
      <c r="NSH34" s="74">
        <f t="shared" si="155"/>
        <v>0</v>
      </c>
      <c r="NSI34" s="74">
        <f t="shared" si="155"/>
        <v>0</v>
      </c>
      <c r="NSJ34" s="74">
        <f t="shared" si="155"/>
        <v>0</v>
      </c>
      <c r="NSK34" s="74">
        <f t="shared" si="155"/>
        <v>0</v>
      </c>
      <c r="NSL34" s="74">
        <f t="shared" si="155"/>
        <v>0</v>
      </c>
      <c r="NSM34" s="74">
        <f t="shared" si="155"/>
        <v>0</v>
      </c>
      <c r="NSN34" s="74">
        <f t="shared" si="155"/>
        <v>0</v>
      </c>
      <c r="NSO34" s="74">
        <f t="shared" si="155"/>
        <v>0</v>
      </c>
      <c r="NSP34" s="74">
        <f t="shared" si="155"/>
        <v>0</v>
      </c>
      <c r="NSQ34" s="74">
        <f t="shared" si="155"/>
        <v>0</v>
      </c>
      <c r="NSR34" s="74">
        <f t="shared" si="155"/>
        <v>0</v>
      </c>
      <c r="NSS34" s="74">
        <f t="shared" si="155"/>
        <v>0</v>
      </c>
      <c r="NST34" s="74">
        <f t="shared" si="155"/>
        <v>0</v>
      </c>
      <c r="NSU34" s="74">
        <f t="shared" si="155"/>
        <v>0</v>
      </c>
      <c r="NSV34" s="74">
        <f t="shared" si="155"/>
        <v>0</v>
      </c>
      <c r="NSW34" s="74">
        <f t="shared" si="155"/>
        <v>0</v>
      </c>
      <c r="NSX34" s="74">
        <f t="shared" si="155"/>
        <v>0</v>
      </c>
      <c r="NSY34" s="74">
        <f t="shared" si="155"/>
        <v>0</v>
      </c>
      <c r="NSZ34" s="74">
        <f t="shared" si="155"/>
        <v>0</v>
      </c>
      <c r="NTA34" s="74">
        <f t="shared" si="155"/>
        <v>0</v>
      </c>
      <c r="NTB34" s="74">
        <f t="shared" si="155"/>
        <v>0</v>
      </c>
      <c r="NTC34" s="74">
        <f t="shared" si="155"/>
        <v>0</v>
      </c>
      <c r="NTD34" s="74">
        <f t="shared" si="155"/>
        <v>0</v>
      </c>
      <c r="NTE34" s="74">
        <f t="shared" si="155"/>
        <v>0</v>
      </c>
      <c r="NTF34" s="74">
        <f t="shared" si="155"/>
        <v>0</v>
      </c>
      <c r="NTG34" s="74">
        <f t="shared" si="155"/>
        <v>0</v>
      </c>
      <c r="NTH34" s="74">
        <f t="shared" ref="NTH34:NVS34" si="156">NTH6/1000000</f>
        <v>0</v>
      </c>
      <c r="NTI34" s="74">
        <f t="shared" si="156"/>
        <v>0</v>
      </c>
      <c r="NTJ34" s="74">
        <f t="shared" si="156"/>
        <v>0</v>
      </c>
      <c r="NTK34" s="74">
        <f t="shared" si="156"/>
        <v>0</v>
      </c>
      <c r="NTL34" s="74">
        <f t="shared" si="156"/>
        <v>0</v>
      </c>
      <c r="NTM34" s="74">
        <f t="shared" si="156"/>
        <v>0</v>
      </c>
      <c r="NTN34" s="74">
        <f t="shared" si="156"/>
        <v>0</v>
      </c>
      <c r="NTO34" s="74">
        <f t="shared" si="156"/>
        <v>0</v>
      </c>
      <c r="NTP34" s="74">
        <f t="shared" si="156"/>
        <v>0</v>
      </c>
      <c r="NTQ34" s="74">
        <f t="shared" si="156"/>
        <v>0</v>
      </c>
      <c r="NTR34" s="74">
        <f t="shared" si="156"/>
        <v>0</v>
      </c>
      <c r="NTS34" s="74">
        <f t="shared" si="156"/>
        <v>0</v>
      </c>
      <c r="NTT34" s="74">
        <f t="shared" si="156"/>
        <v>0</v>
      </c>
      <c r="NTU34" s="74">
        <f t="shared" si="156"/>
        <v>0</v>
      </c>
      <c r="NTV34" s="74">
        <f t="shared" si="156"/>
        <v>0</v>
      </c>
      <c r="NTW34" s="74">
        <f t="shared" si="156"/>
        <v>0</v>
      </c>
      <c r="NTX34" s="74">
        <f t="shared" si="156"/>
        <v>0</v>
      </c>
      <c r="NTY34" s="74">
        <f t="shared" si="156"/>
        <v>0</v>
      </c>
      <c r="NTZ34" s="74">
        <f t="shared" si="156"/>
        <v>0</v>
      </c>
      <c r="NUA34" s="74">
        <f t="shared" si="156"/>
        <v>0</v>
      </c>
      <c r="NUB34" s="74">
        <f t="shared" si="156"/>
        <v>0</v>
      </c>
      <c r="NUC34" s="74">
        <f t="shared" si="156"/>
        <v>0</v>
      </c>
      <c r="NUD34" s="74">
        <f t="shared" si="156"/>
        <v>0</v>
      </c>
      <c r="NUE34" s="74">
        <f t="shared" si="156"/>
        <v>0</v>
      </c>
      <c r="NUF34" s="74">
        <f t="shared" si="156"/>
        <v>0</v>
      </c>
      <c r="NUG34" s="74">
        <f t="shared" si="156"/>
        <v>0</v>
      </c>
      <c r="NUH34" s="74">
        <f t="shared" si="156"/>
        <v>0</v>
      </c>
      <c r="NUI34" s="74">
        <f t="shared" si="156"/>
        <v>0</v>
      </c>
      <c r="NUJ34" s="74">
        <f t="shared" si="156"/>
        <v>0</v>
      </c>
      <c r="NUK34" s="74">
        <f t="shared" si="156"/>
        <v>0</v>
      </c>
      <c r="NUL34" s="74">
        <f t="shared" si="156"/>
        <v>0</v>
      </c>
      <c r="NUM34" s="74">
        <f t="shared" si="156"/>
        <v>0</v>
      </c>
      <c r="NUN34" s="74">
        <f t="shared" si="156"/>
        <v>0</v>
      </c>
      <c r="NUO34" s="74">
        <f t="shared" si="156"/>
        <v>0</v>
      </c>
      <c r="NUP34" s="74">
        <f t="shared" si="156"/>
        <v>0</v>
      </c>
      <c r="NUQ34" s="74">
        <f t="shared" si="156"/>
        <v>0</v>
      </c>
      <c r="NUR34" s="74">
        <f t="shared" si="156"/>
        <v>0</v>
      </c>
      <c r="NUS34" s="74">
        <f t="shared" si="156"/>
        <v>0</v>
      </c>
      <c r="NUT34" s="74">
        <f t="shared" si="156"/>
        <v>0</v>
      </c>
      <c r="NUU34" s="74">
        <f t="shared" si="156"/>
        <v>0</v>
      </c>
      <c r="NUV34" s="74">
        <f t="shared" si="156"/>
        <v>0</v>
      </c>
      <c r="NUW34" s="74">
        <f t="shared" si="156"/>
        <v>0</v>
      </c>
      <c r="NUX34" s="74">
        <f t="shared" si="156"/>
        <v>0</v>
      </c>
      <c r="NUY34" s="74">
        <f t="shared" si="156"/>
        <v>0</v>
      </c>
      <c r="NUZ34" s="74">
        <f t="shared" si="156"/>
        <v>0</v>
      </c>
      <c r="NVA34" s="74">
        <f t="shared" si="156"/>
        <v>0</v>
      </c>
      <c r="NVB34" s="74">
        <f t="shared" si="156"/>
        <v>0</v>
      </c>
      <c r="NVC34" s="74">
        <f t="shared" si="156"/>
        <v>0</v>
      </c>
      <c r="NVD34" s="74">
        <f t="shared" si="156"/>
        <v>0</v>
      </c>
      <c r="NVE34" s="74">
        <f t="shared" si="156"/>
        <v>0</v>
      </c>
      <c r="NVF34" s="74">
        <f t="shared" si="156"/>
        <v>0</v>
      </c>
      <c r="NVG34" s="74">
        <f t="shared" si="156"/>
        <v>0</v>
      </c>
      <c r="NVH34" s="74">
        <f t="shared" si="156"/>
        <v>0</v>
      </c>
      <c r="NVI34" s="74">
        <f t="shared" si="156"/>
        <v>0</v>
      </c>
      <c r="NVJ34" s="74">
        <f t="shared" si="156"/>
        <v>0</v>
      </c>
      <c r="NVK34" s="74">
        <f t="shared" si="156"/>
        <v>0</v>
      </c>
      <c r="NVL34" s="74">
        <f t="shared" si="156"/>
        <v>0</v>
      </c>
      <c r="NVM34" s="74">
        <f t="shared" si="156"/>
        <v>0</v>
      </c>
      <c r="NVN34" s="74">
        <f t="shared" si="156"/>
        <v>0</v>
      </c>
      <c r="NVO34" s="74">
        <f t="shared" si="156"/>
        <v>0</v>
      </c>
      <c r="NVP34" s="74">
        <f t="shared" si="156"/>
        <v>0</v>
      </c>
      <c r="NVQ34" s="74">
        <f t="shared" si="156"/>
        <v>0</v>
      </c>
      <c r="NVR34" s="74">
        <f t="shared" si="156"/>
        <v>0</v>
      </c>
      <c r="NVS34" s="74">
        <f t="shared" si="156"/>
        <v>0</v>
      </c>
      <c r="NVT34" s="74">
        <f t="shared" ref="NVT34:NYE34" si="157">NVT6/1000000</f>
        <v>0</v>
      </c>
      <c r="NVU34" s="74">
        <f t="shared" si="157"/>
        <v>0</v>
      </c>
      <c r="NVV34" s="74">
        <f t="shared" si="157"/>
        <v>0</v>
      </c>
      <c r="NVW34" s="74">
        <f t="shared" si="157"/>
        <v>0</v>
      </c>
      <c r="NVX34" s="74">
        <f t="shared" si="157"/>
        <v>0</v>
      </c>
      <c r="NVY34" s="74">
        <f t="shared" si="157"/>
        <v>0</v>
      </c>
      <c r="NVZ34" s="74">
        <f t="shared" si="157"/>
        <v>0</v>
      </c>
      <c r="NWA34" s="74">
        <f t="shared" si="157"/>
        <v>0</v>
      </c>
      <c r="NWB34" s="74">
        <f t="shared" si="157"/>
        <v>0</v>
      </c>
      <c r="NWC34" s="74">
        <f t="shared" si="157"/>
        <v>0</v>
      </c>
      <c r="NWD34" s="74">
        <f t="shared" si="157"/>
        <v>0</v>
      </c>
      <c r="NWE34" s="74">
        <f t="shared" si="157"/>
        <v>0</v>
      </c>
      <c r="NWF34" s="74">
        <f t="shared" si="157"/>
        <v>0</v>
      </c>
      <c r="NWG34" s="74">
        <f t="shared" si="157"/>
        <v>0</v>
      </c>
      <c r="NWH34" s="74">
        <f t="shared" si="157"/>
        <v>0</v>
      </c>
      <c r="NWI34" s="74">
        <f t="shared" si="157"/>
        <v>0</v>
      </c>
      <c r="NWJ34" s="74">
        <f t="shared" si="157"/>
        <v>0</v>
      </c>
      <c r="NWK34" s="74">
        <f t="shared" si="157"/>
        <v>0</v>
      </c>
      <c r="NWL34" s="74">
        <f t="shared" si="157"/>
        <v>0</v>
      </c>
      <c r="NWM34" s="74">
        <f t="shared" si="157"/>
        <v>0</v>
      </c>
      <c r="NWN34" s="74">
        <f t="shared" si="157"/>
        <v>0</v>
      </c>
      <c r="NWO34" s="74">
        <f t="shared" si="157"/>
        <v>0</v>
      </c>
      <c r="NWP34" s="74">
        <f t="shared" si="157"/>
        <v>0</v>
      </c>
      <c r="NWQ34" s="74">
        <f t="shared" si="157"/>
        <v>0</v>
      </c>
      <c r="NWR34" s="74">
        <f t="shared" si="157"/>
        <v>0</v>
      </c>
      <c r="NWS34" s="74">
        <f t="shared" si="157"/>
        <v>0</v>
      </c>
      <c r="NWT34" s="74">
        <f t="shared" si="157"/>
        <v>0</v>
      </c>
      <c r="NWU34" s="74">
        <f t="shared" si="157"/>
        <v>0</v>
      </c>
      <c r="NWV34" s="74">
        <f t="shared" si="157"/>
        <v>0</v>
      </c>
      <c r="NWW34" s="74">
        <f t="shared" si="157"/>
        <v>0</v>
      </c>
      <c r="NWX34" s="74">
        <f t="shared" si="157"/>
        <v>0</v>
      </c>
      <c r="NWY34" s="74">
        <f t="shared" si="157"/>
        <v>0</v>
      </c>
      <c r="NWZ34" s="74">
        <f t="shared" si="157"/>
        <v>0</v>
      </c>
      <c r="NXA34" s="74">
        <f t="shared" si="157"/>
        <v>0</v>
      </c>
      <c r="NXB34" s="74">
        <f t="shared" si="157"/>
        <v>0</v>
      </c>
      <c r="NXC34" s="74">
        <f t="shared" si="157"/>
        <v>0</v>
      </c>
      <c r="NXD34" s="74">
        <f t="shared" si="157"/>
        <v>0</v>
      </c>
      <c r="NXE34" s="74">
        <f t="shared" si="157"/>
        <v>0</v>
      </c>
      <c r="NXF34" s="74">
        <f t="shared" si="157"/>
        <v>0</v>
      </c>
      <c r="NXG34" s="74">
        <f t="shared" si="157"/>
        <v>0</v>
      </c>
      <c r="NXH34" s="74">
        <f t="shared" si="157"/>
        <v>0</v>
      </c>
      <c r="NXI34" s="74">
        <f t="shared" si="157"/>
        <v>0</v>
      </c>
      <c r="NXJ34" s="74">
        <f t="shared" si="157"/>
        <v>0</v>
      </c>
      <c r="NXK34" s="74">
        <f t="shared" si="157"/>
        <v>0</v>
      </c>
      <c r="NXL34" s="74">
        <f t="shared" si="157"/>
        <v>0</v>
      </c>
      <c r="NXM34" s="74">
        <f t="shared" si="157"/>
        <v>0</v>
      </c>
      <c r="NXN34" s="74">
        <f t="shared" si="157"/>
        <v>0</v>
      </c>
      <c r="NXO34" s="74">
        <f t="shared" si="157"/>
        <v>0</v>
      </c>
      <c r="NXP34" s="74">
        <f t="shared" si="157"/>
        <v>0</v>
      </c>
      <c r="NXQ34" s="74">
        <f t="shared" si="157"/>
        <v>0</v>
      </c>
      <c r="NXR34" s="74">
        <f t="shared" si="157"/>
        <v>0</v>
      </c>
      <c r="NXS34" s="74">
        <f t="shared" si="157"/>
        <v>0</v>
      </c>
      <c r="NXT34" s="74">
        <f t="shared" si="157"/>
        <v>0</v>
      </c>
      <c r="NXU34" s="74">
        <f t="shared" si="157"/>
        <v>0</v>
      </c>
      <c r="NXV34" s="74">
        <f t="shared" si="157"/>
        <v>0</v>
      </c>
      <c r="NXW34" s="74">
        <f t="shared" si="157"/>
        <v>0</v>
      </c>
      <c r="NXX34" s="74">
        <f t="shared" si="157"/>
        <v>0</v>
      </c>
      <c r="NXY34" s="74">
        <f t="shared" si="157"/>
        <v>0</v>
      </c>
      <c r="NXZ34" s="74">
        <f t="shared" si="157"/>
        <v>0</v>
      </c>
      <c r="NYA34" s="74">
        <f t="shared" si="157"/>
        <v>0</v>
      </c>
      <c r="NYB34" s="74">
        <f t="shared" si="157"/>
        <v>0</v>
      </c>
      <c r="NYC34" s="74">
        <f t="shared" si="157"/>
        <v>0</v>
      </c>
      <c r="NYD34" s="74">
        <f t="shared" si="157"/>
        <v>0</v>
      </c>
      <c r="NYE34" s="74">
        <f t="shared" si="157"/>
        <v>0</v>
      </c>
      <c r="NYF34" s="74">
        <f t="shared" ref="NYF34:OAQ34" si="158">NYF6/1000000</f>
        <v>0</v>
      </c>
      <c r="NYG34" s="74">
        <f t="shared" si="158"/>
        <v>0</v>
      </c>
      <c r="NYH34" s="74">
        <f t="shared" si="158"/>
        <v>0</v>
      </c>
      <c r="NYI34" s="74">
        <f t="shared" si="158"/>
        <v>0</v>
      </c>
      <c r="NYJ34" s="74">
        <f t="shared" si="158"/>
        <v>0</v>
      </c>
      <c r="NYK34" s="74">
        <f t="shared" si="158"/>
        <v>0</v>
      </c>
      <c r="NYL34" s="74">
        <f t="shared" si="158"/>
        <v>0</v>
      </c>
      <c r="NYM34" s="74">
        <f t="shared" si="158"/>
        <v>0</v>
      </c>
      <c r="NYN34" s="74">
        <f t="shared" si="158"/>
        <v>0</v>
      </c>
      <c r="NYO34" s="74">
        <f t="shared" si="158"/>
        <v>0</v>
      </c>
      <c r="NYP34" s="74">
        <f t="shared" si="158"/>
        <v>0</v>
      </c>
      <c r="NYQ34" s="74">
        <f t="shared" si="158"/>
        <v>0</v>
      </c>
      <c r="NYR34" s="74">
        <f t="shared" si="158"/>
        <v>0</v>
      </c>
      <c r="NYS34" s="74">
        <f t="shared" si="158"/>
        <v>0</v>
      </c>
      <c r="NYT34" s="74">
        <f t="shared" si="158"/>
        <v>0</v>
      </c>
      <c r="NYU34" s="74">
        <f t="shared" si="158"/>
        <v>0</v>
      </c>
      <c r="NYV34" s="74">
        <f t="shared" si="158"/>
        <v>0</v>
      </c>
      <c r="NYW34" s="74">
        <f t="shared" si="158"/>
        <v>0</v>
      </c>
      <c r="NYX34" s="74">
        <f t="shared" si="158"/>
        <v>0</v>
      </c>
      <c r="NYY34" s="74">
        <f t="shared" si="158"/>
        <v>0</v>
      </c>
      <c r="NYZ34" s="74">
        <f t="shared" si="158"/>
        <v>0</v>
      </c>
      <c r="NZA34" s="74">
        <f t="shared" si="158"/>
        <v>0</v>
      </c>
      <c r="NZB34" s="74">
        <f t="shared" si="158"/>
        <v>0</v>
      </c>
      <c r="NZC34" s="74">
        <f t="shared" si="158"/>
        <v>0</v>
      </c>
      <c r="NZD34" s="74">
        <f t="shared" si="158"/>
        <v>0</v>
      </c>
      <c r="NZE34" s="74">
        <f t="shared" si="158"/>
        <v>0</v>
      </c>
      <c r="NZF34" s="74">
        <f t="shared" si="158"/>
        <v>0</v>
      </c>
      <c r="NZG34" s="74">
        <f t="shared" si="158"/>
        <v>0</v>
      </c>
      <c r="NZH34" s="74">
        <f t="shared" si="158"/>
        <v>0</v>
      </c>
      <c r="NZI34" s="74">
        <f t="shared" si="158"/>
        <v>0</v>
      </c>
      <c r="NZJ34" s="74">
        <f t="shared" si="158"/>
        <v>0</v>
      </c>
      <c r="NZK34" s="74">
        <f t="shared" si="158"/>
        <v>0</v>
      </c>
      <c r="NZL34" s="74">
        <f t="shared" si="158"/>
        <v>0</v>
      </c>
      <c r="NZM34" s="74">
        <f t="shared" si="158"/>
        <v>0</v>
      </c>
      <c r="NZN34" s="74">
        <f t="shared" si="158"/>
        <v>0</v>
      </c>
      <c r="NZO34" s="74">
        <f t="shared" si="158"/>
        <v>0</v>
      </c>
      <c r="NZP34" s="74">
        <f t="shared" si="158"/>
        <v>0</v>
      </c>
      <c r="NZQ34" s="74">
        <f t="shared" si="158"/>
        <v>0</v>
      </c>
      <c r="NZR34" s="74">
        <f t="shared" si="158"/>
        <v>0</v>
      </c>
      <c r="NZS34" s="74">
        <f t="shared" si="158"/>
        <v>0</v>
      </c>
      <c r="NZT34" s="74">
        <f t="shared" si="158"/>
        <v>0</v>
      </c>
      <c r="NZU34" s="74">
        <f t="shared" si="158"/>
        <v>0</v>
      </c>
      <c r="NZV34" s="74">
        <f t="shared" si="158"/>
        <v>0</v>
      </c>
      <c r="NZW34" s="74">
        <f t="shared" si="158"/>
        <v>0</v>
      </c>
      <c r="NZX34" s="74">
        <f t="shared" si="158"/>
        <v>0</v>
      </c>
      <c r="NZY34" s="74">
        <f t="shared" si="158"/>
        <v>0</v>
      </c>
      <c r="NZZ34" s="74">
        <f t="shared" si="158"/>
        <v>0</v>
      </c>
      <c r="OAA34" s="74">
        <f t="shared" si="158"/>
        <v>0</v>
      </c>
      <c r="OAB34" s="74">
        <f t="shared" si="158"/>
        <v>0</v>
      </c>
      <c r="OAC34" s="74">
        <f t="shared" si="158"/>
        <v>0</v>
      </c>
      <c r="OAD34" s="74">
        <f t="shared" si="158"/>
        <v>0</v>
      </c>
      <c r="OAE34" s="74">
        <f t="shared" si="158"/>
        <v>0</v>
      </c>
      <c r="OAF34" s="74">
        <f t="shared" si="158"/>
        <v>0</v>
      </c>
      <c r="OAG34" s="74">
        <f t="shared" si="158"/>
        <v>0</v>
      </c>
      <c r="OAH34" s="74">
        <f t="shared" si="158"/>
        <v>0</v>
      </c>
      <c r="OAI34" s="74">
        <f t="shared" si="158"/>
        <v>0</v>
      </c>
      <c r="OAJ34" s="74">
        <f t="shared" si="158"/>
        <v>0</v>
      </c>
      <c r="OAK34" s="74">
        <f t="shared" si="158"/>
        <v>0</v>
      </c>
      <c r="OAL34" s="74">
        <f t="shared" si="158"/>
        <v>0</v>
      </c>
      <c r="OAM34" s="74">
        <f t="shared" si="158"/>
        <v>0</v>
      </c>
      <c r="OAN34" s="74">
        <f t="shared" si="158"/>
        <v>0</v>
      </c>
      <c r="OAO34" s="74">
        <f t="shared" si="158"/>
        <v>0</v>
      </c>
      <c r="OAP34" s="74">
        <f t="shared" si="158"/>
        <v>0</v>
      </c>
      <c r="OAQ34" s="74">
        <f t="shared" si="158"/>
        <v>0</v>
      </c>
      <c r="OAR34" s="74">
        <f t="shared" ref="OAR34:ODC34" si="159">OAR6/1000000</f>
        <v>0</v>
      </c>
      <c r="OAS34" s="74">
        <f t="shared" si="159"/>
        <v>0</v>
      </c>
      <c r="OAT34" s="74">
        <f t="shared" si="159"/>
        <v>0</v>
      </c>
      <c r="OAU34" s="74">
        <f t="shared" si="159"/>
        <v>0</v>
      </c>
      <c r="OAV34" s="74">
        <f t="shared" si="159"/>
        <v>0</v>
      </c>
      <c r="OAW34" s="74">
        <f t="shared" si="159"/>
        <v>0</v>
      </c>
      <c r="OAX34" s="74">
        <f t="shared" si="159"/>
        <v>0</v>
      </c>
      <c r="OAY34" s="74">
        <f t="shared" si="159"/>
        <v>0</v>
      </c>
      <c r="OAZ34" s="74">
        <f t="shared" si="159"/>
        <v>0</v>
      </c>
      <c r="OBA34" s="74">
        <f t="shared" si="159"/>
        <v>0</v>
      </c>
      <c r="OBB34" s="74">
        <f t="shared" si="159"/>
        <v>0</v>
      </c>
      <c r="OBC34" s="74">
        <f t="shared" si="159"/>
        <v>0</v>
      </c>
      <c r="OBD34" s="74">
        <f t="shared" si="159"/>
        <v>0</v>
      </c>
      <c r="OBE34" s="74">
        <f t="shared" si="159"/>
        <v>0</v>
      </c>
      <c r="OBF34" s="74">
        <f t="shared" si="159"/>
        <v>0</v>
      </c>
      <c r="OBG34" s="74">
        <f t="shared" si="159"/>
        <v>0</v>
      </c>
      <c r="OBH34" s="74">
        <f t="shared" si="159"/>
        <v>0</v>
      </c>
      <c r="OBI34" s="74">
        <f t="shared" si="159"/>
        <v>0</v>
      </c>
      <c r="OBJ34" s="74">
        <f t="shared" si="159"/>
        <v>0</v>
      </c>
      <c r="OBK34" s="74">
        <f t="shared" si="159"/>
        <v>0</v>
      </c>
      <c r="OBL34" s="74">
        <f t="shared" si="159"/>
        <v>0</v>
      </c>
      <c r="OBM34" s="74">
        <f t="shared" si="159"/>
        <v>0</v>
      </c>
      <c r="OBN34" s="74">
        <f t="shared" si="159"/>
        <v>0</v>
      </c>
      <c r="OBO34" s="74">
        <f t="shared" si="159"/>
        <v>0</v>
      </c>
      <c r="OBP34" s="74">
        <f t="shared" si="159"/>
        <v>0</v>
      </c>
      <c r="OBQ34" s="74">
        <f t="shared" si="159"/>
        <v>0</v>
      </c>
      <c r="OBR34" s="74">
        <f t="shared" si="159"/>
        <v>0</v>
      </c>
      <c r="OBS34" s="74">
        <f t="shared" si="159"/>
        <v>0</v>
      </c>
      <c r="OBT34" s="74">
        <f t="shared" si="159"/>
        <v>0</v>
      </c>
      <c r="OBU34" s="74">
        <f t="shared" si="159"/>
        <v>0</v>
      </c>
      <c r="OBV34" s="74">
        <f t="shared" si="159"/>
        <v>0</v>
      </c>
      <c r="OBW34" s="74">
        <f t="shared" si="159"/>
        <v>0</v>
      </c>
      <c r="OBX34" s="74">
        <f t="shared" si="159"/>
        <v>0</v>
      </c>
      <c r="OBY34" s="74">
        <f t="shared" si="159"/>
        <v>0</v>
      </c>
      <c r="OBZ34" s="74">
        <f t="shared" si="159"/>
        <v>0</v>
      </c>
      <c r="OCA34" s="74">
        <f t="shared" si="159"/>
        <v>0</v>
      </c>
      <c r="OCB34" s="74">
        <f t="shared" si="159"/>
        <v>0</v>
      </c>
      <c r="OCC34" s="74">
        <f t="shared" si="159"/>
        <v>0</v>
      </c>
      <c r="OCD34" s="74">
        <f t="shared" si="159"/>
        <v>0</v>
      </c>
      <c r="OCE34" s="74">
        <f t="shared" si="159"/>
        <v>0</v>
      </c>
      <c r="OCF34" s="74">
        <f t="shared" si="159"/>
        <v>0</v>
      </c>
      <c r="OCG34" s="74">
        <f t="shared" si="159"/>
        <v>0</v>
      </c>
      <c r="OCH34" s="74">
        <f t="shared" si="159"/>
        <v>0</v>
      </c>
      <c r="OCI34" s="74">
        <f t="shared" si="159"/>
        <v>0</v>
      </c>
      <c r="OCJ34" s="74">
        <f t="shared" si="159"/>
        <v>0</v>
      </c>
      <c r="OCK34" s="74">
        <f t="shared" si="159"/>
        <v>0</v>
      </c>
      <c r="OCL34" s="74">
        <f t="shared" si="159"/>
        <v>0</v>
      </c>
      <c r="OCM34" s="74">
        <f t="shared" si="159"/>
        <v>0</v>
      </c>
      <c r="OCN34" s="74">
        <f t="shared" si="159"/>
        <v>0</v>
      </c>
      <c r="OCO34" s="74">
        <f t="shared" si="159"/>
        <v>0</v>
      </c>
      <c r="OCP34" s="74">
        <f t="shared" si="159"/>
        <v>0</v>
      </c>
      <c r="OCQ34" s="74">
        <f t="shared" si="159"/>
        <v>0</v>
      </c>
      <c r="OCR34" s="74">
        <f t="shared" si="159"/>
        <v>0</v>
      </c>
      <c r="OCS34" s="74">
        <f t="shared" si="159"/>
        <v>0</v>
      </c>
      <c r="OCT34" s="74">
        <f t="shared" si="159"/>
        <v>0</v>
      </c>
      <c r="OCU34" s="74">
        <f t="shared" si="159"/>
        <v>0</v>
      </c>
      <c r="OCV34" s="74">
        <f t="shared" si="159"/>
        <v>0</v>
      </c>
      <c r="OCW34" s="74">
        <f t="shared" si="159"/>
        <v>0</v>
      </c>
      <c r="OCX34" s="74">
        <f t="shared" si="159"/>
        <v>0</v>
      </c>
      <c r="OCY34" s="74">
        <f t="shared" si="159"/>
        <v>0</v>
      </c>
      <c r="OCZ34" s="74">
        <f t="shared" si="159"/>
        <v>0</v>
      </c>
      <c r="ODA34" s="74">
        <f t="shared" si="159"/>
        <v>0</v>
      </c>
      <c r="ODB34" s="74">
        <f t="shared" si="159"/>
        <v>0</v>
      </c>
      <c r="ODC34" s="74">
        <f t="shared" si="159"/>
        <v>0</v>
      </c>
      <c r="ODD34" s="74">
        <f t="shared" ref="ODD34:OFO34" si="160">ODD6/1000000</f>
        <v>0</v>
      </c>
      <c r="ODE34" s="74">
        <f t="shared" si="160"/>
        <v>0</v>
      </c>
      <c r="ODF34" s="74">
        <f t="shared" si="160"/>
        <v>0</v>
      </c>
      <c r="ODG34" s="74">
        <f t="shared" si="160"/>
        <v>0</v>
      </c>
      <c r="ODH34" s="74">
        <f t="shared" si="160"/>
        <v>0</v>
      </c>
      <c r="ODI34" s="74">
        <f t="shared" si="160"/>
        <v>0</v>
      </c>
      <c r="ODJ34" s="74">
        <f t="shared" si="160"/>
        <v>0</v>
      </c>
      <c r="ODK34" s="74">
        <f t="shared" si="160"/>
        <v>0</v>
      </c>
      <c r="ODL34" s="74">
        <f t="shared" si="160"/>
        <v>0</v>
      </c>
      <c r="ODM34" s="74">
        <f t="shared" si="160"/>
        <v>0</v>
      </c>
      <c r="ODN34" s="74">
        <f t="shared" si="160"/>
        <v>0</v>
      </c>
      <c r="ODO34" s="74">
        <f t="shared" si="160"/>
        <v>0</v>
      </c>
      <c r="ODP34" s="74">
        <f t="shared" si="160"/>
        <v>0</v>
      </c>
      <c r="ODQ34" s="74">
        <f t="shared" si="160"/>
        <v>0</v>
      </c>
      <c r="ODR34" s="74">
        <f t="shared" si="160"/>
        <v>0</v>
      </c>
      <c r="ODS34" s="74">
        <f t="shared" si="160"/>
        <v>0</v>
      </c>
      <c r="ODT34" s="74">
        <f t="shared" si="160"/>
        <v>0</v>
      </c>
      <c r="ODU34" s="74">
        <f t="shared" si="160"/>
        <v>0</v>
      </c>
      <c r="ODV34" s="74">
        <f t="shared" si="160"/>
        <v>0</v>
      </c>
      <c r="ODW34" s="74">
        <f t="shared" si="160"/>
        <v>0</v>
      </c>
      <c r="ODX34" s="74">
        <f t="shared" si="160"/>
        <v>0</v>
      </c>
      <c r="ODY34" s="74">
        <f t="shared" si="160"/>
        <v>0</v>
      </c>
      <c r="ODZ34" s="74">
        <f t="shared" si="160"/>
        <v>0</v>
      </c>
      <c r="OEA34" s="74">
        <f t="shared" si="160"/>
        <v>0</v>
      </c>
      <c r="OEB34" s="74">
        <f t="shared" si="160"/>
        <v>0</v>
      </c>
      <c r="OEC34" s="74">
        <f t="shared" si="160"/>
        <v>0</v>
      </c>
      <c r="OED34" s="74">
        <f t="shared" si="160"/>
        <v>0</v>
      </c>
      <c r="OEE34" s="74">
        <f t="shared" si="160"/>
        <v>0</v>
      </c>
      <c r="OEF34" s="74">
        <f t="shared" si="160"/>
        <v>0</v>
      </c>
      <c r="OEG34" s="74">
        <f t="shared" si="160"/>
        <v>0</v>
      </c>
      <c r="OEH34" s="74">
        <f t="shared" si="160"/>
        <v>0</v>
      </c>
      <c r="OEI34" s="74">
        <f t="shared" si="160"/>
        <v>0</v>
      </c>
      <c r="OEJ34" s="74">
        <f t="shared" si="160"/>
        <v>0</v>
      </c>
      <c r="OEK34" s="74">
        <f t="shared" si="160"/>
        <v>0</v>
      </c>
      <c r="OEL34" s="74">
        <f t="shared" si="160"/>
        <v>0</v>
      </c>
      <c r="OEM34" s="74">
        <f t="shared" si="160"/>
        <v>0</v>
      </c>
      <c r="OEN34" s="74">
        <f t="shared" si="160"/>
        <v>0</v>
      </c>
      <c r="OEO34" s="74">
        <f t="shared" si="160"/>
        <v>0</v>
      </c>
      <c r="OEP34" s="74">
        <f t="shared" si="160"/>
        <v>0</v>
      </c>
      <c r="OEQ34" s="74">
        <f t="shared" si="160"/>
        <v>0</v>
      </c>
      <c r="OER34" s="74">
        <f t="shared" si="160"/>
        <v>0</v>
      </c>
      <c r="OES34" s="74">
        <f t="shared" si="160"/>
        <v>0</v>
      </c>
      <c r="OET34" s="74">
        <f t="shared" si="160"/>
        <v>0</v>
      </c>
      <c r="OEU34" s="74">
        <f t="shared" si="160"/>
        <v>0</v>
      </c>
      <c r="OEV34" s="74">
        <f t="shared" si="160"/>
        <v>0</v>
      </c>
      <c r="OEW34" s="74">
        <f t="shared" si="160"/>
        <v>0</v>
      </c>
      <c r="OEX34" s="74">
        <f t="shared" si="160"/>
        <v>0</v>
      </c>
      <c r="OEY34" s="74">
        <f t="shared" si="160"/>
        <v>0</v>
      </c>
      <c r="OEZ34" s="74">
        <f t="shared" si="160"/>
        <v>0</v>
      </c>
      <c r="OFA34" s="74">
        <f t="shared" si="160"/>
        <v>0</v>
      </c>
      <c r="OFB34" s="74">
        <f t="shared" si="160"/>
        <v>0</v>
      </c>
      <c r="OFC34" s="74">
        <f t="shared" si="160"/>
        <v>0</v>
      </c>
      <c r="OFD34" s="74">
        <f t="shared" si="160"/>
        <v>0</v>
      </c>
      <c r="OFE34" s="74">
        <f t="shared" si="160"/>
        <v>0</v>
      </c>
      <c r="OFF34" s="74">
        <f t="shared" si="160"/>
        <v>0</v>
      </c>
      <c r="OFG34" s="74">
        <f t="shared" si="160"/>
        <v>0</v>
      </c>
      <c r="OFH34" s="74">
        <f t="shared" si="160"/>
        <v>0</v>
      </c>
      <c r="OFI34" s="74">
        <f t="shared" si="160"/>
        <v>0</v>
      </c>
      <c r="OFJ34" s="74">
        <f t="shared" si="160"/>
        <v>0</v>
      </c>
      <c r="OFK34" s="74">
        <f t="shared" si="160"/>
        <v>0</v>
      </c>
      <c r="OFL34" s="74">
        <f t="shared" si="160"/>
        <v>0</v>
      </c>
      <c r="OFM34" s="74">
        <f t="shared" si="160"/>
        <v>0</v>
      </c>
      <c r="OFN34" s="74">
        <f t="shared" si="160"/>
        <v>0</v>
      </c>
      <c r="OFO34" s="74">
        <f t="shared" si="160"/>
        <v>0</v>
      </c>
      <c r="OFP34" s="74">
        <f t="shared" ref="OFP34:OIA34" si="161">OFP6/1000000</f>
        <v>0</v>
      </c>
      <c r="OFQ34" s="74">
        <f t="shared" si="161"/>
        <v>0</v>
      </c>
      <c r="OFR34" s="74">
        <f t="shared" si="161"/>
        <v>0</v>
      </c>
      <c r="OFS34" s="74">
        <f t="shared" si="161"/>
        <v>0</v>
      </c>
      <c r="OFT34" s="74">
        <f t="shared" si="161"/>
        <v>0</v>
      </c>
      <c r="OFU34" s="74">
        <f t="shared" si="161"/>
        <v>0</v>
      </c>
      <c r="OFV34" s="74">
        <f t="shared" si="161"/>
        <v>0</v>
      </c>
      <c r="OFW34" s="74">
        <f t="shared" si="161"/>
        <v>0</v>
      </c>
      <c r="OFX34" s="74">
        <f t="shared" si="161"/>
        <v>0</v>
      </c>
      <c r="OFY34" s="74">
        <f t="shared" si="161"/>
        <v>0</v>
      </c>
      <c r="OFZ34" s="74">
        <f t="shared" si="161"/>
        <v>0</v>
      </c>
      <c r="OGA34" s="74">
        <f t="shared" si="161"/>
        <v>0</v>
      </c>
      <c r="OGB34" s="74">
        <f t="shared" si="161"/>
        <v>0</v>
      </c>
      <c r="OGC34" s="74">
        <f t="shared" si="161"/>
        <v>0</v>
      </c>
      <c r="OGD34" s="74">
        <f t="shared" si="161"/>
        <v>0</v>
      </c>
      <c r="OGE34" s="74">
        <f t="shared" si="161"/>
        <v>0</v>
      </c>
      <c r="OGF34" s="74">
        <f t="shared" si="161"/>
        <v>0</v>
      </c>
      <c r="OGG34" s="74">
        <f t="shared" si="161"/>
        <v>0</v>
      </c>
      <c r="OGH34" s="74">
        <f t="shared" si="161"/>
        <v>0</v>
      </c>
      <c r="OGI34" s="74">
        <f t="shared" si="161"/>
        <v>0</v>
      </c>
      <c r="OGJ34" s="74">
        <f t="shared" si="161"/>
        <v>0</v>
      </c>
      <c r="OGK34" s="74">
        <f t="shared" si="161"/>
        <v>0</v>
      </c>
      <c r="OGL34" s="74">
        <f t="shared" si="161"/>
        <v>0</v>
      </c>
      <c r="OGM34" s="74">
        <f t="shared" si="161"/>
        <v>0</v>
      </c>
      <c r="OGN34" s="74">
        <f t="shared" si="161"/>
        <v>0</v>
      </c>
      <c r="OGO34" s="74">
        <f t="shared" si="161"/>
        <v>0</v>
      </c>
      <c r="OGP34" s="74">
        <f t="shared" si="161"/>
        <v>0</v>
      </c>
      <c r="OGQ34" s="74">
        <f t="shared" si="161"/>
        <v>0</v>
      </c>
      <c r="OGR34" s="74">
        <f t="shared" si="161"/>
        <v>0</v>
      </c>
      <c r="OGS34" s="74">
        <f t="shared" si="161"/>
        <v>0</v>
      </c>
      <c r="OGT34" s="74">
        <f t="shared" si="161"/>
        <v>0</v>
      </c>
      <c r="OGU34" s="74">
        <f t="shared" si="161"/>
        <v>0</v>
      </c>
      <c r="OGV34" s="74">
        <f t="shared" si="161"/>
        <v>0</v>
      </c>
      <c r="OGW34" s="74">
        <f t="shared" si="161"/>
        <v>0</v>
      </c>
      <c r="OGX34" s="74">
        <f t="shared" si="161"/>
        <v>0</v>
      </c>
      <c r="OGY34" s="74">
        <f t="shared" si="161"/>
        <v>0</v>
      </c>
      <c r="OGZ34" s="74">
        <f t="shared" si="161"/>
        <v>0</v>
      </c>
      <c r="OHA34" s="74">
        <f t="shared" si="161"/>
        <v>0</v>
      </c>
      <c r="OHB34" s="74">
        <f t="shared" si="161"/>
        <v>0</v>
      </c>
      <c r="OHC34" s="74">
        <f t="shared" si="161"/>
        <v>0</v>
      </c>
      <c r="OHD34" s="74">
        <f t="shared" si="161"/>
        <v>0</v>
      </c>
      <c r="OHE34" s="74">
        <f t="shared" si="161"/>
        <v>0</v>
      </c>
      <c r="OHF34" s="74">
        <f t="shared" si="161"/>
        <v>0</v>
      </c>
      <c r="OHG34" s="74">
        <f t="shared" si="161"/>
        <v>0</v>
      </c>
      <c r="OHH34" s="74">
        <f t="shared" si="161"/>
        <v>0</v>
      </c>
      <c r="OHI34" s="74">
        <f t="shared" si="161"/>
        <v>0</v>
      </c>
      <c r="OHJ34" s="74">
        <f t="shared" si="161"/>
        <v>0</v>
      </c>
      <c r="OHK34" s="74">
        <f t="shared" si="161"/>
        <v>0</v>
      </c>
      <c r="OHL34" s="74">
        <f t="shared" si="161"/>
        <v>0</v>
      </c>
      <c r="OHM34" s="74">
        <f t="shared" si="161"/>
        <v>0</v>
      </c>
      <c r="OHN34" s="74">
        <f t="shared" si="161"/>
        <v>0</v>
      </c>
      <c r="OHO34" s="74">
        <f t="shared" si="161"/>
        <v>0</v>
      </c>
      <c r="OHP34" s="74">
        <f t="shared" si="161"/>
        <v>0</v>
      </c>
      <c r="OHQ34" s="74">
        <f t="shared" si="161"/>
        <v>0</v>
      </c>
      <c r="OHR34" s="74">
        <f t="shared" si="161"/>
        <v>0</v>
      </c>
      <c r="OHS34" s="74">
        <f t="shared" si="161"/>
        <v>0</v>
      </c>
      <c r="OHT34" s="74">
        <f t="shared" si="161"/>
        <v>0</v>
      </c>
      <c r="OHU34" s="74">
        <f t="shared" si="161"/>
        <v>0</v>
      </c>
      <c r="OHV34" s="74">
        <f t="shared" si="161"/>
        <v>0</v>
      </c>
      <c r="OHW34" s="74">
        <f t="shared" si="161"/>
        <v>0</v>
      </c>
      <c r="OHX34" s="74">
        <f t="shared" si="161"/>
        <v>0</v>
      </c>
      <c r="OHY34" s="74">
        <f t="shared" si="161"/>
        <v>0</v>
      </c>
      <c r="OHZ34" s="74">
        <f t="shared" si="161"/>
        <v>0</v>
      </c>
      <c r="OIA34" s="74">
        <f t="shared" si="161"/>
        <v>0</v>
      </c>
      <c r="OIB34" s="74">
        <f t="shared" ref="OIB34:OKM34" si="162">OIB6/1000000</f>
        <v>0</v>
      </c>
      <c r="OIC34" s="74">
        <f t="shared" si="162"/>
        <v>0</v>
      </c>
      <c r="OID34" s="74">
        <f t="shared" si="162"/>
        <v>0</v>
      </c>
      <c r="OIE34" s="74">
        <f t="shared" si="162"/>
        <v>0</v>
      </c>
      <c r="OIF34" s="74">
        <f t="shared" si="162"/>
        <v>0</v>
      </c>
      <c r="OIG34" s="74">
        <f t="shared" si="162"/>
        <v>0</v>
      </c>
      <c r="OIH34" s="74">
        <f t="shared" si="162"/>
        <v>0</v>
      </c>
      <c r="OII34" s="74">
        <f t="shared" si="162"/>
        <v>0</v>
      </c>
      <c r="OIJ34" s="74">
        <f t="shared" si="162"/>
        <v>0</v>
      </c>
      <c r="OIK34" s="74">
        <f t="shared" si="162"/>
        <v>0</v>
      </c>
      <c r="OIL34" s="74">
        <f t="shared" si="162"/>
        <v>0</v>
      </c>
      <c r="OIM34" s="74">
        <f t="shared" si="162"/>
        <v>0</v>
      </c>
      <c r="OIN34" s="74">
        <f t="shared" si="162"/>
        <v>0</v>
      </c>
      <c r="OIO34" s="74">
        <f t="shared" si="162"/>
        <v>0</v>
      </c>
      <c r="OIP34" s="74">
        <f t="shared" si="162"/>
        <v>0</v>
      </c>
      <c r="OIQ34" s="74">
        <f t="shared" si="162"/>
        <v>0</v>
      </c>
      <c r="OIR34" s="74">
        <f t="shared" si="162"/>
        <v>0</v>
      </c>
      <c r="OIS34" s="74">
        <f t="shared" si="162"/>
        <v>0</v>
      </c>
      <c r="OIT34" s="74">
        <f t="shared" si="162"/>
        <v>0</v>
      </c>
      <c r="OIU34" s="74">
        <f t="shared" si="162"/>
        <v>0</v>
      </c>
      <c r="OIV34" s="74">
        <f t="shared" si="162"/>
        <v>0</v>
      </c>
      <c r="OIW34" s="74">
        <f t="shared" si="162"/>
        <v>0</v>
      </c>
      <c r="OIX34" s="74">
        <f t="shared" si="162"/>
        <v>0</v>
      </c>
      <c r="OIY34" s="74">
        <f t="shared" si="162"/>
        <v>0</v>
      </c>
      <c r="OIZ34" s="74">
        <f t="shared" si="162"/>
        <v>0</v>
      </c>
      <c r="OJA34" s="74">
        <f t="shared" si="162"/>
        <v>0</v>
      </c>
      <c r="OJB34" s="74">
        <f t="shared" si="162"/>
        <v>0</v>
      </c>
      <c r="OJC34" s="74">
        <f t="shared" si="162"/>
        <v>0</v>
      </c>
      <c r="OJD34" s="74">
        <f t="shared" si="162"/>
        <v>0</v>
      </c>
      <c r="OJE34" s="74">
        <f t="shared" si="162"/>
        <v>0</v>
      </c>
      <c r="OJF34" s="74">
        <f t="shared" si="162"/>
        <v>0</v>
      </c>
      <c r="OJG34" s="74">
        <f t="shared" si="162"/>
        <v>0</v>
      </c>
      <c r="OJH34" s="74">
        <f t="shared" si="162"/>
        <v>0</v>
      </c>
      <c r="OJI34" s="74">
        <f t="shared" si="162"/>
        <v>0</v>
      </c>
      <c r="OJJ34" s="74">
        <f t="shared" si="162"/>
        <v>0</v>
      </c>
      <c r="OJK34" s="74">
        <f t="shared" si="162"/>
        <v>0</v>
      </c>
      <c r="OJL34" s="74">
        <f t="shared" si="162"/>
        <v>0</v>
      </c>
      <c r="OJM34" s="74">
        <f t="shared" si="162"/>
        <v>0</v>
      </c>
      <c r="OJN34" s="74">
        <f t="shared" si="162"/>
        <v>0</v>
      </c>
      <c r="OJO34" s="74">
        <f t="shared" si="162"/>
        <v>0</v>
      </c>
      <c r="OJP34" s="74">
        <f t="shared" si="162"/>
        <v>0</v>
      </c>
      <c r="OJQ34" s="74">
        <f t="shared" si="162"/>
        <v>0</v>
      </c>
      <c r="OJR34" s="74">
        <f t="shared" si="162"/>
        <v>0</v>
      </c>
      <c r="OJS34" s="74">
        <f t="shared" si="162"/>
        <v>0</v>
      </c>
      <c r="OJT34" s="74">
        <f t="shared" si="162"/>
        <v>0</v>
      </c>
      <c r="OJU34" s="74">
        <f t="shared" si="162"/>
        <v>0</v>
      </c>
      <c r="OJV34" s="74">
        <f t="shared" si="162"/>
        <v>0</v>
      </c>
      <c r="OJW34" s="74">
        <f t="shared" si="162"/>
        <v>0</v>
      </c>
      <c r="OJX34" s="74">
        <f t="shared" si="162"/>
        <v>0</v>
      </c>
      <c r="OJY34" s="74">
        <f t="shared" si="162"/>
        <v>0</v>
      </c>
      <c r="OJZ34" s="74">
        <f t="shared" si="162"/>
        <v>0</v>
      </c>
      <c r="OKA34" s="74">
        <f t="shared" si="162"/>
        <v>0</v>
      </c>
      <c r="OKB34" s="74">
        <f t="shared" si="162"/>
        <v>0</v>
      </c>
      <c r="OKC34" s="74">
        <f t="shared" si="162"/>
        <v>0</v>
      </c>
      <c r="OKD34" s="74">
        <f t="shared" si="162"/>
        <v>0</v>
      </c>
      <c r="OKE34" s="74">
        <f t="shared" si="162"/>
        <v>0</v>
      </c>
      <c r="OKF34" s="74">
        <f t="shared" si="162"/>
        <v>0</v>
      </c>
      <c r="OKG34" s="74">
        <f t="shared" si="162"/>
        <v>0</v>
      </c>
      <c r="OKH34" s="74">
        <f t="shared" si="162"/>
        <v>0</v>
      </c>
      <c r="OKI34" s="74">
        <f t="shared" si="162"/>
        <v>0</v>
      </c>
      <c r="OKJ34" s="74">
        <f t="shared" si="162"/>
        <v>0</v>
      </c>
      <c r="OKK34" s="74">
        <f t="shared" si="162"/>
        <v>0</v>
      </c>
      <c r="OKL34" s="74">
        <f t="shared" si="162"/>
        <v>0</v>
      </c>
      <c r="OKM34" s="74">
        <f t="shared" si="162"/>
        <v>0</v>
      </c>
      <c r="OKN34" s="74">
        <f t="shared" ref="OKN34:OMY34" si="163">OKN6/1000000</f>
        <v>0</v>
      </c>
      <c r="OKO34" s="74">
        <f t="shared" si="163"/>
        <v>0</v>
      </c>
      <c r="OKP34" s="74">
        <f t="shared" si="163"/>
        <v>0</v>
      </c>
      <c r="OKQ34" s="74">
        <f t="shared" si="163"/>
        <v>0</v>
      </c>
      <c r="OKR34" s="74">
        <f t="shared" si="163"/>
        <v>0</v>
      </c>
      <c r="OKS34" s="74">
        <f t="shared" si="163"/>
        <v>0</v>
      </c>
      <c r="OKT34" s="74">
        <f t="shared" si="163"/>
        <v>0</v>
      </c>
      <c r="OKU34" s="74">
        <f t="shared" si="163"/>
        <v>0</v>
      </c>
      <c r="OKV34" s="74">
        <f t="shared" si="163"/>
        <v>0</v>
      </c>
      <c r="OKW34" s="74">
        <f t="shared" si="163"/>
        <v>0</v>
      </c>
      <c r="OKX34" s="74">
        <f t="shared" si="163"/>
        <v>0</v>
      </c>
      <c r="OKY34" s="74">
        <f t="shared" si="163"/>
        <v>0</v>
      </c>
      <c r="OKZ34" s="74">
        <f t="shared" si="163"/>
        <v>0</v>
      </c>
      <c r="OLA34" s="74">
        <f t="shared" si="163"/>
        <v>0</v>
      </c>
      <c r="OLB34" s="74">
        <f t="shared" si="163"/>
        <v>0</v>
      </c>
      <c r="OLC34" s="74">
        <f t="shared" si="163"/>
        <v>0</v>
      </c>
      <c r="OLD34" s="74">
        <f t="shared" si="163"/>
        <v>0</v>
      </c>
      <c r="OLE34" s="74">
        <f t="shared" si="163"/>
        <v>0</v>
      </c>
      <c r="OLF34" s="74">
        <f t="shared" si="163"/>
        <v>0</v>
      </c>
      <c r="OLG34" s="74">
        <f t="shared" si="163"/>
        <v>0</v>
      </c>
      <c r="OLH34" s="74">
        <f t="shared" si="163"/>
        <v>0</v>
      </c>
      <c r="OLI34" s="74">
        <f t="shared" si="163"/>
        <v>0</v>
      </c>
      <c r="OLJ34" s="74">
        <f t="shared" si="163"/>
        <v>0</v>
      </c>
      <c r="OLK34" s="74">
        <f t="shared" si="163"/>
        <v>0</v>
      </c>
      <c r="OLL34" s="74">
        <f t="shared" si="163"/>
        <v>0</v>
      </c>
      <c r="OLM34" s="74">
        <f t="shared" si="163"/>
        <v>0</v>
      </c>
      <c r="OLN34" s="74">
        <f t="shared" si="163"/>
        <v>0</v>
      </c>
      <c r="OLO34" s="74">
        <f t="shared" si="163"/>
        <v>0</v>
      </c>
      <c r="OLP34" s="74">
        <f t="shared" si="163"/>
        <v>0</v>
      </c>
      <c r="OLQ34" s="74">
        <f t="shared" si="163"/>
        <v>0</v>
      </c>
      <c r="OLR34" s="74">
        <f t="shared" si="163"/>
        <v>0</v>
      </c>
      <c r="OLS34" s="74">
        <f t="shared" si="163"/>
        <v>0</v>
      </c>
      <c r="OLT34" s="74">
        <f t="shared" si="163"/>
        <v>0</v>
      </c>
      <c r="OLU34" s="74">
        <f t="shared" si="163"/>
        <v>0</v>
      </c>
      <c r="OLV34" s="74">
        <f t="shared" si="163"/>
        <v>0</v>
      </c>
      <c r="OLW34" s="74">
        <f t="shared" si="163"/>
        <v>0</v>
      </c>
      <c r="OLX34" s="74">
        <f t="shared" si="163"/>
        <v>0</v>
      </c>
      <c r="OLY34" s="74">
        <f t="shared" si="163"/>
        <v>0</v>
      </c>
      <c r="OLZ34" s="74">
        <f t="shared" si="163"/>
        <v>0</v>
      </c>
      <c r="OMA34" s="74">
        <f t="shared" si="163"/>
        <v>0</v>
      </c>
      <c r="OMB34" s="74">
        <f t="shared" si="163"/>
        <v>0</v>
      </c>
      <c r="OMC34" s="74">
        <f t="shared" si="163"/>
        <v>0</v>
      </c>
      <c r="OMD34" s="74">
        <f t="shared" si="163"/>
        <v>0</v>
      </c>
      <c r="OME34" s="74">
        <f t="shared" si="163"/>
        <v>0</v>
      </c>
      <c r="OMF34" s="74">
        <f t="shared" si="163"/>
        <v>0</v>
      </c>
      <c r="OMG34" s="74">
        <f t="shared" si="163"/>
        <v>0</v>
      </c>
      <c r="OMH34" s="74">
        <f t="shared" si="163"/>
        <v>0</v>
      </c>
      <c r="OMI34" s="74">
        <f t="shared" si="163"/>
        <v>0</v>
      </c>
      <c r="OMJ34" s="74">
        <f t="shared" si="163"/>
        <v>0</v>
      </c>
      <c r="OMK34" s="74">
        <f t="shared" si="163"/>
        <v>0</v>
      </c>
      <c r="OML34" s="74">
        <f t="shared" si="163"/>
        <v>0</v>
      </c>
      <c r="OMM34" s="74">
        <f t="shared" si="163"/>
        <v>0</v>
      </c>
      <c r="OMN34" s="74">
        <f t="shared" si="163"/>
        <v>0</v>
      </c>
      <c r="OMO34" s="74">
        <f t="shared" si="163"/>
        <v>0</v>
      </c>
      <c r="OMP34" s="74">
        <f t="shared" si="163"/>
        <v>0</v>
      </c>
      <c r="OMQ34" s="74">
        <f t="shared" si="163"/>
        <v>0</v>
      </c>
      <c r="OMR34" s="74">
        <f t="shared" si="163"/>
        <v>0</v>
      </c>
      <c r="OMS34" s="74">
        <f t="shared" si="163"/>
        <v>0</v>
      </c>
      <c r="OMT34" s="74">
        <f t="shared" si="163"/>
        <v>0</v>
      </c>
      <c r="OMU34" s="74">
        <f t="shared" si="163"/>
        <v>0</v>
      </c>
      <c r="OMV34" s="74">
        <f t="shared" si="163"/>
        <v>0</v>
      </c>
      <c r="OMW34" s="74">
        <f t="shared" si="163"/>
        <v>0</v>
      </c>
      <c r="OMX34" s="74">
        <f t="shared" si="163"/>
        <v>0</v>
      </c>
      <c r="OMY34" s="74">
        <f t="shared" si="163"/>
        <v>0</v>
      </c>
      <c r="OMZ34" s="74">
        <f t="shared" ref="OMZ34:OPK34" si="164">OMZ6/1000000</f>
        <v>0</v>
      </c>
      <c r="ONA34" s="74">
        <f t="shared" si="164"/>
        <v>0</v>
      </c>
      <c r="ONB34" s="74">
        <f t="shared" si="164"/>
        <v>0</v>
      </c>
      <c r="ONC34" s="74">
        <f t="shared" si="164"/>
        <v>0</v>
      </c>
      <c r="OND34" s="74">
        <f t="shared" si="164"/>
        <v>0</v>
      </c>
      <c r="ONE34" s="74">
        <f t="shared" si="164"/>
        <v>0</v>
      </c>
      <c r="ONF34" s="74">
        <f t="shared" si="164"/>
        <v>0</v>
      </c>
      <c r="ONG34" s="74">
        <f t="shared" si="164"/>
        <v>0</v>
      </c>
      <c r="ONH34" s="74">
        <f t="shared" si="164"/>
        <v>0</v>
      </c>
      <c r="ONI34" s="74">
        <f t="shared" si="164"/>
        <v>0</v>
      </c>
      <c r="ONJ34" s="74">
        <f t="shared" si="164"/>
        <v>0</v>
      </c>
      <c r="ONK34" s="74">
        <f t="shared" si="164"/>
        <v>0</v>
      </c>
      <c r="ONL34" s="74">
        <f t="shared" si="164"/>
        <v>0</v>
      </c>
      <c r="ONM34" s="74">
        <f t="shared" si="164"/>
        <v>0</v>
      </c>
      <c r="ONN34" s="74">
        <f t="shared" si="164"/>
        <v>0</v>
      </c>
      <c r="ONO34" s="74">
        <f t="shared" si="164"/>
        <v>0</v>
      </c>
      <c r="ONP34" s="74">
        <f t="shared" si="164"/>
        <v>0</v>
      </c>
      <c r="ONQ34" s="74">
        <f t="shared" si="164"/>
        <v>0</v>
      </c>
      <c r="ONR34" s="74">
        <f t="shared" si="164"/>
        <v>0</v>
      </c>
      <c r="ONS34" s="74">
        <f t="shared" si="164"/>
        <v>0</v>
      </c>
      <c r="ONT34" s="74">
        <f t="shared" si="164"/>
        <v>0</v>
      </c>
      <c r="ONU34" s="74">
        <f t="shared" si="164"/>
        <v>0</v>
      </c>
      <c r="ONV34" s="74">
        <f t="shared" si="164"/>
        <v>0</v>
      </c>
      <c r="ONW34" s="74">
        <f t="shared" si="164"/>
        <v>0</v>
      </c>
      <c r="ONX34" s="74">
        <f t="shared" si="164"/>
        <v>0</v>
      </c>
      <c r="ONY34" s="74">
        <f t="shared" si="164"/>
        <v>0</v>
      </c>
      <c r="ONZ34" s="74">
        <f t="shared" si="164"/>
        <v>0</v>
      </c>
      <c r="OOA34" s="74">
        <f t="shared" si="164"/>
        <v>0</v>
      </c>
      <c r="OOB34" s="74">
        <f t="shared" si="164"/>
        <v>0</v>
      </c>
      <c r="OOC34" s="74">
        <f t="shared" si="164"/>
        <v>0</v>
      </c>
      <c r="OOD34" s="74">
        <f t="shared" si="164"/>
        <v>0</v>
      </c>
      <c r="OOE34" s="74">
        <f t="shared" si="164"/>
        <v>0</v>
      </c>
      <c r="OOF34" s="74">
        <f t="shared" si="164"/>
        <v>0</v>
      </c>
      <c r="OOG34" s="74">
        <f t="shared" si="164"/>
        <v>0</v>
      </c>
      <c r="OOH34" s="74">
        <f t="shared" si="164"/>
        <v>0</v>
      </c>
      <c r="OOI34" s="74">
        <f t="shared" si="164"/>
        <v>0</v>
      </c>
      <c r="OOJ34" s="74">
        <f t="shared" si="164"/>
        <v>0</v>
      </c>
      <c r="OOK34" s="74">
        <f t="shared" si="164"/>
        <v>0</v>
      </c>
      <c r="OOL34" s="74">
        <f t="shared" si="164"/>
        <v>0</v>
      </c>
      <c r="OOM34" s="74">
        <f t="shared" si="164"/>
        <v>0</v>
      </c>
      <c r="OON34" s="74">
        <f t="shared" si="164"/>
        <v>0</v>
      </c>
      <c r="OOO34" s="74">
        <f t="shared" si="164"/>
        <v>0</v>
      </c>
      <c r="OOP34" s="74">
        <f t="shared" si="164"/>
        <v>0</v>
      </c>
      <c r="OOQ34" s="74">
        <f t="shared" si="164"/>
        <v>0</v>
      </c>
      <c r="OOR34" s="74">
        <f t="shared" si="164"/>
        <v>0</v>
      </c>
      <c r="OOS34" s="74">
        <f t="shared" si="164"/>
        <v>0</v>
      </c>
      <c r="OOT34" s="74">
        <f t="shared" si="164"/>
        <v>0</v>
      </c>
      <c r="OOU34" s="74">
        <f t="shared" si="164"/>
        <v>0</v>
      </c>
      <c r="OOV34" s="74">
        <f t="shared" si="164"/>
        <v>0</v>
      </c>
      <c r="OOW34" s="74">
        <f t="shared" si="164"/>
        <v>0</v>
      </c>
      <c r="OOX34" s="74">
        <f t="shared" si="164"/>
        <v>0</v>
      </c>
      <c r="OOY34" s="74">
        <f t="shared" si="164"/>
        <v>0</v>
      </c>
      <c r="OOZ34" s="74">
        <f t="shared" si="164"/>
        <v>0</v>
      </c>
      <c r="OPA34" s="74">
        <f t="shared" si="164"/>
        <v>0</v>
      </c>
      <c r="OPB34" s="74">
        <f t="shared" si="164"/>
        <v>0</v>
      </c>
      <c r="OPC34" s="74">
        <f t="shared" si="164"/>
        <v>0</v>
      </c>
      <c r="OPD34" s="74">
        <f t="shared" si="164"/>
        <v>0</v>
      </c>
      <c r="OPE34" s="74">
        <f t="shared" si="164"/>
        <v>0</v>
      </c>
      <c r="OPF34" s="74">
        <f t="shared" si="164"/>
        <v>0</v>
      </c>
      <c r="OPG34" s="74">
        <f t="shared" si="164"/>
        <v>0</v>
      </c>
      <c r="OPH34" s="74">
        <f t="shared" si="164"/>
        <v>0</v>
      </c>
      <c r="OPI34" s="74">
        <f t="shared" si="164"/>
        <v>0</v>
      </c>
      <c r="OPJ34" s="74">
        <f t="shared" si="164"/>
        <v>0</v>
      </c>
      <c r="OPK34" s="74">
        <f t="shared" si="164"/>
        <v>0</v>
      </c>
      <c r="OPL34" s="74">
        <f t="shared" ref="OPL34:ORW34" si="165">OPL6/1000000</f>
        <v>0</v>
      </c>
      <c r="OPM34" s="74">
        <f t="shared" si="165"/>
        <v>0</v>
      </c>
      <c r="OPN34" s="74">
        <f t="shared" si="165"/>
        <v>0</v>
      </c>
      <c r="OPO34" s="74">
        <f t="shared" si="165"/>
        <v>0</v>
      </c>
      <c r="OPP34" s="74">
        <f t="shared" si="165"/>
        <v>0</v>
      </c>
      <c r="OPQ34" s="74">
        <f t="shared" si="165"/>
        <v>0</v>
      </c>
      <c r="OPR34" s="74">
        <f t="shared" si="165"/>
        <v>0</v>
      </c>
      <c r="OPS34" s="74">
        <f t="shared" si="165"/>
        <v>0</v>
      </c>
      <c r="OPT34" s="74">
        <f t="shared" si="165"/>
        <v>0</v>
      </c>
      <c r="OPU34" s="74">
        <f t="shared" si="165"/>
        <v>0</v>
      </c>
      <c r="OPV34" s="74">
        <f t="shared" si="165"/>
        <v>0</v>
      </c>
      <c r="OPW34" s="74">
        <f t="shared" si="165"/>
        <v>0</v>
      </c>
      <c r="OPX34" s="74">
        <f t="shared" si="165"/>
        <v>0</v>
      </c>
      <c r="OPY34" s="74">
        <f t="shared" si="165"/>
        <v>0</v>
      </c>
      <c r="OPZ34" s="74">
        <f t="shared" si="165"/>
        <v>0</v>
      </c>
      <c r="OQA34" s="74">
        <f t="shared" si="165"/>
        <v>0</v>
      </c>
      <c r="OQB34" s="74">
        <f t="shared" si="165"/>
        <v>0</v>
      </c>
      <c r="OQC34" s="74">
        <f t="shared" si="165"/>
        <v>0</v>
      </c>
      <c r="OQD34" s="74">
        <f t="shared" si="165"/>
        <v>0</v>
      </c>
      <c r="OQE34" s="74">
        <f t="shared" si="165"/>
        <v>0</v>
      </c>
      <c r="OQF34" s="74">
        <f t="shared" si="165"/>
        <v>0</v>
      </c>
      <c r="OQG34" s="74">
        <f t="shared" si="165"/>
        <v>0</v>
      </c>
      <c r="OQH34" s="74">
        <f t="shared" si="165"/>
        <v>0</v>
      </c>
      <c r="OQI34" s="74">
        <f t="shared" si="165"/>
        <v>0</v>
      </c>
      <c r="OQJ34" s="74">
        <f t="shared" si="165"/>
        <v>0</v>
      </c>
      <c r="OQK34" s="74">
        <f t="shared" si="165"/>
        <v>0</v>
      </c>
      <c r="OQL34" s="74">
        <f t="shared" si="165"/>
        <v>0</v>
      </c>
      <c r="OQM34" s="74">
        <f t="shared" si="165"/>
        <v>0</v>
      </c>
      <c r="OQN34" s="74">
        <f t="shared" si="165"/>
        <v>0</v>
      </c>
      <c r="OQO34" s="74">
        <f t="shared" si="165"/>
        <v>0</v>
      </c>
      <c r="OQP34" s="74">
        <f t="shared" si="165"/>
        <v>0</v>
      </c>
      <c r="OQQ34" s="74">
        <f t="shared" si="165"/>
        <v>0</v>
      </c>
      <c r="OQR34" s="74">
        <f t="shared" si="165"/>
        <v>0</v>
      </c>
      <c r="OQS34" s="74">
        <f t="shared" si="165"/>
        <v>0</v>
      </c>
      <c r="OQT34" s="74">
        <f t="shared" si="165"/>
        <v>0</v>
      </c>
      <c r="OQU34" s="74">
        <f t="shared" si="165"/>
        <v>0</v>
      </c>
      <c r="OQV34" s="74">
        <f t="shared" si="165"/>
        <v>0</v>
      </c>
      <c r="OQW34" s="74">
        <f t="shared" si="165"/>
        <v>0</v>
      </c>
      <c r="OQX34" s="74">
        <f t="shared" si="165"/>
        <v>0</v>
      </c>
      <c r="OQY34" s="74">
        <f t="shared" si="165"/>
        <v>0</v>
      </c>
      <c r="OQZ34" s="74">
        <f t="shared" si="165"/>
        <v>0</v>
      </c>
      <c r="ORA34" s="74">
        <f t="shared" si="165"/>
        <v>0</v>
      </c>
      <c r="ORB34" s="74">
        <f t="shared" si="165"/>
        <v>0</v>
      </c>
      <c r="ORC34" s="74">
        <f t="shared" si="165"/>
        <v>0</v>
      </c>
      <c r="ORD34" s="74">
        <f t="shared" si="165"/>
        <v>0</v>
      </c>
      <c r="ORE34" s="74">
        <f t="shared" si="165"/>
        <v>0</v>
      </c>
      <c r="ORF34" s="74">
        <f t="shared" si="165"/>
        <v>0</v>
      </c>
      <c r="ORG34" s="74">
        <f t="shared" si="165"/>
        <v>0</v>
      </c>
      <c r="ORH34" s="74">
        <f t="shared" si="165"/>
        <v>0</v>
      </c>
      <c r="ORI34" s="74">
        <f t="shared" si="165"/>
        <v>0</v>
      </c>
      <c r="ORJ34" s="74">
        <f t="shared" si="165"/>
        <v>0</v>
      </c>
      <c r="ORK34" s="74">
        <f t="shared" si="165"/>
        <v>0</v>
      </c>
      <c r="ORL34" s="74">
        <f t="shared" si="165"/>
        <v>0</v>
      </c>
      <c r="ORM34" s="74">
        <f t="shared" si="165"/>
        <v>0</v>
      </c>
      <c r="ORN34" s="74">
        <f t="shared" si="165"/>
        <v>0</v>
      </c>
      <c r="ORO34" s="74">
        <f t="shared" si="165"/>
        <v>0</v>
      </c>
      <c r="ORP34" s="74">
        <f t="shared" si="165"/>
        <v>0</v>
      </c>
      <c r="ORQ34" s="74">
        <f t="shared" si="165"/>
        <v>0</v>
      </c>
      <c r="ORR34" s="74">
        <f t="shared" si="165"/>
        <v>0</v>
      </c>
      <c r="ORS34" s="74">
        <f t="shared" si="165"/>
        <v>0</v>
      </c>
      <c r="ORT34" s="74">
        <f t="shared" si="165"/>
        <v>0</v>
      </c>
      <c r="ORU34" s="74">
        <f t="shared" si="165"/>
        <v>0</v>
      </c>
      <c r="ORV34" s="74">
        <f t="shared" si="165"/>
        <v>0</v>
      </c>
      <c r="ORW34" s="74">
        <f t="shared" si="165"/>
        <v>0</v>
      </c>
      <c r="ORX34" s="74">
        <f t="shared" ref="ORX34:OUI34" si="166">ORX6/1000000</f>
        <v>0</v>
      </c>
      <c r="ORY34" s="74">
        <f t="shared" si="166"/>
        <v>0</v>
      </c>
      <c r="ORZ34" s="74">
        <f t="shared" si="166"/>
        <v>0</v>
      </c>
      <c r="OSA34" s="74">
        <f t="shared" si="166"/>
        <v>0</v>
      </c>
      <c r="OSB34" s="74">
        <f t="shared" si="166"/>
        <v>0</v>
      </c>
      <c r="OSC34" s="74">
        <f t="shared" si="166"/>
        <v>0</v>
      </c>
      <c r="OSD34" s="74">
        <f t="shared" si="166"/>
        <v>0</v>
      </c>
      <c r="OSE34" s="74">
        <f t="shared" si="166"/>
        <v>0</v>
      </c>
      <c r="OSF34" s="74">
        <f t="shared" si="166"/>
        <v>0</v>
      </c>
      <c r="OSG34" s="74">
        <f t="shared" si="166"/>
        <v>0</v>
      </c>
      <c r="OSH34" s="74">
        <f t="shared" si="166"/>
        <v>0</v>
      </c>
      <c r="OSI34" s="74">
        <f t="shared" si="166"/>
        <v>0</v>
      </c>
      <c r="OSJ34" s="74">
        <f t="shared" si="166"/>
        <v>0</v>
      </c>
      <c r="OSK34" s="74">
        <f t="shared" si="166"/>
        <v>0</v>
      </c>
      <c r="OSL34" s="74">
        <f t="shared" si="166"/>
        <v>0</v>
      </c>
      <c r="OSM34" s="74">
        <f t="shared" si="166"/>
        <v>0</v>
      </c>
      <c r="OSN34" s="74">
        <f t="shared" si="166"/>
        <v>0</v>
      </c>
      <c r="OSO34" s="74">
        <f t="shared" si="166"/>
        <v>0</v>
      </c>
      <c r="OSP34" s="74">
        <f t="shared" si="166"/>
        <v>0</v>
      </c>
      <c r="OSQ34" s="74">
        <f t="shared" si="166"/>
        <v>0</v>
      </c>
      <c r="OSR34" s="74">
        <f t="shared" si="166"/>
        <v>0</v>
      </c>
      <c r="OSS34" s="74">
        <f t="shared" si="166"/>
        <v>0</v>
      </c>
      <c r="OST34" s="74">
        <f t="shared" si="166"/>
        <v>0</v>
      </c>
      <c r="OSU34" s="74">
        <f t="shared" si="166"/>
        <v>0</v>
      </c>
      <c r="OSV34" s="74">
        <f t="shared" si="166"/>
        <v>0</v>
      </c>
      <c r="OSW34" s="74">
        <f t="shared" si="166"/>
        <v>0</v>
      </c>
      <c r="OSX34" s="74">
        <f t="shared" si="166"/>
        <v>0</v>
      </c>
      <c r="OSY34" s="74">
        <f t="shared" si="166"/>
        <v>0</v>
      </c>
      <c r="OSZ34" s="74">
        <f t="shared" si="166"/>
        <v>0</v>
      </c>
      <c r="OTA34" s="74">
        <f t="shared" si="166"/>
        <v>0</v>
      </c>
      <c r="OTB34" s="74">
        <f t="shared" si="166"/>
        <v>0</v>
      </c>
      <c r="OTC34" s="74">
        <f t="shared" si="166"/>
        <v>0</v>
      </c>
      <c r="OTD34" s="74">
        <f t="shared" si="166"/>
        <v>0</v>
      </c>
      <c r="OTE34" s="74">
        <f t="shared" si="166"/>
        <v>0</v>
      </c>
      <c r="OTF34" s="74">
        <f t="shared" si="166"/>
        <v>0</v>
      </c>
      <c r="OTG34" s="74">
        <f t="shared" si="166"/>
        <v>0</v>
      </c>
      <c r="OTH34" s="74">
        <f t="shared" si="166"/>
        <v>0</v>
      </c>
      <c r="OTI34" s="74">
        <f t="shared" si="166"/>
        <v>0</v>
      </c>
      <c r="OTJ34" s="74">
        <f t="shared" si="166"/>
        <v>0</v>
      </c>
      <c r="OTK34" s="74">
        <f t="shared" si="166"/>
        <v>0</v>
      </c>
      <c r="OTL34" s="74">
        <f t="shared" si="166"/>
        <v>0</v>
      </c>
      <c r="OTM34" s="74">
        <f t="shared" si="166"/>
        <v>0</v>
      </c>
      <c r="OTN34" s="74">
        <f t="shared" si="166"/>
        <v>0</v>
      </c>
      <c r="OTO34" s="74">
        <f t="shared" si="166"/>
        <v>0</v>
      </c>
      <c r="OTP34" s="74">
        <f t="shared" si="166"/>
        <v>0</v>
      </c>
      <c r="OTQ34" s="74">
        <f t="shared" si="166"/>
        <v>0</v>
      </c>
      <c r="OTR34" s="74">
        <f t="shared" si="166"/>
        <v>0</v>
      </c>
      <c r="OTS34" s="74">
        <f t="shared" si="166"/>
        <v>0</v>
      </c>
      <c r="OTT34" s="74">
        <f t="shared" si="166"/>
        <v>0</v>
      </c>
      <c r="OTU34" s="74">
        <f t="shared" si="166"/>
        <v>0</v>
      </c>
      <c r="OTV34" s="74">
        <f t="shared" si="166"/>
        <v>0</v>
      </c>
      <c r="OTW34" s="74">
        <f t="shared" si="166"/>
        <v>0</v>
      </c>
      <c r="OTX34" s="74">
        <f t="shared" si="166"/>
        <v>0</v>
      </c>
      <c r="OTY34" s="74">
        <f t="shared" si="166"/>
        <v>0</v>
      </c>
      <c r="OTZ34" s="74">
        <f t="shared" si="166"/>
        <v>0</v>
      </c>
      <c r="OUA34" s="74">
        <f t="shared" si="166"/>
        <v>0</v>
      </c>
      <c r="OUB34" s="74">
        <f t="shared" si="166"/>
        <v>0</v>
      </c>
      <c r="OUC34" s="74">
        <f t="shared" si="166"/>
        <v>0</v>
      </c>
      <c r="OUD34" s="74">
        <f t="shared" si="166"/>
        <v>0</v>
      </c>
      <c r="OUE34" s="74">
        <f t="shared" si="166"/>
        <v>0</v>
      </c>
      <c r="OUF34" s="74">
        <f t="shared" si="166"/>
        <v>0</v>
      </c>
      <c r="OUG34" s="74">
        <f t="shared" si="166"/>
        <v>0</v>
      </c>
      <c r="OUH34" s="74">
        <f t="shared" si="166"/>
        <v>0</v>
      </c>
      <c r="OUI34" s="74">
        <f t="shared" si="166"/>
        <v>0</v>
      </c>
      <c r="OUJ34" s="74">
        <f t="shared" ref="OUJ34:OWU34" si="167">OUJ6/1000000</f>
        <v>0</v>
      </c>
      <c r="OUK34" s="74">
        <f t="shared" si="167"/>
        <v>0</v>
      </c>
      <c r="OUL34" s="74">
        <f t="shared" si="167"/>
        <v>0</v>
      </c>
      <c r="OUM34" s="74">
        <f t="shared" si="167"/>
        <v>0</v>
      </c>
      <c r="OUN34" s="74">
        <f t="shared" si="167"/>
        <v>0</v>
      </c>
      <c r="OUO34" s="74">
        <f t="shared" si="167"/>
        <v>0</v>
      </c>
      <c r="OUP34" s="74">
        <f t="shared" si="167"/>
        <v>0</v>
      </c>
      <c r="OUQ34" s="74">
        <f t="shared" si="167"/>
        <v>0</v>
      </c>
      <c r="OUR34" s="74">
        <f t="shared" si="167"/>
        <v>0</v>
      </c>
      <c r="OUS34" s="74">
        <f t="shared" si="167"/>
        <v>0</v>
      </c>
      <c r="OUT34" s="74">
        <f t="shared" si="167"/>
        <v>0</v>
      </c>
      <c r="OUU34" s="74">
        <f t="shared" si="167"/>
        <v>0</v>
      </c>
      <c r="OUV34" s="74">
        <f t="shared" si="167"/>
        <v>0</v>
      </c>
      <c r="OUW34" s="74">
        <f t="shared" si="167"/>
        <v>0</v>
      </c>
      <c r="OUX34" s="74">
        <f t="shared" si="167"/>
        <v>0</v>
      </c>
      <c r="OUY34" s="74">
        <f t="shared" si="167"/>
        <v>0</v>
      </c>
      <c r="OUZ34" s="74">
        <f t="shared" si="167"/>
        <v>0</v>
      </c>
      <c r="OVA34" s="74">
        <f t="shared" si="167"/>
        <v>0</v>
      </c>
      <c r="OVB34" s="74">
        <f t="shared" si="167"/>
        <v>0</v>
      </c>
      <c r="OVC34" s="74">
        <f t="shared" si="167"/>
        <v>0</v>
      </c>
      <c r="OVD34" s="74">
        <f t="shared" si="167"/>
        <v>0</v>
      </c>
      <c r="OVE34" s="74">
        <f t="shared" si="167"/>
        <v>0</v>
      </c>
      <c r="OVF34" s="74">
        <f t="shared" si="167"/>
        <v>0</v>
      </c>
      <c r="OVG34" s="74">
        <f t="shared" si="167"/>
        <v>0</v>
      </c>
      <c r="OVH34" s="74">
        <f t="shared" si="167"/>
        <v>0</v>
      </c>
      <c r="OVI34" s="74">
        <f t="shared" si="167"/>
        <v>0</v>
      </c>
      <c r="OVJ34" s="74">
        <f t="shared" si="167"/>
        <v>0</v>
      </c>
      <c r="OVK34" s="74">
        <f t="shared" si="167"/>
        <v>0</v>
      </c>
      <c r="OVL34" s="74">
        <f t="shared" si="167"/>
        <v>0</v>
      </c>
      <c r="OVM34" s="74">
        <f t="shared" si="167"/>
        <v>0</v>
      </c>
      <c r="OVN34" s="74">
        <f t="shared" si="167"/>
        <v>0</v>
      </c>
      <c r="OVO34" s="74">
        <f t="shared" si="167"/>
        <v>0</v>
      </c>
      <c r="OVP34" s="74">
        <f t="shared" si="167"/>
        <v>0</v>
      </c>
      <c r="OVQ34" s="74">
        <f t="shared" si="167"/>
        <v>0</v>
      </c>
      <c r="OVR34" s="74">
        <f t="shared" si="167"/>
        <v>0</v>
      </c>
      <c r="OVS34" s="74">
        <f t="shared" si="167"/>
        <v>0</v>
      </c>
      <c r="OVT34" s="74">
        <f t="shared" si="167"/>
        <v>0</v>
      </c>
      <c r="OVU34" s="74">
        <f t="shared" si="167"/>
        <v>0</v>
      </c>
      <c r="OVV34" s="74">
        <f t="shared" si="167"/>
        <v>0</v>
      </c>
      <c r="OVW34" s="74">
        <f t="shared" si="167"/>
        <v>0</v>
      </c>
      <c r="OVX34" s="74">
        <f t="shared" si="167"/>
        <v>0</v>
      </c>
      <c r="OVY34" s="74">
        <f t="shared" si="167"/>
        <v>0</v>
      </c>
      <c r="OVZ34" s="74">
        <f t="shared" si="167"/>
        <v>0</v>
      </c>
      <c r="OWA34" s="74">
        <f t="shared" si="167"/>
        <v>0</v>
      </c>
      <c r="OWB34" s="74">
        <f t="shared" si="167"/>
        <v>0</v>
      </c>
      <c r="OWC34" s="74">
        <f t="shared" si="167"/>
        <v>0</v>
      </c>
      <c r="OWD34" s="74">
        <f t="shared" si="167"/>
        <v>0</v>
      </c>
      <c r="OWE34" s="74">
        <f t="shared" si="167"/>
        <v>0</v>
      </c>
      <c r="OWF34" s="74">
        <f t="shared" si="167"/>
        <v>0</v>
      </c>
      <c r="OWG34" s="74">
        <f t="shared" si="167"/>
        <v>0</v>
      </c>
      <c r="OWH34" s="74">
        <f t="shared" si="167"/>
        <v>0</v>
      </c>
      <c r="OWI34" s="74">
        <f t="shared" si="167"/>
        <v>0</v>
      </c>
      <c r="OWJ34" s="74">
        <f t="shared" si="167"/>
        <v>0</v>
      </c>
      <c r="OWK34" s="74">
        <f t="shared" si="167"/>
        <v>0</v>
      </c>
      <c r="OWL34" s="74">
        <f t="shared" si="167"/>
        <v>0</v>
      </c>
      <c r="OWM34" s="74">
        <f t="shared" si="167"/>
        <v>0</v>
      </c>
      <c r="OWN34" s="74">
        <f t="shared" si="167"/>
        <v>0</v>
      </c>
      <c r="OWO34" s="74">
        <f t="shared" si="167"/>
        <v>0</v>
      </c>
      <c r="OWP34" s="74">
        <f t="shared" si="167"/>
        <v>0</v>
      </c>
      <c r="OWQ34" s="74">
        <f t="shared" si="167"/>
        <v>0</v>
      </c>
      <c r="OWR34" s="74">
        <f t="shared" si="167"/>
        <v>0</v>
      </c>
      <c r="OWS34" s="74">
        <f t="shared" si="167"/>
        <v>0</v>
      </c>
      <c r="OWT34" s="74">
        <f t="shared" si="167"/>
        <v>0</v>
      </c>
      <c r="OWU34" s="74">
        <f t="shared" si="167"/>
        <v>0</v>
      </c>
      <c r="OWV34" s="74">
        <f t="shared" ref="OWV34:OZG34" si="168">OWV6/1000000</f>
        <v>0</v>
      </c>
      <c r="OWW34" s="74">
        <f t="shared" si="168"/>
        <v>0</v>
      </c>
      <c r="OWX34" s="74">
        <f t="shared" si="168"/>
        <v>0</v>
      </c>
      <c r="OWY34" s="74">
        <f t="shared" si="168"/>
        <v>0</v>
      </c>
      <c r="OWZ34" s="74">
        <f t="shared" si="168"/>
        <v>0</v>
      </c>
      <c r="OXA34" s="74">
        <f t="shared" si="168"/>
        <v>0</v>
      </c>
      <c r="OXB34" s="74">
        <f t="shared" si="168"/>
        <v>0</v>
      </c>
      <c r="OXC34" s="74">
        <f t="shared" si="168"/>
        <v>0</v>
      </c>
      <c r="OXD34" s="74">
        <f t="shared" si="168"/>
        <v>0</v>
      </c>
      <c r="OXE34" s="74">
        <f t="shared" si="168"/>
        <v>0</v>
      </c>
      <c r="OXF34" s="74">
        <f t="shared" si="168"/>
        <v>0</v>
      </c>
      <c r="OXG34" s="74">
        <f t="shared" si="168"/>
        <v>0</v>
      </c>
      <c r="OXH34" s="74">
        <f t="shared" si="168"/>
        <v>0</v>
      </c>
      <c r="OXI34" s="74">
        <f t="shared" si="168"/>
        <v>0</v>
      </c>
      <c r="OXJ34" s="74">
        <f t="shared" si="168"/>
        <v>0</v>
      </c>
      <c r="OXK34" s="74">
        <f t="shared" si="168"/>
        <v>0</v>
      </c>
      <c r="OXL34" s="74">
        <f t="shared" si="168"/>
        <v>0</v>
      </c>
      <c r="OXM34" s="74">
        <f t="shared" si="168"/>
        <v>0</v>
      </c>
      <c r="OXN34" s="74">
        <f t="shared" si="168"/>
        <v>0</v>
      </c>
      <c r="OXO34" s="74">
        <f t="shared" si="168"/>
        <v>0</v>
      </c>
      <c r="OXP34" s="74">
        <f t="shared" si="168"/>
        <v>0</v>
      </c>
      <c r="OXQ34" s="74">
        <f t="shared" si="168"/>
        <v>0</v>
      </c>
      <c r="OXR34" s="74">
        <f t="shared" si="168"/>
        <v>0</v>
      </c>
      <c r="OXS34" s="74">
        <f t="shared" si="168"/>
        <v>0</v>
      </c>
      <c r="OXT34" s="74">
        <f t="shared" si="168"/>
        <v>0</v>
      </c>
      <c r="OXU34" s="74">
        <f t="shared" si="168"/>
        <v>0</v>
      </c>
      <c r="OXV34" s="74">
        <f t="shared" si="168"/>
        <v>0</v>
      </c>
      <c r="OXW34" s="74">
        <f t="shared" si="168"/>
        <v>0</v>
      </c>
      <c r="OXX34" s="74">
        <f t="shared" si="168"/>
        <v>0</v>
      </c>
      <c r="OXY34" s="74">
        <f t="shared" si="168"/>
        <v>0</v>
      </c>
      <c r="OXZ34" s="74">
        <f t="shared" si="168"/>
        <v>0</v>
      </c>
      <c r="OYA34" s="74">
        <f t="shared" si="168"/>
        <v>0</v>
      </c>
      <c r="OYB34" s="74">
        <f t="shared" si="168"/>
        <v>0</v>
      </c>
      <c r="OYC34" s="74">
        <f t="shared" si="168"/>
        <v>0</v>
      </c>
      <c r="OYD34" s="74">
        <f t="shared" si="168"/>
        <v>0</v>
      </c>
      <c r="OYE34" s="74">
        <f t="shared" si="168"/>
        <v>0</v>
      </c>
      <c r="OYF34" s="74">
        <f t="shared" si="168"/>
        <v>0</v>
      </c>
      <c r="OYG34" s="74">
        <f t="shared" si="168"/>
        <v>0</v>
      </c>
      <c r="OYH34" s="74">
        <f t="shared" si="168"/>
        <v>0</v>
      </c>
      <c r="OYI34" s="74">
        <f t="shared" si="168"/>
        <v>0</v>
      </c>
      <c r="OYJ34" s="74">
        <f t="shared" si="168"/>
        <v>0</v>
      </c>
      <c r="OYK34" s="74">
        <f t="shared" si="168"/>
        <v>0</v>
      </c>
      <c r="OYL34" s="74">
        <f t="shared" si="168"/>
        <v>0</v>
      </c>
      <c r="OYM34" s="74">
        <f t="shared" si="168"/>
        <v>0</v>
      </c>
      <c r="OYN34" s="74">
        <f t="shared" si="168"/>
        <v>0</v>
      </c>
      <c r="OYO34" s="74">
        <f t="shared" si="168"/>
        <v>0</v>
      </c>
      <c r="OYP34" s="74">
        <f t="shared" si="168"/>
        <v>0</v>
      </c>
      <c r="OYQ34" s="74">
        <f t="shared" si="168"/>
        <v>0</v>
      </c>
      <c r="OYR34" s="74">
        <f t="shared" si="168"/>
        <v>0</v>
      </c>
      <c r="OYS34" s="74">
        <f t="shared" si="168"/>
        <v>0</v>
      </c>
      <c r="OYT34" s="74">
        <f t="shared" si="168"/>
        <v>0</v>
      </c>
      <c r="OYU34" s="74">
        <f t="shared" si="168"/>
        <v>0</v>
      </c>
      <c r="OYV34" s="74">
        <f t="shared" si="168"/>
        <v>0</v>
      </c>
      <c r="OYW34" s="74">
        <f t="shared" si="168"/>
        <v>0</v>
      </c>
      <c r="OYX34" s="74">
        <f t="shared" si="168"/>
        <v>0</v>
      </c>
      <c r="OYY34" s="74">
        <f t="shared" si="168"/>
        <v>0</v>
      </c>
      <c r="OYZ34" s="74">
        <f t="shared" si="168"/>
        <v>0</v>
      </c>
      <c r="OZA34" s="74">
        <f t="shared" si="168"/>
        <v>0</v>
      </c>
      <c r="OZB34" s="74">
        <f t="shared" si="168"/>
        <v>0</v>
      </c>
      <c r="OZC34" s="74">
        <f t="shared" si="168"/>
        <v>0</v>
      </c>
      <c r="OZD34" s="74">
        <f t="shared" si="168"/>
        <v>0</v>
      </c>
      <c r="OZE34" s="74">
        <f t="shared" si="168"/>
        <v>0</v>
      </c>
      <c r="OZF34" s="74">
        <f t="shared" si="168"/>
        <v>0</v>
      </c>
      <c r="OZG34" s="74">
        <f t="shared" si="168"/>
        <v>0</v>
      </c>
      <c r="OZH34" s="74">
        <f t="shared" ref="OZH34:PBS34" si="169">OZH6/1000000</f>
        <v>0</v>
      </c>
      <c r="OZI34" s="74">
        <f t="shared" si="169"/>
        <v>0</v>
      </c>
      <c r="OZJ34" s="74">
        <f t="shared" si="169"/>
        <v>0</v>
      </c>
      <c r="OZK34" s="74">
        <f t="shared" si="169"/>
        <v>0</v>
      </c>
      <c r="OZL34" s="74">
        <f t="shared" si="169"/>
        <v>0</v>
      </c>
      <c r="OZM34" s="74">
        <f t="shared" si="169"/>
        <v>0</v>
      </c>
      <c r="OZN34" s="74">
        <f t="shared" si="169"/>
        <v>0</v>
      </c>
      <c r="OZO34" s="74">
        <f t="shared" si="169"/>
        <v>0</v>
      </c>
      <c r="OZP34" s="74">
        <f t="shared" si="169"/>
        <v>0</v>
      </c>
      <c r="OZQ34" s="74">
        <f t="shared" si="169"/>
        <v>0</v>
      </c>
      <c r="OZR34" s="74">
        <f t="shared" si="169"/>
        <v>0</v>
      </c>
      <c r="OZS34" s="74">
        <f t="shared" si="169"/>
        <v>0</v>
      </c>
      <c r="OZT34" s="74">
        <f t="shared" si="169"/>
        <v>0</v>
      </c>
      <c r="OZU34" s="74">
        <f t="shared" si="169"/>
        <v>0</v>
      </c>
      <c r="OZV34" s="74">
        <f t="shared" si="169"/>
        <v>0</v>
      </c>
      <c r="OZW34" s="74">
        <f t="shared" si="169"/>
        <v>0</v>
      </c>
      <c r="OZX34" s="74">
        <f t="shared" si="169"/>
        <v>0</v>
      </c>
      <c r="OZY34" s="74">
        <f t="shared" si="169"/>
        <v>0</v>
      </c>
      <c r="OZZ34" s="74">
        <f t="shared" si="169"/>
        <v>0</v>
      </c>
      <c r="PAA34" s="74">
        <f t="shared" si="169"/>
        <v>0</v>
      </c>
      <c r="PAB34" s="74">
        <f t="shared" si="169"/>
        <v>0</v>
      </c>
      <c r="PAC34" s="74">
        <f t="shared" si="169"/>
        <v>0</v>
      </c>
      <c r="PAD34" s="74">
        <f t="shared" si="169"/>
        <v>0</v>
      </c>
      <c r="PAE34" s="74">
        <f t="shared" si="169"/>
        <v>0</v>
      </c>
      <c r="PAF34" s="74">
        <f t="shared" si="169"/>
        <v>0</v>
      </c>
      <c r="PAG34" s="74">
        <f t="shared" si="169"/>
        <v>0</v>
      </c>
      <c r="PAH34" s="74">
        <f t="shared" si="169"/>
        <v>0</v>
      </c>
      <c r="PAI34" s="74">
        <f t="shared" si="169"/>
        <v>0</v>
      </c>
      <c r="PAJ34" s="74">
        <f t="shared" si="169"/>
        <v>0</v>
      </c>
      <c r="PAK34" s="74">
        <f t="shared" si="169"/>
        <v>0</v>
      </c>
      <c r="PAL34" s="74">
        <f t="shared" si="169"/>
        <v>0</v>
      </c>
      <c r="PAM34" s="74">
        <f t="shared" si="169"/>
        <v>0</v>
      </c>
      <c r="PAN34" s="74">
        <f t="shared" si="169"/>
        <v>0</v>
      </c>
      <c r="PAO34" s="74">
        <f t="shared" si="169"/>
        <v>0</v>
      </c>
      <c r="PAP34" s="74">
        <f t="shared" si="169"/>
        <v>0</v>
      </c>
      <c r="PAQ34" s="74">
        <f t="shared" si="169"/>
        <v>0</v>
      </c>
      <c r="PAR34" s="74">
        <f t="shared" si="169"/>
        <v>0</v>
      </c>
      <c r="PAS34" s="74">
        <f t="shared" si="169"/>
        <v>0</v>
      </c>
      <c r="PAT34" s="74">
        <f t="shared" si="169"/>
        <v>0</v>
      </c>
      <c r="PAU34" s="74">
        <f t="shared" si="169"/>
        <v>0</v>
      </c>
      <c r="PAV34" s="74">
        <f t="shared" si="169"/>
        <v>0</v>
      </c>
      <c r="PAW34" s="74">
        <f t="shared" si="169"/>
        <v>0</v>
      </c>
      <c r="PAX34" s="74">
        <f t="shared" si="169"/>
        <v>0</v>
      </c>
      <c r="PAY34" s="74">
        <f t="shared" si="169"/>
        <v>0</v>
      </c>
      <c r="PAZ34" s="74">
        <f t="shared" si="169"/>
        <v>0</v>
      </c>
      <c r="PBA34" s="74">
        <f t="shared" si="169"/>
        <v>0</v>
      </c>
      <c r="PBB34" s="74">
        <f t="shared" si="169"/>
        <v>0</v>
      </c>
      <c r="PBC34" s="74">
        <f t="shared" si="169"/>
        <v>0</v>
      </c>
      <c r="PBD34" s="74">
        <f t="shared" si="169"/>
        <v>0</v>
      </c>
      <c r="PBE34" s="74">
        <f t="shared" si="169"/>
        <v>0</v>
      </c>
      <c r="PBF34" s="74">
        <f t="shared" si="169"/>
        <v>0</v>
      </c>
      <c r="PBG34" s="74">
        <f t="shared" si="169"/>
        <v>0</v>
      </c>
      <c r="PBH34" s="74">
        <f t="shared" si="169"/>
        <v>0</v>
      </c>
      <c r="PBI34" s="74">
        <f t="shared" si="169"/>
        <v>0</v>
      </c>
      <c r="PBJ34" s="74">
        <f t="shared" si="169"/>
        <v>0</v>
      </c>
      <c r="PBK34" s="74">
        <f t="shared" si="169"/>
        <v>0</v>
      </c>
      <c r="PBL34" s="74">
        <f t="shared" si="169"/>
        <v>0</v>
      </c>
      <c r="PBM34" s="74">
        <f t="shared" si="169"/>
        <v>0</v>
      </c>
      <c r="PBN34" s="74">
        <f t="shared" si="169"/>
        <v>0</v>
      </c>
      <c r="PBO34" s="74">
        <f t="shared" si="169"/>
        <v>0</v>
      </c>
      <c r="PBP34" s="74">
        <f t="shared" si="169"/>
        <v>0</v>
      </c>
      <c r="PBQ34" s="74">
        <f t="shared" si="169"/>
        <v>0</v>
      </c>
      <c r="PBR34" s="74">
        <f t="shared" si="169"/>
        <v>0</v>
      </c>
      <c r="PBS34" s="74">
        <f t="shared" si="169"/>
        <v>0</v>
      </c>
      <c r="PBT34" s="74">
        <f t="shared" ref="PBT34:PEE34" si="170">PBT6/1000000</f>
        <v>0</v>
      </c>
      <c r="PBU34" s="74">
        <f t="shared" si="170"/>
        <v>0</v>
      </c>
      <c r="PBV34" s="74">
        <f t="shared" si="170"/>
        <v>0</v>
      </c>
      <c r="PBW34" s="74">
        <f t="shared" si="170"/>
        <v>0</v>
      </c>
      <c r="PBX34" s="74">
        <f t="shared" si="170"/>
        <v>0</v>
      </c>
      <c r="PBY34" s="74">
        <f t="shared" si="170"/>
        <v>0</v>
      </c>
      <c r="PBZ34" s="74">
        <f t="shared" si="170"/>
        <v>0</v>
      </c>
      <c r="PCA34" s="74">
        <f t="shared" si="170"/>
        <v>0</v>
      </c>
      <c r="PCB34" s="74">
        <f t="shared" si="170"/>
        <v>0</v>
      </c>
      <c r="PCC34" s="74">
        <f t="shared" si="170"/>
        <v>0</v>
      </c>
      <c r="PCD34" s="74">
        <f t="shared" si="170"/>
        <v>0</v>
      </c>
      <c r="PCE34" s="74">
        <f t="shared" si="170"/>
        <v>0</v>
      </c>
      <c r="PCF34" s="74">
        <f t="shared" si="170"/>
        <v>0</v>
      </c>
      <c r="PCG34" s="74">
        <f t="shared" si="170"/>
        <v>0</v>
      </c>
      <c r="PCH34" s="74">
        <f t="shared" si="170"/>
        <v>0</v>
      </c>
      <c r="PCI34" s="74">
        <f t="shared" si="170"/>
        <v>0</v>
      </c>
      <c r="PCJ34" s="74">
        <f t="shared" si="170"/>
        <v>0</v>
      </c>
      <c r="PCK34" s="74">
        <f t="shared" si="170"/>
        <v>0</v>
      </c>
      <c r="PCL34" s="74">
        <f t="shared" si="170"/>
        <v>0</v>
      </c>
      <c r="PCM34" s="74">
        <f t="shared" si="170"/>
        <v>0</v>
      </c>
      <c r="PCN34" s="74">
        <f t="shared" si="170"/>
        <v>0</v>
      </c>
      <c r="PCO34" s="74">
        <f t="shared" si="170"/>
        <v>0</v>
      </c>
      <c r="PCP34" s="74">
        <f t="shared" si="170"/>
        <v>0</v>
      </c>
      <c r="PCQ34" s="74">
        <f t="shared" si="170"/>
        <v>0</v>
      </c>
      <c r="PCR34" s="74">
        <f t="shared" si="170"/>
        <v>0</v>
      </c>
      <c r="PCS34" s="74">
        <f t="shared" si="170"/>
        <v>0</v>
      </c>
      <c r="PCT34" s="74">
        <f t="shared" si="170"/>
        <v>0</v>
      </c>
      <c r="PCU34" s="74">
        <f t="shared" si="170"/>
        <v>0</v>
      </c>
      <c r="PCV34" s="74">
        <f t="shared" si="170"/>
        <v>0</v>
      </c>
      <c r="PCW34" s="74">
        <f t="shared" si="170"/>
        <v>0</v>
      </c>
      <c r="PCX34" s="74">
        <f t="shared" si="170"/>
        <v>0</v>
      </c>
      <c r="PCY34" s="74">
        <f t="shared" si="170"/>
        <v>0</v>
      </c>
      <c r="PCZ34" s="74">
        <f t="shared" si="170"/>
        <v>0</v>
      </c>
      <c r="PDA34" s="74">
        <f t="shared" si="170"/>
        <v>0</v>
      </c>
      <c r="PDB34" s="74">
        <f t="shared" si="170"/>
        <v>0</v>
      </c>
      <c r="PDC34" s="74">
        <f t="shared" si="170"/>
        <v>0</v>
      </c>
      <c r="PDD34" s="74">
        <f t="shared" si="170"/>
        <v>0</v>
      </c>
      <c r="PDE34" s="74">
        <f t="shared" si="170"/>
        <v>0</v>
      </c>
      <c r="PDF34" s="74">
        <f t="shared" si="170"/>
        <v>0</v>
      </c>
      <c r="PDG34" s="74">
        <f t="shared" si="170"/>
        <v>0</v>
      </c>
      <c r="PDH34" s="74">
        <f t="shared" si="170"/>
        <v>0</v>
      </c>
      <c r="PDI34" s="74">
        <f t="shared" si="170"/>
        <v>0</v>
      </c>
      <c r="PDJ34" s="74">
        <f t="shared" si="170"/>
        <v>0</v>
      </c>
      <c r="PDK34" s="74">
        <f t="shared" si="170"/>
        <v>0</v>
      </c>
      <c r="PDL34" s="74">
        <f t="shared" si="170"/>
        <v>0</v>
      </c>
      <c r="PDM34" s="74">
        <f t="shared" si="170"/>
        <v>0</v>
      </c>
      <c r="PDN34" s="74">
        <f t="shared" si="170"/>
        <v>0</v>
      </c>
      <c r="PDO34" s="74">
        <f t="shared" si="170"/>
        <v>0</v>
      </c>
      <c r="PDP34" s="74">
        <f t="shared" si="170"/>
        <v>0</v>
      </c>
      <c r="PDQ34" s="74">
        <f t="shared" si="170"/>
        <v>0</v>
      </c>
      <c r="PDR34" s="74">
        <f t="shared" si="170"/>
        <v>0</v>
      </c>
      <c r="PDS34" s="74">
        <f t="shared" si="170"/>
        <v>0</v>
      </c>
      <c r="PDT34" s="74">
        <f t="shared" si="170"/>
        <v>0</v>
      </c>
      <c r="PDU34" s="74">
        <f t="shared" si="170"/>
        <v>0</v>
      </c>
      <c r="PDV34" s="74">
        <f t="shared" si="170"/>
        <v>0</v>
      </c>
      <c r="PDW34" s="74">
        <f t="shared" si="170"/>
        <v>0</v>
      </c>
      <c r="PDX34" s="74">
        <f t="shared" si="170"/>
        <v>0</v>
      </c>
      <c r="PDY34" s="74">
        <f t="shared" si="170"/>
        <v>0</v>
      </c>
      <c r="PDZ34" s="74">
        <f t="shared" si="170"/>
        <v>0</v>
      </c>
      <c r="PEA34" s="74">
        <f t="shared" si="170"/>
        <v>0</v>
      </c>
      <c r="PEB34" s="74">
        <f t="shared" si="170"/>
        <v>0</v>
      </c>
      <c r="PEC34" s="74">
        <f t="shared" si="170"/>
        <v>0</v>
      </c>
      <c r="PED34" s="74">
        <f t="shared" si="170"/>
        <v>0</v>
      </c>
      <c r="PEE34" s="74">
        <f t="shared" si="170"/>
        <v>0</v>
      </c>
      <c r="PEF34" s="74">
        <f t="shared" ref="PEF34:PGQ34" si="171">PEF6/1000000</f>
        <v>0</v>
      </c>
      <c r="PEG34" s="74">
        <f t="shared" si="171"/>
        <v>0</v>
      </c>
      <c r="PEH34" s="74">
        <f t="shared" si="171"/>
        <v>0</v>
      </c>
      <c r="PEI34" s="74">
        <f t="shared" si="171"/>
        <v>0</v>
      </c>
      <c r="PEJ34" s="74">
        <f t="shared" si="171"/>
        <v>0</v>
      </c>
      <c r="PEK34" s="74">
        <f t="shared" si="171"/>
        <v>0</v>
      </c>
      <c r="PEL34" s="74">
        <f t="shared" si="171"/>
        <v>0</v>
      </c>
      <c r="PEM34" s="74">
        <f t="shared" si="171"/>
        <v>0</v>
      </c>
      <c r="PEN34" s="74">
        <f t="shared" si="171"/>
        <v>0</v>
      </c>
      <c r="PEO34" s="74">
        <f t="shared" si="171"/>
        <v>0</v>
      </c>
      <c r="PEP34" s="74">
        <f t="shared" si="171"/>
        <v>0</v>
      </c>
      <c r="PEQ34" s="74">
        <f t="shared" si="171"/>
        <v>0</v>
      </c>
      <c r="PER34" s="74">
        <f t="shared" si="171"/>
        <v>0</v>
      </c>
      <c r="PES34" s="74">
        <f t="shared" si="171"/>
        <v>0</v>
      </c>
      <c r="PET34" s="74">
        <f t="shared" si="171"/>
        <v>0</v>
      </c>
      <c r="PEU34" s="74">
        <f t="shared" si="171"/>
        <v>0</v>
      </c>
      <c r="PEV34" s="74">
        <f t="shared" si="171"/>
        <v>0</v>
      </c>
      <c r="PEW34" s="74">
        <f t="shared" si="171"/>
        <v>0</v>
      </c>
      <c r="PEX34" s="74">
        <f t="shared" si="171"/>
        <v>0</v>
      </c>
      <c r="PEY34" s="74">
        <f t="shared" si="171"/>
        <v>0</v>
      </c>
      <c r="PEZ34" s="74">
        <f t="shared" si="171"/>
        <v>0</v>
      </c>
      <c r="PFA34" s="74">
        <f t="shared" si="171"/>
        <v>0</v>
      </c>
      <c r="PFB34" s="74">
        <f t="shared" si="171"/>
        <v>0</v>
      </c>
      <c r="PFC34" s="74">
        <f t="shared" si="171"/>
        <v>0</v>
      </c>
      <c r="PFD34" s="74">
        <f t="shared" si="171"/>
        <v>0</v>
      </c>
      <c r="PFE34" s="74">
        <f t="shared" si="171"/>
        <v>0</v>
      </c>
      <c r="PFF34" s="74">
        <f t="shared" si="171"/>
        <v>0</v>
      </c>
      <c r="PFG34" s="74">
        <f t="shared" si="171"/>
        <v>0</v>
      </c>
      <c r="PFH34" s="74">
        <f t="shared" si="171"/>
        <v>0</v>
      </c>
      <c r="PFI34" s="74">
        <f t="shared" si="171"/>
        <v>0</v>
      </c>
      <c r="PFJ34" s="74">
        <f t="shared" si="171"/>
        <v>0</v>
      </c>
      <c r="PFK34" s="74">
        <f t="shared" si="171"/>
        <v>0</v>
      </c>
      <c r="PFL34" s="74">
        <f t="shared" si="171"/>
        <v>0</v>
      </c>
      <c r="PFM34" s="74">
        <f t="shared" si="171"/>
        <v>0</v>
      </c>
      <c r="PFN34" s="74">
        <f t="shared" si="171"/>
        <v>0</v>
      </c>
      <c r="PFO34" s="74">
        <f t="shared" si="171"/>
        <v>0</v>
      </c>
      <c r="PFP34" s="74">
        <f t="shared" si="171"/>
        <v>0</v>
      </c>
      <c r="PFQ34" s="74">
        <f t="shared" si="171"/>
        <v>0</v>
      </c>
      <c r="PFR34" s="74">
        <f t="shared" si="171"/>
        <v>0</v>
      </c>
      <c r="PFS34" s="74">
        <f t="shared" si="171"/>
        <v>0</v>
      </c>
      <c r="PFT34" s="74">
        <f t="shared" si="171"/>
        <v>0</v>
      </c>
      <c r="PFU34" s="74">
        <f t="shared" si="171"/>
        <v>0</v>
      </c>
      <c r="PFV34" s="74">
        <f t="shared" si="171"/>
        <v>0</v>
      </c>
      <c r="PFW34" s="74">
        <f t="shared" si="171"/>
        <v>0</v>
      </c>
      <c r="PFX34" s="74">
        <f t="shared" si="171"/>
        <v>0</v>
      </c>
      <c r="PFY34" s="74">
        <f t="shared" si="171"/>
        <v>0</v>
      </c>
      <c r="PFZ34" s="74">
        <f t="shared" si="171"/>
        <v>0</v>
      </c>
      <c r="PGA34" s="74">
        <f t="shared" si="171"/>
        <v>0</v>
      </c>
      <c r="PGB34" s="74">
        <f t="shared" si="171"/>
        <v>0</v>
      </c>
      <c r="PGC34" s="74">
        <f t="shared" si="171"/>
        <v>0</v>
      </c>
      <c r="PGD34" s="74">
        <f t="shared" si="171"/>
        <v>0</v>
      </c>
      <c r="PGE34" s="74">
        <f t="shared" si="171"/>
        <v>0</v>
      </c>
      <c r="PGF34" s="74">
        <f t="shared" si="171"/>
        <v>0</v>
      </c>
      <c r="PGG34" s="74">
        <f t="shared" si="171"/>
        <v>0</v>
      </c>
      <c r="PGH34" s="74">
        <f t="shared" si="171"/>
        <v>0</v>
      </c>
      <c r="PGI34" s="74">
        <f t="shared" si="171"/>
        <v>0</v>
      </c>
      <c r="PGJ34" s="74">
        <f t="shared" si="171"/>
        <v>0</v>
      </c>
      <c r="PGK34" s="74">
        <f t="shared" si="171"/>
        <v>0</v>
      </c>
      <c r="PGL34" s="74">
        <f t="shared" si="171"/>
        <v>0</v>
      </c>
      <c r="PGM34" s="74">
        <f t="shared" si="171"/>
        <v>0</v>
      </c>
      <c r="PGN34" s="74">
        <f t="shared" si="171"/>
        <v>0</v>
      </c>
      <c r="PGO34" s="74">
        <f t="shared" si="171"/>
        <v>0</v>
      </c>
      <c r="PGP34" s="74">
        <f t="shared" si="171"/>
        <v>0</v>
      </c>
      <c r="PGQ34" s="74">
        <f t="shared" si="171"/>
        <v>0</v>
      </c>
      <c r="PGR34" s="74">
        <f t="shared" ref="PGR34:PJC34" si="172">PGR6/1000000</f>
        <v>0</v>
      </c>
      <c r="PGS34" s="74">
        <f t="shared" si="172"/>
        <v>0</v>
      </c>
      <c r="PGT34" s="74">
        <f t="shared" si="172"/>
        <v>0</v>
      </c>
      <c r="PGU34" s="74">
        <f t="shared" si="172"/>
        <v>0</v>
      </c>
      <c r="PGV34" s="74">
        <f t="shared" si="172"/>
        <v>0</v>
      </c>
      <c r="PGW34" s="74">
        <f t="shared" si="172"/>
        <v>0</v>
      </c>
      <c r="PGX34" s="74">
        <f t="shared" si="172"/>
        <v>0</v>
      </c>
      <c r="PGY34" s="74">
        <f t="shared" si="172"/>
        <v>0</v>
      </c>
      <c r="PGZ34" s="74">
        <f t="shared" si="172"/>
        <v>0</v>
      </c>
      <c r="PHA34" s="74">
        <f t="shared" si="172"/>
        <v>0</v>
      </c>
      <c r="PHB34" s="74">
        <f t="shared" si="172"/>
        <v>0</v>
      </c>
      <c r="PHC34" s="74">
        <f t="shared" si="172"/>
        <v>0</v>
      </c>
      <c r="PHD34" s="74">
        <f t="shared" si="172"/>
        <v>0</v>
      </c>
      <c r="PHE34" s="74">
        <f t="shared" si="172"/>
        <v>0</v>
      </c>
      <c r="PHF34" s="74">
        <f t="shared" si="172"/>
        <v>0</v>
      </c>
      <c r="PHG34" s="74">
        <f t="shared" si="172"/>
        <v>0</v>
      </c>
      <c r="PHH34" s="74">
        <f t="shared" si="172"/>
        <v>0</v>
      </c>
      <c r="PHI34" s="74">
        <f t="shared" si="172"/>
        <v>0</v>
      </c>
      <c r="PHJ34" s="74">
        <f t="shared" si="172"/>
        <v>0</v>
      </c>
      <c r="PHK34" s="74">
        <f t="shared" si="172"/>
        <v>0</v>
      </c>
      <c r="PHL34" s="74">
        <f t="shared" si="172"/>
        <v>0</v>
      </c>
      <c r="PHM34" s="74">
        <f t="shared" si="172"/>
        <v>0</v>
      </c>
      <c r="PHN34" s="74">
        <f t="shared" si="172"/>
        <v>0</v>
      </c>
      <c r="PHO34" s="74">
        <f t="shared" si="172"/>
        <v>0</v>
      </c>
      <c r="PHP34" s="74">
        <f t="shared" si="172"/>
        <v>0</v>
      </c>
      <c r="PHQ34" s="74">
        <f t="shared" si="172"/>
        <v>0</v>
      </c>
      <c r="PHR34" s="74">
        <f t="shared" si="172"/>
        <v>0</v>
      </c>
      <c r="PHS34" s="74">
        <f t="shared" si="172"/>
        <v>0</v>
      </c>
      <c r="PHT34" s="74">
        <f t="shared" si="172"/>
        <v>0</v>
      </c>
      <c r="PHU34" s="74">
        <f t="shared" si="172"/>
        <v>0</v>
      </c>
      <c r="PHV34" s="74">
        <f t="shared" si="172"/>
        <v>0</v>
      </c>
      <c r="PHW34" s="74">
        <f t="shared" si="172"/>
        <v>0</v>
      </c>
      <c r="PHX34" s="74">
        <f t="shared" si="172"/>
        <v>0</v>
      </c>
      <c r="PHY34" s="74">
        <f t="shared" si="172"/>
        <v>0</v>
      </c>
      <c r="PHZ34" s="74">
        <f t="shared" si="172"/>
        <v>0</v>
      </c>
      <c r="PIA34" s="74">
        <f t="shared" si="172"/>
        <v>0</v>
      </c>
      <c r="PIB34" s="74">
        <f t="shared" si="172"/>
        <v>0</v>
      </c>
      <c r="PIC34" s="74">
        <f t="shared" si="172"/>
        <v>0</v>
      </c>
      <c r="PID34" s="74">
        <f t="shared" si="172"/>
        <v>0</v>
      </c>
      <c r="PIE34" s="74">
        <f t="shared" si="172"/>
        <v>0</v>
      </c>
      <c r="PIF34" s="74">
        <f t="shared" si="172"/>
        <v>0</v>
      </c>
      <c r="PIG34" s="74">
        <f t="shared" si="172"/>
        <v>0</v>
      </c>
      <c r="PIH34" s="74">
        <f t="shared" si="172"/>
        <v>0</v>
      </c>
      <c r="PII34" s="74">
        <f t="shared" si="172"/>
        <v>0</v>
      </c>
      <c r="PIJ34" s="74">
        <f t="shared" si="172"/>
        <v>0</v>
      </c>
      <c r="PIK34" s="74">
        <f t="shared" si="172"/>
        <v>0</v>
      </c>
      <c r="PIL34" s="74">
        <f t="shared" si="172"/>
        <v>0</v>
      </c>
      <c r="PIM34" s="74">
        <f t="shared" si="172"/>
        <v>0</v>
      </c>
      <c r="PIN34" s="74">
        <f t="shared" si="172"/>
        <v>0</v>
      </c>
      <c r="PIO34" s="74">
        <f t="shared" si="172"/>
        <v>0</v>
      </c>
      <c r="PIP34" s="74">
        <f t="shared" si="172"/>
        <v>0</v>
      </c>
      <c r="PIQ34" s="74">
        <f t="shared" si="172"/>
        <v>0</v>
      </c>
      <c r="PIR34" s="74">
        <f t="shared" si="172"/>
        <v>0</v>
      </c>
      <c r="PIS34" s="74">
        <f t="shared" si="172"/>
        <v>0</v>
      </c>
      <c r="PIT34" s="74">
        <f t="shared" si="172"/>
        <v>0</v>
      </c>
      <c r="PIU34" s="74">
        <f t="shared" si="172"/>
        <v>0</v>
      </c>
      <c r="PIV34" s="74">
        <f t="shared" si="172"/>
        <v>0</v>
      </c>
      <c r="PIW34" s="74">
        <f t="shared" si="172"/>
        <v>0</v>
      </c>
      <c r="PIX34" s="74">
        <f t="shared" si="172"/>
        <v>0</v>
      </c>
      <c r="PIY34" s="74">
        <f t="shared" si="172"/>
        <v>0</v>
      </c>
      <c r="PIZ34" s="74">
        <f t="shared" si="172"/>
        <v>0</v>
      </c>
      <c r="PJA34" s="74">
        <f t="shared" si="172"/>
        <v>0</v>
      </c>
      <c r="PJB34" s="74">
        <f t="shared" si="172"/>
        <v>0</v>
      </c>
      <c r="PJC34" s="74">
        <f t="shared" si="172"/>
        <v>0</v>
      </c>
      <c r="PJD34" s="74">
        <f t="shared" ref="PJD34:PLO34" si="173">PJD6/1000000</f>
        <v>0</v>
      </c>
      <c r="PJE34" s="74">
        <f t="shared" si="173"/>
        <v>0</v>
      </c>
      <c r="PJF34" s="74">
        <f t="shared" si="173"/>
        <v>0</v>
      </c>
      <c r="PJG34" s="74">
        <f t="shared" si="173"/>
        <v>0</v>
      </c>
      <c r="PJH34" s="74">
        <f t="shared" si="173"/>
        <v>0</v>
      </c>
      <c r="PJI34" s="74">
        <f t="shared" si="173"/>
        <v>0</v>
      </c>
      <c r="PJJ34" s="74">
        <f t="shared" si="173"/>
        <v>0</v>
      </c>
      <c r="PJK34" s="74">
        <f t="shared" si="173"/>
        <v>0</v>
      </c>
      <c r="PJL34" s="74">
        <f t="shared" si="173"/>
        <v>0</v>
      </c>
      <c r="PJM34" s="74">
        <f t="shared" si="173"/>
        <v>0</v>
      </c>
      <c r="PJN34" s="74">
        <f t="shared" si="173"/>
        <v>0</v>
      </c>
      <c r="PJO34" s="74">
        <f t="shared" si="173"/>
        <v>0</v>
      </c>
      <c r="PJP34" s="74">
        <f t="shared" si="173"/>
        <v>0</v>
      </c>
      <c r="PJQ34" s="74">
        <f t="shared" si="173"/>
        <v>0</v>
      </c>
      <c r="PJR34" s="74">
        <f t="shared" si="173"/>
        <v>0</v>
      </c>
      <c r="PJS34" s="74">
        <f t="shared" si="173"/>
        <v>0</v>
      </c>
      <c r="PJT34" s="74">
        <f t="shared" si="173"/>
        <v>0</v>
      </c>
      <c r="PJU34" s="74">
        <f t="shared" si="173"/>
        <v>0</v>
      </c>
      <c r="PJV34" s="74">
        <f t="shared" si="173"/>
        <v>0</v>
      </c>
      <c r="PJW34" s="74">
        <f t="shared" si="173"/>
        <v>0</v>
      </c>
      <c r="PJX34" s="74">
        <f t="shared" si="173"/>
        <v>0</v>
      </c>
      <c r="PJY34" s="74">
        <f t="shared" si="173"/>
        <v>0</v>
      </c>
      <c r="PJZ34" s="74">
        <f t="shared" si="173"/>
        <v>0</v>
      </c>
      <c r="PKA34" s="74">
        <f t="shared" si="173"/>
        <v>0</v>
      </c>
      <c r="PKB34" s="74">
        <f t="shared" si="173"/>
        <v>0</v>
      </c>
      <c r="PKC34" s="74">
        <f t="shared" si="173"/>
        <v>0</v>
      </c>
      <c r="PKD34" s="74">
        <f t="shared" si="173"/>
        <v>0</v>
      </c>
      <c r="PKE34" s="74">
        <f t="shared" si="173"/>
        <v>0</v>
      </c>
      <c r="PKF34" s="74">
        <f t="shared" si="173"/>
        <v>0</v>
      </c>
      <c r="PKG34" s="74">
        <f t="shared" si="173"/>
        <v>0</v>
      </c>
      <c r="PKH34" s="74">
        <f t="shared" si="173"/>
        <v>0</v>
      </c>
      <c r="PKI34" s="74">
        <f t="shared" si="173"/>
        <v>0</v>
      </c>
      <c r="PKJ34" s="74">
        <f t="shared" si="173"/>
        <v>0</v>
      </c>
      <c r="PKK34" s="74">
        <f t="shared" si="173"/>
        <v>0</v>
      </c>
      <c r="PKL34" s="74">
        <f t="shared" si="173"/>
        <v>0</v>
      </c>
      <c r="PKM34" s="74">
        <f t="shared" si="173"/>
        <v>0</v>
      </c>
      <c r="PKN34" s="74">
        <f t="shared" si="173"/>
        <v>0</v>
      </c>
      <c r="PKO34" s="74">
        <f t="shared" si="173"/>
        <v>0</v>
      </c>
      <c r="PKP34" s="74">
        <f t="shared" si="173"/>
        <v>0</v>
      </c>
      <c r="PKQ34" s="74">
        <f t="shared" si="173"/>
        <v>0</v>
      </c>
      <c r="PKR34" s="74">
        <f t="shared" si="173"/>
        <v>0</v>
      </c>
      <c r="PKS34" s="74">
        <f t="shared" si="173"/>
        <v>0</v>
      </c>
      <c r="PKT34" s="74">
        <f t="shared" si="173"/>
        <v>0</v>
      </c>
      <c r="PKU34" s="74">
        <f t="shared" si="173"/>
        <v>0</v>
      </c>
      <c r="PKV34" s="74">
        <f t="shared" si="173"/>
        <v>0</v>
      </c>
      <c r="PKW34" s="74">
        <f t="shared" si="173"/>
        <v>0</v>
      </c>
      <c r="PKX34" s="74">
        <f t="shared" si="173"/>
        <v>0</v>
      </c>
      <c r="PKY34" s="74">
        <f t="shared" si="173"/>
        <v>0</v>
      </c>
      <c r="PKZ34" s="74">
        <f t="shared" si="173"/>
        <v>0</v>
      </c>
      <c r="PLA34" s="74">
        <f t="shared" si="173"/>
        <v>0</v>
      </c>
      <c r="PLB34" s="74">
        <f t="shared" si="173"/>
        <v>0</v>
      </c>
      <c r="PLC34" s="74">
        <f t="shared" si="173"/>
        <v>0</v>
      </c>
      <c r="PLD34" s="74">
        <f t="shared" si="173"/>
        <v>0</v>
      </c>
      <c r="PLE34" s="74">
        <f t="shared" si="173"/>
        <v>0</v>
      </c>
      <c r="PLF34" s="74">
        <f t="shared" si="173"/>
        <v>0</v>
      </c>
      <c r="PLG34" s="74">
        <f t="shared" si="173"/>
        <v>0</v>
      </c>
      <c r="PLH34" s="74">
        <f t="shared" si="173"/>
        <v>0</v>
      </c>
      <c r="PLI34" s="74">
        <f t="shared" si="173"/>
        <v>0</v>
      </c>
      <c r="PLJ34" s="74">
        <f t="shared" si="173"/>
        <v>0</v>
      </c>
      <c r="PLK34" s="74">
        <f t="shared" si="173"/>
        <v>0</v>
      </c>
      <c r="PLL34" s="74">
        <f t="shared" si="173"/>
        <v>0</v>
      </c>
      <c r="PLM34" s="74">
        <f t="shared" si="173"/>
        <v>0</v>
      </c>
      <c r="PLN34" s="74">
        <f t="shared" si="173"/>
        <v>0</v>
      </c>
      <c r="PLO34" s="74">
        <f t="shared" si="173"/>
        <v>0</v>
      </c>
      <c r="PLP34" s="74">
        <f t="shared" ref="PLP34:POA34" si="174">PLP6/1000000</f>
        <v>0</v>
      </c>
      <c r="PLQ34" s="74">
        <f t="shared" si="174"/>
        <v>0</v>
      </c>
      <c r="PLR34" s="74">
        <f t="shared" si="174"/>
        <v>0</v>
      </c>
      <c r="PLS34" s="74">
        <f t="shared" si="174"/>
        <v>0</v>
      </c>
      <c r="PLT34" s="74">
        <f t="shared" si="174"/>
        <v>0</v>
      </c>
      <c r="PLU34" s="74">
        <f t="shared" si="174"/>
        <v>0</v>
      </c>
      <c r="PLV34" s="74">
        <f t="shared" si="174"/>
        <v>0</v>
      </c>
      <c r="PLW34" s="74">
        <f t="shared" si="174"/>
        <v>0</v>
      </c>
      <c r="PLX34" s="74">
        <f t="shared" si="174"/>
        <v>0</v>
      </c>
      <c r="PLY34" s="74">
        <f t="shared" si="174"/>
        <v>0</v>
      </c>
      <c r="PLZ34" s="74">
        <f t="shared" si="174"/>
        <v>0</v>
      </c>
      <c r="PMA34" s="74">
        <f t="shared" si="174"/>
        <v>0</v>
      </c>
      <c r="PMB34" s="74">
        <f t="shared" si="174"/>
        <v>0</v>
      </c>
      <c r="PMC34" s="74">
        <f t="shared" si="174"/>
        <v>0</v>
      </c>
      <c r="PMD34" s="74">
        <f t="shared" si="174"/>
        <v>0</v>
      </c>
      <c r="PME34" s="74">
        <f t="shared" si="174"/>
        <v>0</v>
      </c>
      <c r="PMF34" s="74">
        <f t="shared" si="174"/>
        <v>0</v>
      </c>
      <c r="PMG34" s="74">
        <f t="shared" si="174"/>
        <v>0</v>
      </c>
      <c r="PMH34" s="74">
        <f t="shared" si="174"/>
        <v>0</v>
      </c>
      <c r="PMI34" s="74">
        <f t="shared" si="174"/>
        <v>0</v>
      </c>
      <c r="PMJ34" s="74">
        <f t="shared" si="174"/>
        <v>0</v>
      </c>
      <c r="PMK34" s="74">
        <f t="shared" si="174"/>
        <v>0</v>
      </c>
      <c r="PML34" s="74">
        <f t="shared" si="174"/>
        <v>0</v>
      </c>
      <c r="PMM34" s="74">
        <f t="shared" si="174"/>
        <v>0</v>
      </c>
      <c r="PMN34" s="74">
        <f t="shared" si="174"/>
        <v>0</v>
      </c>
      <c r="PMO34" s="74">
        <f t="shared" si="174"/>
        <v>0</v>
      </c>
      <c r="PMP34" s="74">
        <f t="shared" si="174"/>
        <v>0</v>
      </c>
      <c r="PMQ34" s="74">
        <f t="shared" si="174"/>
        <v>0</v>
      </c>
      <c r="PMR34" s="74">
        <f t="shared" si="174"/>
        <v>0</v>
      </c>
      <c r="PMS34" s="74">
        <f t="shared" si="174"/>
        <v>0</v>
      </c>
      <c r="PMT34" s="74">
        <f t="shared" si="174"/>
        <v>0</v>
      </c>
      <c r="PMU34" s="74">
        <f t="shared" si="174"/>
        <v>0</v>
      </c>
      <c r="PMV34" s="74">
        <f t="shared" si="174"/>
        <v>0</v>
      </c>
      <c r="PMW34" s="74">
        <f t="shared" si="174"/>
        <v>0</v>
      </c>
      <c r="PMX34" s="74">
        <f t="shared" si="174"/>
        <v>0</v>
      </c>
      <c r="PMY34" s="74">
        <f t="shared" si="174"/>
        <v>0</v>
      </c>
      <c r="PMZ34" s="74">
        <f t="shared" si="174"/>
        <v>0</v>
      </c>
      <c r="PNA34" s="74">
        <f t="shared" si="174"/>
        <v>0</v>
      </c>
      <c r="PNB34" s="74">
        <f t="shared" si="174"/>
        <v>0</v>
      </c>
      <c r="PNC34" s="74">
        <f t="shared" si="174"/>
        <v>0</v>
      </c>
      <c r="PND34" s="74">
        <f t="shared" si="174"/>
        <v>0</v>
      </c>
      <c r="PNE34" s="74">
        <f t="shared" si="174"/>
        <v>0</v>
      </c>
      <c r="PNF34" s="74">
        <f t="shared" si="174"/>
        <v>0</v>
      </c>
      <c r="PNG34" s="74">
        <f t="shared" si="174"/>
        <v>0</v>
      </c>
      <c r="PNH34" s="74">
        <f t="shared" si="174"/>
        <v>0</v>
      </c>
      <c r="PNI34" s="74">
        <f t="shared" si="174"/>
        <v>0</v>
      </c>
      <c r="PNJ34" s="74">
        <f t="shared" si="174"/>
        <v>0</v>
      </c>
      <c r="PNK34" s="74">
        <f t="shared" si="174"/>
        <v>0</v>
      </c>
      <c r="PNL34" s="74">
        <f t="shared" si="174"/>
        <v>0</v>
      </c>
      <c r="PNM34" s="74">
        <f t="shared" si="174"/>
        <v>0</v>
      </c>
      <c r="PNN34" s="74">
        <f t="shared" si="174"/>
        <v>0</v>
      </c>
      <c r="PNO34" s="74">
        <f t="shared" si="174"/>
        <v>0</v>
      </c>
      <c r="PNP34" s="74">
        <f t="shared" si="174"/>
        <v>0</v>
      </c>
      <c r="PNQ34" s="74">
        <f t="shared" si="174"/>
        <v>0</v>
      </c>
      <c r="PNR34" s="74">
        <f t="shared" si="174"/>
        <v>0</v>
      </c>
      <c r="PNS34" s="74">
        <f t="shared" si="174"/>
        <v>0</v>
      </c>
      <c r="PNT34" s="74">
        <f t="shared" si="174"/>
        <v>0</v>
      </c>
      <c r="PNU34" s="74">
        <f t="shared" si="174"/>
        <v>0</v>
      </c>
      <c r="PNV34" s="74">
        <f t="shared" si="174"/>
        <v>0</v>
      </c>
      <c r="PNW34" s="74">
        <f t="shared" si="174"/>
        <v>0</v>
      </c>
      <c r="PNX34" s="74">
        <f t="shared" si="174"/>
        <v>0</v>
      </c>
      <c r="PNY34" s="74">
        <f t="shared" si="174"/>
        <v>0</v>
      </c>
      <c r="PNZ34" s="74">
        <f t="shared" si="174"/>
        <v>0</v>
      </c>
      <c r="POA34" s="74">
        <f t="shared" si="174"/>
        <v>0</v>
      </c>
      <c r="POB34" s="74">
        <f t="shared" ref="POB34:PQM34" si="175">POB6/1000000</f>
        <v>0</v>
      </c>
      <c r="POC34" s="74">
        <f t="shared" si="175"/>
        <v>0</v>
      </c>
      <c r="POD34" s="74">
        <f t="shared" si="175"/>
        <v>0</v>
      </c>
      <c r="POE34" s="74">
        <f t="shared" si="175"/>
        <v>0</v>
      </c>
      <c r="POF34" s="74">
        <f t="shared" si="175"/>
        <v>0</v>
      </c>
      <c r="POG34" s="74">
        <f t="shared" si="175"/>
        <v>0</v>
      </c>
      <c r="POH34" s="74">
        <f t="shared" si="175"/>
        <v>0</v>
      </c>
      <c r="POI34" s="74">
        <f t="shared" si="175"/>
        <v>0</v>
      </c>
      <c r="POJ34" s="74">
        <f t="shared" si="175"/>
        <v>0</v>
      </c>
      <c r="POK34" s="74">
        <f t="shared" si="175"/>
        <v>0</v>
      </c>
      <c r="POL34" s="74">
        <f t="shared" si="175"/>
        <v>0</v>
      </c>
      <c r="POM34" s="74">
        <f t="shared" si="175"/>
        <v>0</v>
      </c>
      <c r="PON34" s="74">
        <f t="shared" si="175"/>
        <v>0</v>
      </c>
      <c r="POO34" s="74">
        <f t="shared" si="175"/>
        <v>0</v>
      </c>
      <c r="POP34" s="74">
        <f t="shared" si="175"/>
        <v>0</v>
      </c>
      <c r="POQ34" s="74">
        <f t="shared" si="175"/>
        <v>0</v>
      </c>
      <c r="POR34" s="74">
        <f t="shared" si="175"/>
        <v>0</v>
      </c>
      <c r="POS34" s="74">
        <f t="shared" si="175"/>
        <v>0</v>
      </c>
      <c r="POT34" s="74">
        <f t="shared" si="175"/>
        <v>0</v>
      </c>
      <c r="POU34" s="74">
        <f t="shared" si="175"/>
        <v>0</v>
      </c>
      <c r="POV34" s="74">
        <f t="shared" si="175"/>
        <v>0</v>
      </c>
      <c r="POW34" s="74">
        <f t="shared" si="175"/>
        <v>0</v>
      </c>
      <c r="POX34" s="74">
        <f t="shared" si="175"/>
        <v>0</v>
      </c>
      <c r="POY34" s="74">
        <f t="shared" si="175"/>
        <v>0</v>
      </c>
      <c r="POZ34" s="74">
        <f t="shared" si="175"/>
        <v>0</v>
      </c>
      <c r="PPA34" s="74">
        <f t="shared" si="175"/>
        <v>0</v>
      </c>
      <c r="PPB34" s="74">
        <f t="shared" si="175"/>
        <v>0</v>
      </c>
      <c r="PPC34" s="74">
        <f t="shared" si="175"/>
        <v>0</v>
      </c>
      <c r="PPD34" s="74">
        <f t="shared" si="175"/>
        <v>0</v>
      </c>
      <c r="PPE34" s="74">
        <f t="shared" si="175"/>
        <v>0</v>
      </c>
      <c r="PPF34" s="74">
        <f t="shared" si="175"/>
        <v>0</v>
      </c>
      <c r="PPG34" s="74">
        <f t="shared" si="175"/>
        <v>0</v>
      </c>
      <c r="PPH34" s="74">
        <f t="shared" si="175"/>
        <v>0</v>
      </c>
      <c r="PPI34" s="74">
        <f t="shared" si="175"/>
        <v>0</v>
      </c>
      <c r="PPJ34" s="74">
        <f t="shared" si="175"/>
        <v>0</v>
      </c>
      <c r="PPK34" s="74">
        <f t="shared" si="175"/>
        <v>0</v>
      </c>
      <c r="PPL34" s="74">
        <f t="shared" si="175"/>
        <v>0</v>
      </c>
      <c r="PPM34" s="74">
        <f t="shared" si="175"/>
        <v>0</v>
      </c>
      <c r="PPN34" s="74">
        <f t="shared" si="175"/>
        <v>0</v>
      </c>
      <c r="PPO34" s="74">
        <f t="shared" si="175"/>
        <v>0</v>
      </c>
      <c r="PPP34" s="74">
        <f t="shared" si="175"/>
        <v>0</v>
      </c>
      <c r="PPQ34" s="74">
        <f t="shared" si="175"/>
        <v>0</v>
      </c>
      <c r="PPR34" s="74">
        <f t="shared" si="175"/>
        <v>0</v>
      </c>
      <c r="PPS34" s="74">
        <f t="shared" si="175"/>
        <v>0</v>
      </c>
      <c r="PPT34" s="74">
        <f t="shared" si="175"/>
        <v>0</v>
      </c>
      <c r="PPU34" s="74">
        <f t="shared" si="175"/>
        <v>0</v>
      </c>
      <c r="PPV34" s="74">
        <f t="shared" si="175"/>
        <v>0</v>
      </c>
      <c r="PPW34" s="74">
        <f t="shared" si="175"/>
        <v>0</v>
      </c>
      <c r="PPX34" s="74">
        <f t="shared" si="175"/>
        <v>0</v>
      </c>
      <c r="PPY34" s="74">
        <f t="shared" si="175"/>
        <v>0</v>
      </c>
      <c r="PPZ34" s="74">
        <f t="shared" si="175"/>
        <v>0</v>
      </c>
      <c r="PQA34" s="74">
        <f t="shared" si="175"/>
        <v>0</v>
      </c>
      <c r="PQB34" s="74">
        <f t="shared" si="175"/>
        <v>0</v>
      </c>
      <c r="PQC34" s="74">
        <f t="shared" si="175"/>
        <v>0</v>
      </c>
      <c r="PQD34" s="74">
        <f t="shared" si="175"/>
        <v>0</v>
      </c>
      <c r="PQE34" s="74">
        <f t="shared" si="175"/>
        <v>0</v>
      </c>
      <c r="PQF34" s="74">
        <f t="shared" si="175"/>
        <v>0</v>
      </c>
      <c r="PQG34" s="74">
        <f t="shared" si="175"/>
        <v>0</v>
      </c>
      <c r="PQH34" s="74">
        <f t="shared" si="175"/>
        <v>0</v>
      </c>
      <c r="PQI34" s="74">
        <f t="shared" si="175"/>
        <v>0</v>
      </c>
      <c r="PQJ34" s="74">
        <f t="shared" si="175"/>
        <v>0</v>
      </c>
      <c r="PQK34" s="74">
        <f t="shared" si="175"/>
        <v>0</v>
      </c>
      <c r="PQL34" s="74">
        <f t="shared" si="175"/>
        <v>0</v>
      </c>
      <c r="PQM34" s="74">
        <f t="shared" si="175"/>
        <v>0</v>
      </c>
      <c r="PQN34" s="74">
        <f t="shared" ref="PQN34:PSY34" si="176">PQN6/1000000</f>
        <v>0</v>
      </c>
      <c r="PQO34" s="74">
        <f t="shared" si="176"/>
        <v>0</v>
      </c>
      <c r="PQP34" s="74">
        <f t="shared" si="176"/>
        <v>0</v>
      </c>
      <c r="PQQ34" s="74">
        <f t="shared" si="176"/>
        <v>0</v>
      </c>
      <c r="PQR34" s="74">
        <f t="shared" si="176"/>
        <v>0</v>
      </c>
      <c r="PQS34" s="74">
        <f t="shared" si="176"/>
        <v>0</v>
      </c>
      <c r="PQT34" s="74">
        <f t="shared" si="176"/>
        <v>0</v>
      </c>
      <c r="PQU34" s="74">
        <f t="shared" si="176"/>
        <v>0</v>
      </c>
      <c r="PQV34" s="74">
        <f t="shared" si="176"/>
        <v>0</v>
      </c>
      <c r="PQW34" s="74">
        <f t="shared" si="176"/>
        <v>0</v>
      </c>
      <c r="PQX34" s="74">
        <f t="shared" si="176"/>
        <v>0</v>
      </c>
      <c r="PQY34" s="74">
        <f t="shared" si="176"/>
        <v>0</v>
      </c>
      <c r="PQZ34" s="74">
        <f t="shared" si="176"/>
        <v>0</v>
      </c>
      <c r="PRA34" s="74">
        <f t="shared" si="176"/>
        <v>0</v>
      </c>
      <c r="PRB34" s="74">
        <f t="shared" si="176"/>
        <v>0</v>
      </c>
      <c r="PRC34" s="74">
        <f t="shared" si="176"/>
        <v>0</v>
      </c>
      <c r="PRD34" s="74">
        <f t="shared" si="176"/>
        <v>0</v>
      </c>
      <c r="PRE34" s="74">
        <f t="shared" si="176"/>
        <v>0</v>
      </c>
      <c r="PRF34" s="74">
        <f t="shared" si="176"/>
        <v>0</v>
      </c>
      <c r="PRG34" s="74">
        <f t="shared" si="176"/>
        <v>0</v>
      </c>
      <c r="PRH34" s="74">
        <f t="shared" si="176"/>
        <v>0</v>
      </c>
      <c r="PRI34" s="74">
        <f t="shared" si="176"/>
        <v>0</v>
      </c>
      <c r="PRJ34" s="74">
        <f t="shared" si="176"/>
        <v>0</v>
      </c>
      <c r="PRK34" s="74">
        <f t="shared" si="176"/>
        <v>0</v>
      </c>
      <c r="PRL34" s="74">
        <f t="shared" si="176"/>
        <v>0</v>
      </c>
      <c r="PRM34" s="74">
        <f t="shared" si="176"/>
        <v>0</v>
      </c>
      <c r="PRN34" s="74">
        <f t="shared" si="176"/>
        <v>0</v>
      </c>
      <c r="PRO34" s="74">
        <f t="shared" si="176"/>
        <v>0</v>
      </c>
      <c r="PRP34" s="74">
        <f t="shared" si="176"/>
        <v>0</v>
      </c>
      <c r="PRQ34" s="74">
        <f t="shared" si="176"/>
        <v>0</v>
      </c>
      <c r="PRR34" s="74">
        <f t="shared" si="176"/>
        <v>0</v>
      </c>
      <c r="PRS34" s="74">
        <f t="shared" si="176"/>
        <v>0</v>
      </c>
      <c r="PRT34" s="74">
        <f t="shared" si="176"/>
        <v>0</v>
      </c>
      <c r="PRU34" s="74">
        <f t="shared" si="176"/>
        <v>0</v>
      </c>
      <c r="PRV34" s="74">
        <f t="shared" si="176"/>
        <v>0</v>
      </c>
      <c r="PRW34" s="74">
        <f t="shared" si="176"/>
        <v>0</v>
      </c>
      <c r="PRX34" s="74">
        <f t="shared" si="176"/>
        <v>0</v>
      </c>
      <c r="PRY34" s="74">
        <f t="shared" si="176"/>
        <v>0</v>
      </c>
      <c r="PRZ34" s="74">
        <f t="shared" si="176"/>
        <v>0</v>
      </c>
      <c r="PSA34" s="74">
        <f t="shared" si="176"/>
        <v>0</v>
      </c>
      <c r="PSB34" s="74">
        <f t="shared" si="176"/>
        <v>0</v>
      </c>
      <c r="PSC34" s="74">
        <f t="shared" si="176"/>
        <v>0</v>
      </c>
      <c r="PSD34" s="74">
        <f t="shared" si="176"/>
        <v>0</v>
      </c>
      <c r="PSE34" s="74">
        <f t="shared" si="176"/>
        <v>0</v>
      </c>
      <c r="PSF34" s="74">
        <f t="shared" si="176"/>
        <v>0</v>
      </c>
      <c r="PSG34" s="74">
        <f t="shared" si="176"/>
        <v>0</v>
      </c>
      <c r="PSH34" s="74">
        <f t="shared" si="176"/>
        <v>0</v>
      </c>
      <c r="PSI34" s="74">
        <f t="shared" si="176"/>
        <v>0</v>
      </c>
      <c r="PSJ34" s="74">
        <f t="shared" si="176"/>
        <v>0</v>
      </c>
      <c r="PSK34" s="74">
        <f t="shared" si="176"/>
        <v>0</v>
      </c>
      <c r="PSL34" s="74">
        <f t="shared" si="176"/>
        <v>0</v>
      </c>
      <c r="PSM34" s="74">
        <f t="shared" si="176"/>
        <v>0</v>
      </c>
      <c r="PSN34" s="74">
        <f t="shared" si="176"/>
        <v>0</v>
      </c>
      <c r="PSO34" s="74">
        <f t="shared" si="176"/>
        <v>0</v>
      </c>
      <c r="PSP34" s="74">
        <f t="shared" si="176"/>
        <v>0</v>
      </c>
      <c r="PSQ34" s="74">
        <f t="shared" si="176"/>
        <v>0</v>
      </c>
      <c r="PSR34" s="74">
        <f t="shared" si="176"/>
        <v>0</v>
      </c>
      <c r="PSS34" s="74">
        <f t="shared" si="176"/>
        <v>0</v>
      </c>
      <c r="PST34" s="74">
        <f t="shared" si="176"/>
        <v>0</v>
      </c>
      <c r="PSU34" s="74">
        <f t="shared" si="176"/>
        <v>0</v>
      </c>
      <c r="PSV34" s="74">
        <f t="shared" si="176"/>
        <v>0</v>
      </c>
      <c r="PSW34" s="74">
        <f t="shared" si="176"/>
        <v>0</v>
      </c>
      <c r="PSX34" s="74">
        <f t="shared" si="176"/>
        <v>0</v>
      </c>
      <c r="PSY34" s="74">
        <f t="shared" si="176"/>
        <v>0</v>
      </c>
      <c r="PSZ34" s="74">
        <f t="shared" ref="PSZ34:PVK34" si="177">PSZ6/1000000</f>
        <v>0</v>
      </c>
      <c r="PTA34" s="74">
        <f t="shared" si="177"/>
        <v>0</v>
      </c>
      <c r="PTB34" s="74">
        <f t="shared" si="177"/>
        <v>0</v>
      </c>
      <c r="PTC34" s="74">
        <f t="shared" si="177"/>
        <v>0</v>
      </c>
      <c r="PTD34" s="74">
        <f t="shared" si="177"/>
        <v>0</v>
      </c>
      <c r="PTE34" s="74">
        <f t="shared" si="177"/>
        <v>0</v>
      </c>
      <c r="PTF34" s="74">
        <f t="shared" si="177"/>
        <v>0</v>
      </c>
      <c r="PTG34" s="74">
        <f t="shared" si="177"/>
        <v>0</v>
      </c>
      <c r="PTH34" s="74">
        <f t="shared" si="177"/>
        <v>0</v>
      </c>
      <c r="PTI34" s="74">
        <f t="shared" si="177"/>
        <v>0</v>
      </c>
      <c r="PTJ34" s="74">
        <f t="shared" si="177"/>
        <v>0</v>
      </c>
      <c r="PTK34" s="74">
        <f t="shared" si="177"/>
        <v>0</v>
      </c>
      <c r="PTL34" s="74">
        <f t="shared" si="177"/>
        <v>0</v>
      </c>
      <c r="PTM34" s="74">
        <f t="shared" si="177"/>
        <v>0</v>
      </c>
      <c r="PTN34" s="74">
        <f t="shared" si="177"/>
        <v>0</v>
      </c>
      <c r="PTO34" s="74">
        <f t="shared" si="177"/>
        <v>0</v>
      </c>
      <c r="PTP34" s="74">
        <f t="shared" si="177"/>
        <v>0</v>
      </c>
      <c r="PTQ34" s="74">
        <f t="shared" si="177"/>
        <v>0</v>
      </c>
      <c r="PTR34" s="74">
        <f t="shared" si="177"/>
        <v>0</v>
      </c>
      <c r="PTS34" s="74">
        <f t="shared" si="177"/>
        <v>0</v>
      </c>
      <c r="PTT34" s="74">
        <f t="shared" si="177"/>
        <v>0</v>
      </c>
      <c r="PTU34" s="74">
        <f t="shared" si="177"/>
        <v>0</v>
      </c>
      <c r="PTV34" s="74">
        <f t="shared" si="177"/>
        <v>0</v>
      </c>
      <c r="PTW34" s="74">
        <f t="shared" si="177"/>
        <v>0</v>
      </c>
      <c r="PTX34" s="74">
        <f t="shared" si="177"/>
        <v>0</v>
      </c>
      <c r="PTY34" s="74">
        <f t="shared" si="177"/>
        <v>0</v>
      </c>
      <c r="PTZ34" s="74">
        <f t="shared" si="177"/>
        <v>0</v>
      </c>
      <c r="PUA34" s="74">
        <f t="shared" si="177"/>
        <v>0</v>
      </c>
      <c r="PUB34" s="74">
        <f t="shared" si="177"/>
        <v>0</v>
      </c>
      <c r="PUC34" s="74">
        <f t="shared" si="177"/>
        <v>0</v>
      </c>
      <c r="PUD34" s="74">
        <f t="shared" si="177"/>
        <v>0</v>
      </c>
      <c r="PUE34" s="74">
        <f t="shared" si="177"/>
        <v>0</v>
      </c>
      <c r="PUF34" s="74">
        <f t="shared" si="177"/>
        <v>0</v>
      </c>
      <c r="PUG34" s="74">
        <f t="shared" si="177"/>
        <v>0</v>
      </c>
      <c r="PUH34" s="74">
        <f t="shared" si="177"/>
        <v>0</v>
      </c>
      <c r="PUI34" s="74">
        <f t="shared" si="177"/>
        <v>0</v>
      </c>
      <c r="PUJ34" s="74">
        <f t="shared" si="177"/>
        <v>0</v>
      </c>
      <c r="PUK34" s="74">
        <f t="shared" si="177"/>
        <v>0</v>
      </c>
      <c r="PUL34" s="74">
        <f t="shared" si="177"/>
        <v>0</v>
      </c>
      <c r="PUM34" s="74">
        <f t="shared" si="177"/>
        <v>0</v>
      </c>
      <c r="PUN34" s="74">
        <f t="shared" si="177"/>
        <v>0</v>
      </c>
      <c r="PUO34" s="74">
        <f t="shared" si="177"/>
        <v>0</v>
      </c>
      <c r="PUP34" s="74">
        <f t="shared" si="177"/>
        <v>0</v>
      </c>
      <c r="PUQ34" s="74">
        <f t="shared" si="177"/>
        <v>0</v>
      </c>
      <c r="PUR34" s="74">
        <f t="shared" si="177"/>
        <v>0</v>
      </c>
      <c r="PUS34" s="74">
        <f t="shared" si="177"/>
        <v>0</v>
      </c>
      <c r="PUT34" s="74">
        <f t="shared" si="177"/>
        <v>0</v>
      </c>
      <c r="PUU34" s="74">
        <f t="shared" si="177"/>
        <v>0</v>
      </c>
      <c r="PUV34" s="74">
        <f t="shared" si="177"/>
        <v>0</v>
      </c>
      <c r="PUW34" s="74">
        <f t="shared" si="177"/>
        <v>0</v>
      </c>
      <c r="PUX34" s="74">
        <f t="shared" si="177"/>
        <v>0</v>
      </c>
      <c r="PUY34" s="74">
        <f t="shared" si="177"/>
        <v>0</v>
      </c>
      <c r="PUZ34" s="74">
        <f t="shared" si="177"/>
        <v>0</v>
      </c>
      <c r="PVA34" s="74">
        <f t="shared" si="177"/>
        <v>0</v>
      </c>
      <c r="PVB34" s="74">
        <f t="shared" si="177"/>
        <v>0</v>
      </c>
      <c r="PVC34" s="74">
        <f t="shared" si="177"/>
        <v>0</v>
      </c>
      <c r="PVD34" s="74">
        <f t="shared" si="177"/>
        <v>0</v>
      </c>
      <c r="PVE34" s="74">
        <f t="shared" si="177"/>
        <v>0</v>
      </c>
      <c r="PVF34" s="74">
        <f t="shared" si="177"/>
        <v>0</v>
      </c>
      <c r="PVG34" s="74">
        <f t="shared" si="177"/>
        <v>0</v>
      </c>
      <c r="PVH34" s="74">
        <f t="shared" si="177"/>
        <v>0</v>
      </c>
      <c r="PVI34" s="74">
        <f t="shared" si="177"/>
        <v>0</v>
      </c>
      <c r="PVJ34" s="74">
        <f t="shared" si="177"/>
        <v>0</v>
      </c>
      <c r="PVK34" s="74">
        <f t="shared" si="177"/>
        <v>0</v>
      </c>
      <c r="PVL34" s="74">
        <f t="shared" ref="PVL34:PXW34" si="178">PVL6/1000000</f>
        <v>0</v>
      </c>
      <c r="PVM34" s="74">
        <f t="shared" si="178"/>
        <v>0</v>
      </c>
      <c r="PVN34" s="74">
        <f t="shared" si="178"/>
        <v>0</v>
      </c>
      <c r="PVO34" s="74">
        <f t="shared" si="178"/>
        <v>0</v>
      </c>
      <c r="PVP34" s="74">
        <f t="shared" si="178"/>
        <v>0</v>
      </c>
      <c r="PVQ34" s="74">
        <f t="shared" si="178"/>
        <v>0</v>
      </c>
      <c r="PVR34" s="74">
        <f t="shared" si="178"/>
        <v>0</v>
      </c>
      <c r="PVS34" s="74">
        <f t="shared" si="178"/>
        <v>0</v>
      </c>
      <c r="PVT34" s="74">
        <f t="shared" si="178"/>
        <v>0</v>
      </c>
      <c r="PVU34" s="74">
        <f t="shared" si="178"/>
        <v>0</v>
      </c>
      <c r="PVV34" s="74">
        <f t="shared" si="178"/>
        <v>0</v>
      </c>
      <c r="PVW34" s="74">
        <f t="shared" si="178"/>
        <v>0</v>
      </c>
      <c r="PVX34" s="74">
        <f t="shared" si="178"/>
        <v>0</v>
      </c>
      <c r="PVY34" s="74">
        <f t="shared" si="178"/>
        <v>0</v>
      </c>
      <c r="PVZ34" s="74">
        <f t="shared" si="178"/>
        <v>0</v>
      </c>
      <c r="PWA34" s="74">
        <f t="shared" si="178"/>
        <v>0</v>
      </c>
      <c r="PWB34" s="74">
        <f t="shared" si="178"/>
        <v>0</v>
      </c>
      <c r="PWC34" s="74">
        <f t="shared" si="178"/>
        <v>0</v>
      </c>
      <c r="PWD34" s="74">
        <f t="shared" si="178"/>
        <v>0</v>
      </c>
      <c r="PWE34" s="74">
        <f t="shared" si="178"/>
        <v>0</v>
      </c>
      <c r="PWF34" s="74">
        <f t="shared" si="178"/>
        <v>0</v>
      </c>
      <c r="PWG34" s="74">
        <f t="shared" si="178"/>
        <v>0</v>
      </c>
      <c r="PWH34" s="74">
        <f t="shared" si="178"/>
        <v>0</v>
      </c>
      <c r="PWI34" s="74">
        <f t="shared" si="178"/>
        <v>0</v>
      </c>
      <c r="PWJ34" s="74">
        <f t="shared" si="178"/>
        <v>0</v>
      </c>
      <c r="PWK34" s="74">
        <f t="shared" si="178"/>
        <v>0</v>
      </c>
      <c r="PWL34" s="74">
        <f t="shared" si="178"/>
        <v>0</v>
      </c>
      <c r="PWM34" s="74">
        <f t="shared" si="178"/>
        <v>0</v>
      </c>
      <c r="PWN34" s="74">
        <f t="shared" si="178"/>
        <v>0</v>
      </c>
      <c r="PWO34" s="74">
        <f t="shared" si="178"/>
        <v>0</v>
      </c>
      <c r="PWP34" s="74">
        <f t="shared" si="178"/>
        <v>0</v>
      </c>
      <c r="PWQ34" s="74">
        <f t="shared" si="178"/>
        <v>0</v>
      </c>
      <c r="PWR34" s="74">
        <f t="shared" si="178"/>
        <v>0</v>
      </c>
      <c r="PWS34" s="74">
        <f t="shared" si="178"/>
        <v>0</v>
      </c>
      <c r="PWT34" s="74">
        <f t="shared" si="178"/>
        <v>0</v>
      </c>
      <c r="PWU34" s="74">
        <f t="shared" si="178"/>
        <v>0</v>
      </c>
      <c r="PWV34" s="74">
        <f t="shared" si="178"/>
        <v>0</v>
      </c>
      <c r="PWW34" s="74">
        <f t="shared" si="178"/>
        <v>0</v>
      </c>
      <c r="PWX34" s="74">
        <f t="shared" si="178"/>
        <v>0</v>
      </c>
      <c r="PWY34" s="74">
        <f t="shared" si="178"/>
        <v>0</v>
      </c>
      <c r="PWZ34" s="74">
        <f t="shared" si="178"/>
        <v>0</v>
      </c>
      <c r="PXA34" s="74">
        <f t="shared" si="178"/>
        <v>0</v>
      </c>
      <c r="PXB34" s="74">
        <f t="shared" si="178"/>
        <v>0</v>
      </c>
      <c r="PXC34" s="74">
        <f t="shared" si="178"/>
        <v>0</v>
      </c>
      <c r="PXD34" s="74">
        <f t="shared" si="178"/>
        <v>0</v>
      </c>
      <c r="PXE34" s="74">
        <f t="shared" si="178"/>
        <v>0</v>
      </c>
      <c r="PXF34" s="74">
        <f t="shared" si="178"/>
        <v>0</v>
      </c>
      <c r="PXG34" s="74">
        <f t="shared" si="178"/>
        <v>0</v>
      </c>
      <c r="PXH34" s="74">
        <f t="shared" si="178"/>
        <v>0</v>
      </c>
      <c r="PXI34" s="74">
        <f t="shared" si="178"/>
        <v>0</v>
      </c>
      <c r="PXJ34" s="74">
        <f t="shared" si="178"/>
        <v>0</v>
      </c>
      <c r="PXK34" s="74">
        <f t="shared" si="178"/>
        <v>0</v>
      </c>
      <c r="PXL34" s="74">
        <f t="shared" si="178"/>
        <v>0</v>
      </c>
      <c r="PXM34" s="74">
        <f t="shared" si="178"/>
        <v>0</v>
      </c>
      <c r="PXN34" s="74">
        <f t="shared" si="178"/>
        <v>0</v>
      </c>
      <c r="PXO34" s="74">
        <f t="shared" si="178"/>
        <v>0</v>
      </c>
      <c r="PXP34" s="74">
        <f t="shared" si="178"/>
        <v>0</v>
      </c>
      <c r="PXQ34" s="74">
        <f t="shared" si="178"/>
        <v>0</v>
      </c>
      <c r="PXR34" s="74">
        <f t="shared" si="178"/>
        <v>0</v>
      </c>
      <c r="PXS34" s="74">
        <f t="shared" si="178"/>
        <v>0</v>
      </c>
      <c r="PXT34" s="74">
        <f t="shared" si="178"/>
        <v>0</v>
      </c>
      <c r="PXU34" s="74">
        <f t="shared" si="178"/>
        <v>0</v>
      </c>
      <c r="PXV34" s="74">
        <f t="shared" si="178"/>
        <v>0</v>
      </c>
      <c r="PXW34" s="74">
        <f t="shared" si="178"/>
        <v>0</v>
      </c>
      <c r="PXX34" s="74">
        <f t="shared" ref="PXX34:QAI34" si="179">PXX6/1000000</f>
        <v>0</v>
      </c>
      <c r="PXY34" s="74">
        <f t="shared" si="179"/>
        <v>0</v>
      </c>
      <c r="PXZ34" s="74">
        <f t="shared" si="179"/>
        <v>0</v>
      </c>
      <c r="PYA34" s="74">
        <f t="shared" si="179"/>
        <v>0</v>
      </c>
      <c r="PYB34" s="74">
        <f t="shared" si="179"/>
        <v>0</v>
      </c>
      <c r="PYC34" s="74">
        <f t="shared" si="179"/>
        <v>0</v>
      </c>
      <c r="PYD34" s="74">
        <f t="shared" si="179"/>
        <v>0</v>
      </c>
      <c r="PYE34" s="74">
        <f t="shared" si="179"/>
        <v>0</v>
      </c>
      <c r="PYF34" s="74">
        <f t="shared" si="179"/>
        <v>0</v>
      </c>
      <c r="PYG34" s="74">
        <f t="shared" si="179"/>
        <v>0</v>
      </c>
      <c r="PYH34" s="74">
        <f t="shared" si="179"/>
        <v>0</v>
      </c>
      <c r="PYI34" s="74">
        <f t="shared" si="179"/>
        <v>0</v>
      </c>
      <c r="PYJ34" s="74">
        <f t="shared" si="179"/>
        <v>0</v>
      </c>
      <c r="PYK34" s="74">
        <f t="shared" si="179"/>
        <v>0</v>
      </c>
      <c r="PYL34" s="74">
        <f t="shared" si="179"/>
        <v>0</v>
      </c>
      <c r="PYM34" s="74">
        <f t="shared" si="179"/>
        <v>0</v>
      </c>
      <c r="PYN34" s="74">
        <f t="shared" si="179"/>
        <v>0</v>
      </c>
      <c r="PYO34" s="74">
        <f t="shared" si="179"/>
        <v>0</v>
      </c>
      <c r="PYP34" s="74">
        <f t="shared" si="179"/>
        <v>0</v>
      </c>
      <c r="PYQ34" s="74">
        <f t="shared" si="179"/>
        <v>0</v>
      </c>
      <c r="PYR34" s="74">
        <f t="shared" si="179"/>
        <v>0</v>
      </c>
      <c r="PYS34" s="74">
        <f t="shared" si="179"/>
        <v>0</v>
      </c>
      <c r="PYT34" s="74">
        <f t="shared" si="179"/>
        <v>0</v>
      </c>
      <c r="PYU34" s="74">
        <f t="shared" si="179"/>
        <v>0</v>
      </c>
      <c r="PYV34" s="74">
        <f t="shared" si="179"/>
        <v>0</v>
      </c>
      <c r="PYW34" s="74">
        <f t="shared" si="179"/>
        <v>0</v>
      </c>
      <c r="PYX34" s="74">
        <f t="shared" si="179"/>
        <v>0</v>
      </c>
      <c r="PYY34" s="74">
        <f t="shared" si="179"/>
        <v>0</v>
      </c>
      <c r="PYZ34" s="74">
        <f t="shared" si="179"/>
        <v>0</v>
      </c>
      <c r="PZA34" s="74">
        <f t="shared" si="179"/>
        <v>0</v>
      </c>
      <c r="PZB34" s="74">
        <f t="shared" si="179"/>
        <v>0</v>
      </c>
      <c r="PZC34" s="74">
        <f t="shared" si="179"/>
        <v>0</v>
      </c>
      <c r="PZD34" s="74">
        <f t="shared" si="179"/>
        <v>0</v>
      </c>
      <c r="PZE34" s="74">
        <f t="shared" si="179"/>
        <v>0</v>
      </c>
      <c r="PZF34" s="74">
        <f t="shared" si="179"/>
        <v>0</v>
      </c>
      <c r="PZG34" s="74">
        <f t="shared" si="179"/>
        <v>0</v>
      </c>
      <c r="PZH34" s="74">
        <f t="shared" si="179"/>
        <v>0</v>
      </c>
      <c r="PZI34" s="74">
        <f t="shared" si="179"/>
        <v>0</v>
      </c>
      <c r="PZJ34" s="74">
        <f t="shared" si="179"/>
        <v>0</v>
      </c>
      <c r="PZK34" s="74">
        <f t="shared" si="179"/>
        <v>0</v>
      </c>
      <c r="PZL34" s="74">
        <f t="shared" si="179"/>
        <v>0</v>
      </c>
      <c r="PZM34" s="74">
        <f t="shared" si="179"/>
        <v>0</v>
      </c>
      <c r="PZN34" s="74">
        <f t="shared" si="179"/>
        <v>0</v>
      </c>
      <c r="PZO34" s="74">
        <f t="shared" si="179"/>
        <v>0</v>
      </c>
      <c r="PZP34" s="74">
        <f t="shared" si="179"/>
        <v>0</v>
      </c>
      <c r="PZQ34" s="74">
        <f t="shared" si="179"/>
        <v>0</v>
      </c>
      <c r="PZR34" s="74">
        <f t="shared" si="179"/>
        <v>0</v>
      </c>
      <c r="PZS34" s="74">
        <f t="shared" si="179"/>
        <v>0</v>
      </c>
      <c r="PZT34" s="74">
        <f t="shared" si="179"/>
        <v>0</v>
      </c>
      <c r="PZU34" s="74">
        <f t="shared" si="179"/>
        <v>0</v>
      </c>
      <c r="PZV34" s="74">
        <f t="shared" si="179"/>
        <v>0</v>
      </c>
      <c r="PZW34" s="74">
        <f t="shared" si="179"/>
        <v>0</v>
      </c>
      <c r="PZX34" s="74">
        <f t="shared" si="179"/>
        <v>0</v>
      </c>
      <c r="PZY34" s="74">
        <f t="shared" si="179"/>
        <v>0</v>
      </c>
      <c r="PZZ34" s="74">
        <f t="shared" si="179"/>
        <v>0</v>
      </c>
      <c r="QAA34" s="74">
        <f t="shared" si="179"/>
        <v>0</v>
      </c>
      <c r="QAB34" s="74">
        <f t="shared" si="179"/>
        <v>0</v>
      </c>
      <c r="QAC34" s="74">
        <f t="shared" si="179"/>
        <v>0</v>
      </c>
      <c r="QAD34" s="74">
        <f t="shared" si="179"/>
        <v>0</v>
      </c>
      <c r="QAE34" s="74">
        <f t="shared" si="179"/>
        <v>0</v>
      </c>
      <c r="QAF34" s="74">
        <f t="shared" si="179"/>
        <v>0</v>
      </c>
      <c r="QAG34" s="74">
        <f t="shared" si="179"/>
        <v>0</v>
      </c>
      <c r="QAH34" s="74">
        <f t="shared" si="179"/>
        <v>0</v>
      </c>
      <c r="QAI34" s="74">
        <f t="shared" si="179"/>
        <v>0</v>
      </c>
      <c r="QAJ34" s="74">
        <f t="shared" ref="QAJ34:QCU34" si="180">QAJ6/1000000</f>
        <v>0</v>
      </c>
      <c r="QAK34" s="74">
        <f t="shared" si="180"/>
        <v>0</v>
      </c>
      <c r="QAL34" s="74">
        <f t="shared" si="180"/>
        <v>0</v>
      </c>
      <c r="QAM34" s="74">
        <f t="shared" si="180"/>
        <v>0</v>
      </c>
      <c r="QAN34" s="74">
        <f t="shared" si="180"/>
        <v>0</v>
      </c>
      <c r="QAO34" s="74">
        <f t="shared" si="180"/>
        <v>0</v>
      </c>
      <c r="QAP34" s="74">
        <f t="shared" si="180"/>
        <v>0</v>
      </c>
      <c r="QAQ34" s="74">
        <f t="shared" si="180"/>
        <v>0</v>
      </c>
      <c r="QAR34" s="74">
        <f t="shared" si="180"/>
        <v>0</v>
      </c>
      <c r="QAS34" s="74">
        <f t="shared" si="180"/>
        <v>0</v>
      </c>
      <c r="QAT34" s="74">
        <f t="shared" si="180"/>
        <v>0</v>
      </c>
      <c r="QAU34" s="74">
        <f t="shared" si="180"/>
        <v>0</v>
      </c>
      <c r="QAV34" s="74">
        <f t="shared" si="180"/>
        <v>0</v>
      </c>
      <c r="QAW34" s="74">
        <f t="shared" si="180"/>
        <v>0</v>
      </c>
      <c r="QAX34" s="74">
        <f t="shared" si="180"/>
        <v>0</v>
      </c>
      <c r="QAY34" s="74">
        <f t="shared" si="180"/>
        <v>0</v>
      </c>
      <c r="QAZ34" s="74">
        <f t="shared" si="180"/>
        <v>0</v>
      </c>
      <c r="QBA34" s="74">
        <f t="shared" si="180"/>
        <v>0</v>
      </c>
      <c r="QBB34" s="74">
        <f t="shared" si="180"/>
        <v>0</v>
      </c>
      <c r="QBC34" s="74">
        <f t="shared" si="180"/>
        <v>0</v>
      </c>
      <c r="QBD34" s="74">
        <f t="shared" si="180"/>
        <v>0</v>
      </c>
      <c r="QBE34" s="74">
        <f t="shared" si="180"/>
        <v>0</v>
      </c>
      <c r="QBF34" s="74">
        <f t="shared" si="180"/>
        <v>0</v>
      </c>
      <c r="QBG34" s="74">
        <f t="shared" si="180"/>
        <v>0</v>
      </c>
      <c r="QBH34" s="74">
        <f t="shared" si="180"/>
        <v>0</v>
      </c>
      <c r="QBI34" s="74">
        <f t="shared" si="180"/>
        <v>0</v>
      </c>
      <c r="QBJ34" s="74">
        <f t="shared" si="180"/>
        <v>0</v>
      </c>
      <c r="QBK34" s="74">
        <f t="shared" si="180"/>
        <v>0</v>
      </c>
      <c r="QBL34" s="74">
        <f t="shared" si="180"/>
        <v>0</v>
      </c>
      <c r="QBM34" s="74">
        <f t="shared" si="180"/>
        <v>0</v>
      </c>
      <c r="QBN34" s="74">
        <f t="shared" si="180"/>
        <v>0</v>
      </c>
      <c r="QBO34" s="74">
        <f t="shared" si="180"/>
        <v>0</v>
      </c>
      <c r="QBP34" s="74">
        <f t="shared" si="180"/>
        <v>0</v>
      </c>
      <c r="QBQ34" s="74">
        <f t="shared" si="180"/>
        <v>0</v>
      </c>
      <c r="QBR34" s="74">
        <f t="shared" si="180"/>
        <v>0</v>
      </c>
      <c r="QBS34" s="74">
        <f t="shared" si="180"/>
        <v>0</v>
      </c>
      <c r="QBT34" s="74">
        <f t="shared" si="180"/>
        <v>0</v>
      </c>
      <c r="QBU34" s="74">
        <f t="shared" si="180"/>
        <v>0</v>
      </c>
      <c r="QBV34" s="74">
        <f t="shared" si="180"/>
        <v>0</v>
      </c>
      <c r="QBW34" s="74">
        <f t="shared" si="180"/>
        <v>0</v>
      </c>
      <c r="QBX34" s="74">
        <f t="shared" si="180"/>
        <v>0</v>
      </c>
      <c r="QBY34" s="74">
        <f t="shared" si="180"/>
        <v>0</v>
      </c>
      <c r="QBZ34" s="74">
        <f t="shared" si="180"/>
        <v>0</v>
      </c>
      <c r="QCA34" s="74">
        <f t="shared" si="180"/>
        <v>0</v>
      </c>
      <c r="QCB34" s="74">
        <f t="shared" si="180"/>
        <v>0</v>
      </c>
      <c r="QCC34" s="74">
        <f t="shared" si="180"/>
        <v>0</v>
      </c>
      <c r="QCD34" s="74">
        <f t="shared" si="180"/>
        <v>0</v>
      </c>
      <c r="QCE34" s="74">
        <f t="shared" si="180"/>
        <v>0</v>
      </c>
      <c r="QCF34" s="74">
        <f t="shared" si="180"/>
        <v>0</v>
      </c>
      <c r="QCG34" s="74">
        <f t="shared" si="180"/>
        <v>0</v>
      </c>
      <c r="QCH34" s="74">
        <f t="shared" si="180"/>
        <v>0</v>
      </c>
      <c r="QCI34" s="74">
        <f t="shared" si="180"/>
        <v>0</v>
      </c>
      <c r="QCJ34" s="74">
        <f t="shared" si="180"/>
        <v>0</v>
      </c>
      <c r="QCK34" s="74">
        <f t="shared" si="180"/>
        <v>0</v>
      </c>
      <c r="QCL34" s="74">
        <f t="shared" si="180"/>
        <v>0</v>
      </c>
      <c r="QCM34" s="74">
        <f t="shared" si="180"/>
        <v>0</v>
      </c>
      <c r="QCN34" s="74">
        <f t="shared" si="180"/>
        <v>0</v>
      </c>
      <c r="QCO34" s="74">
        <f t="shared" si="180"/>
        <v>0</v>
      </c>
      <c r="QCP34" s="74">
        <f t="shared" si="180"/>
        <v>0</v>
      </c>
      <c r="QCQ34" s="74">
        <f t="shared" si="180"/>
        <v>0</v>
      </c>
      <c r="QCR34" s="74">
        <f t="shared" si="180"/>
        <v>0</v>
      </c>
      <c r="QCS34" s="74">
        <f t="shared" si="180"/>
        <v>0</v>
      </c>
      <c r="QCT34" s="74">
        <f t="shared" si="180"/>
        <v>0</v>
      </c>
      <c r="QCU34" s="74">
        <f t="shared" si="180"/>
        <v>0</v>
      </c>
      <c r="QCV34" s="74">
        <f t="shared" ref="QCV34:QFG34" si="181">QCV6/1000000</f>
        <v>0</v>
      </c>
      <c r="QCW34" s="74">
        <f t="shared" si="181"/>
        <v>0</v>
      </c>
      <c r="QCX34" s="74">
        <f t="shared" si="181"/>
        <v>0</v>
      </c>
      <c r="QCY34" s="74">
        <f t="shared" si="181"/>
        <v>0</v>
      </c>
      <c r="QCZ34" s="74">
        <f t="shared" si="181"/>
        <v>0</v>
      </c>
      <c r="QDA34" s="74">
        <f t="shared" si="181"/>
        <v>0</v>
      </c>
      <c r="QDB34" s="74">
        <f t="shared" si="181"/>
        <v>0</v>
      </c>
      <c r="QDC34" s="74">
        <f t="shared" si="181"/>
        <v>0</v>
      </c>
      <c r="QDD34" s="74">
        <f t="shared" si="181"/>
        <v>0</v>
      </c>
      <c r="QDE34" s="74">
        <f t="shared" si="181"/>
        <v>0</v>
      </c>
      <c r="QDF34" s="74">
        <f t="shared" si="181"/>
        <v>0</v>
      </c>
      <c r="QDG34" s="74">
        <f t="shared" si="181"/>
        <v>0</v>
      </c>
      <c r="QDH34" s="74">
        <f t="shared" si="181"/>
        <v>0</v>
      </c>
      <c r="QDI34" s="74">
        <f t="shared" si="181"/>
        <v>0</v>
      </c>
      <c r="QDJ34" s="74">
        <f t="shared" si="181"/>
        <v>0</v>
      </c>
      <c r="QDK34" s="74">
        <f t="shared" si="181"/>
        <v>0</v>
      </c>
      <c r="QDL34" s="74">
        <f t="shared" si="181"/>
        <v>0</v>
      </c>
      <c r="QDM34" s="74">
        <f t="shared" si="181"/>
        <v>0</v>
      </c>
      <c r="QDN34" s="74">
        <f t="shared" si="181"/>
        <v>0</v>
      </c>
      <c r="QDO34" s="74">
        <f t="shared" si="181"/>
        <v>0</v>
      </c>
      <c r="QDP34" s="74">
        <f t="shared" si="181"/>
        <v>0</v>
      </c>
      <c r="QDQ34" s="74">
        <f t="shared" si="181"/>
        <v>0</v>
      </c>
      <c r="QDR34" s="74">
        <f t="shared" si="181"/>
        <v>0</v>
      </c>
      <c r="QDS34" s="74">
        <f t="shared" si="181"/>
        <v>0</v>
      </c>
      <c r="QDT34" s="74">
        <f t="shared" si="181"/>
        <v>0</v>
      </c>
      <c r="QDU34" s="74">
        <f t="shared" si="181"/>
        <v>0</v>
      </c>
      <c r="QDV34" s="74">
        <f t="shared" si="181"/>
        <v>0</v>
      </c>
      <c r="QDW34" s="74">
        <f t="shared" si="181"/>
        <v>0</v>
      </c>
      <c r="QDX34" s="74">
        <f t="shared" si="181"/>
        <v>0</v>
      </c>
      <c r="QDY34" s="74">
        <f t="shared" si="181"/>
        <v>0</v>
      </c>
      <c r="QDZ34" s="74">
        <f t="shared" si="181"/>
        <v>0</v>
      </c>
      <c r="QEA34" s="74">
        <f t="shared" si="181"/>
        <v>0</v>
      </c>
      <c r="QEB34" s="74">
        <f t="shared" si="181"/>
        <v>0</v>
      </c>
      <c r="QEC34" s="74">
        <f t="shared" si="181"/>
        <v>0</v>
      </c>
      <c r="QED34" s="74">
        <f t="shared" si="181"/>
        <v>0</v>
      </c>
      <c r="QEE34" s="74">
        <f t="shared" si="181"/>
        <v>0</v>
      </c>
      <c r="QEF34" s="74">
        <f t="shared" si="181"/>
        <v>0</v>
      </c>
      <c r="QEG34" s="74">
        <f t="shared" si="181"/>
        <v>0</v>
      </c>
      <c r="QEH34" s="74">
        <f t="shared" si="181"/>
        <v>0</v>
      </c>
      <c r="QEI34" s="74">
        <f t="shared" si="181"/>
        <v>0</v>
      </c>
      <c r="QEJ34" s="74">
        <f t="shared" si="181"/>
        <v>0</v>
      </c>
      <c r="QEK34" s="74">
        <f t="shared" si="181"/>
        <v>0</v>
      </c>
      <c r="QEL34" s="74">
        <f t="shared" si="181"/>
        <v>0</v>
      </c>
      <c r="QEM34" s="74">
        <f t="shared" si="181"/>
        <v>0</v>
      </c>
      <c r="QEN34" s="74">
        <f t="shared" si="181"/>
        <v>0</v>
      </c>
      <c r="QEO34" s="74">
        <f t="shared" si="181"/>
        <v>0</v>
      </c>
      <c r="QEP34" s="74">
        <f t="shared" si="181"/>
        <v>0</v>
      </c>
      <c r="QEQ34" s="74">
        <f t="shared" si="181"/>
        <v>0</v>
      </c>
      <c r="QER34" s="74">
        <f t="shared" si="181"/>
        <v>0</v>
      </c>
      <c r="QES34" s="74">
        <f t="shared" si="181"/>
        <v>0</v>
      </c>
      <c r="QET34" s="74">
        <f t="shared" si="181"/>
        <v>0</v>
      </c>
      <c r="QEU34" s="74">
        <f t="shared" si="181"/>
        <v>0</v>
      </c>
      <c r="QEV34" s="74">
        <f t="shared" si="181"/>
        <v>0</v>
      </c>
      <c r="QEW34" s="74">
        <f t="shared" si="181"/>
        <v>0</v>
      </c>
      <c r="QEX34" s="74">
        <f t="shared" si="181"/>
        <v>0</v>
      </c>
      <c r="QEY34" s="74">
        <f t="shared" si="181"/>
        <v>0</v>
      </c>
      <c r="QEZ34" s="74">
        <f t="shared" si="181"/>
        <v>0</v>
      </c>
      <c r="QFA34" s="74">
        <f t="shared" si="181"/>
        <v>0</v>
      </c>
      <c r="QFB34" s="74">
        <f t="shared" si="181"/>
        <v>0</v>
      </c>
      <c r="QFC34" s="74">
        <f t="shared" si="181"/>
        <v>0</v>
      </c>
      <c r="QFD34" s="74">
        <f t="shared" si="181"/>
        <v>0</v>
      </c>
      <c r="QFE34" s="74">
        <f t="shared" si="181"/>
        <v>0</v>
      </c>
      <c r="QFF34" s="74">
        <f t="shared" si="181"/>
        <v>0</v>
      </c>
      <c r="QFG34" s="74">
        <f t="shared" si="181"/>
        <v>0</v>
      </c>
      <c r="QFH34" s="74">
        <f t="shared" ref="QFH34:QHS34" si="182">QFH6/1000000</f>
        <v>0</v>
      </c>
      <c r="QFI34" s="74">
        <f t="shared" si="182"/>
        <v>0</v>
      </c>
      <c r="QFJ34" s="74">
        <f t="shared" si="182"/>
        <v>0</v>
      </c>
      <c r="QFK34" s="74">
        <f t="shared" si="182"/>
        <v>0</v>
      </c>
      <c r="QFL34" s="74">
        <f t="shared" si="182"/>
        <v>0</v>
      </c>
      <c r="QFM34" s="74">
        <f t="shared" si="182"/>
        <v>0</v>
      </c>
      <c r="QFN34" s="74">
        <f t="shared" si="182"/>
        <v>0</v>
      </c>
      <c r="QFO34" s="74">
        <f t="shared" si="182"/>
        <v>0</v>
      </c>
      <c r="QFP34" s="74">
        <f t="shared" si="182"/>
        <v>0</v>
      </c>
      <c r="QFQ34" s="74">
        <f t="shared" si="182"/>
        <v>0</v>
      </c>
      <c r="QFR34" s="74">
        <f t="shared" si="182"/>
        <v>0</v>
      </c>
      <c r="QFS34" s="74">
        <f t="shared" si="182"/>
        <v>0</v>
      </c>
      <c r="QFT34" s="74">
        <f t="shared" si="182"/>
        <v>0</v>
      </c>
      <c r="QFU34" s="74">
        <f t="shared" si="182"/>
        <v>0</v>
      </c>
      <c r="QFV34" s="74">
        <f t="shared" si="182"/>
        <v>0</v>
      </c>
      <c r="QFW34" s="74">
        <f t="shared" si="182"/>
        <v>0</v>
      </c>
      <c r="QFX34" s="74">
        <f t="shared" si="182"/>
        <v>0</v>
      </c>
      <c r="QFY34" s="74">
        <f t="shared" si="182"/>
        <v>0</v>
      </c>
      <c r="QFZ34" s="74">
        <f t="shared" si="182"/>
        <v>0</v>
      </c>
      <c r="QGA34" s="74">
        <f t="shared" si="182"/>
        <v>0</v>
      </c>
      <c r="QGB34" s="74">
        <f t="shared" si="182"/>
        <v>0</v>
      </c>
      <c r="QGC34" s="74">
        <f t="shared" si="182"/>
        <v>0</v>
      </c>
      <c r="QGD34" s="74">
        <f t="shared" si="182"/>
        <v>0</v>
      </c>
      <c r="QGE34" s="74">
        <f t="shared" si="182"/>
        <v>0</v>
      </c>
      <c r="QGF34" s="74">
        <f t="shared" si="182"/>
        <v>0</v>
      </c>
      <c r="QGG34" s="74">
        <f t="shared" si="182"/>
        <v>0</v>
      </c>
      <c r="QGH34" s="74">
        <f t="shared" si="182"/>
        <v>0</v>
      </c>
      <c r="QGI34" s="74">
        <f t="shared" si="182"/>
        <v>0</v>
      </c>
      <c r="QGJ34" s="74">
        <f t="shared" si="182"/>
        <v>0</v>
      </c>
      <c r="QGK34" s="74">
        <f t="shared" si="182"/>
        <v>0</v>
      </c>
      <c r="QGL34" s="74">
        <f t="shared" si="182"/>
        <v>0</v>
      </c>
      <c r="QGM34" s="74">
        <f t="shared" si="182"/>
        <v>0</v>
      </c>
      <c r="QGN34" s="74">
        <f t="shared" si="182"/>
        <v>0</v>
      </c>
      <c r="QGO34" s="74">
        <f t="shared" si="182"/>
        <v>0</v>
      </c>
      <c r="QGP34" s="74">
        <f t="shared" si="182"/>
        <v>0</v>
      </c>
      <c r="QGQ34" s="74">
        <f t="shared" si="182"/>
        <v>0</v>
      </c>
      <c r="QGR34" s="74">
        <f t="shared" si="182"/>
        <v>0</v>
      </c>
      <c r="QGS34" s="74">
        <f t="shared" si="182"/>
        <v>0</v>
      </c>
      <c r="QGT34" s="74">
        <f t="shared" si="182"/>
        <v>0</v>
      </c>
      <c r="QGU34" s="74">
        <f t="shared" si="182"/>
        <v>0</v>
      </c>
      <c r="QGV34" s="74">
        <f t="shared" si="182"/>
        <v>0</v>
      </c>
      <c r="QGW34" s="74">
        <f t="shared" si="182"/>
        <v>0</v>
      </c>
      <c r="QGX34" s="74">
        <f t="shared" si="182"/>
        <v>0</v>
      </c>
      <c r="QGY34" s="74">
        <f t="shared" si="182"/>
        <v>0</v>
      </c>
      <c r="QGZ34" s="74">
        <f t="shared" si="182"/>
        <v>0</v>
      </c>
      <c r="QHA34" s="74">
        <f t="shared" si="182"/>
        <v>0</v>
      </c>
      <c r="QHB34" s="74">
        <f t="shared" si="182"/>
        <v>0</v>
      </c>
      <c r="QHC34" s="74">
        <f t="shared" si="182"/>
        <v>0</v>
      </c>
      <c r="QHD34" s="74">
        <f t="shared" si="182"/>
        <v>0</v>
      </c>
      <c r="QHE34" s="74">
        <f t="shared" si="182"/>
        <v>0</v>
      </c>
      <c r="QHF34" s="74">
        <f t="shared" si="182"/>
        <v>0</v>
      </c>
      <c r="QHG34" s="74">
        <f t="shared" si="182"/>
        <v>0</v>
      </c>
      <c r="QHH34" s="74">
        <f t="shared" si="182"/>
        <v>0</v>
      </c>
      <c r="QHI34" s="74">
        <f t="shared" si="182"/>
        <v>0</v>
      </c>
      <c r="QHJ34" s="74">
        <f t="shared" si="182"/>
        <v>0</v>
      </c>
      <c r="QHK34" s="74">
        <f t="shared" si="182"/>
        <v>0</v>
      </c>
      <c r="QHL34" s="74">
        <f t="shared" si="182"/>
        <v>0</v>
      </c>
      <c r="QHM34" s="74">
        <f t="shared" si="182"/>
        <v>0</v>
      </c>
      <c r="QHN34" s="74">
        <f t="shared" si="182"/>
        <v>0</v>
      </c>
      <c r="QHO34" s="74">
        <f t="shared" si="182"/>
        <v>0</v>
      </c>
      <c r="QHP34" s="74">
        <f t="shared" si="182"/>
        <v>0</v>
      </c>
      <c r="QHQ34" s="74">
        <f t="shared" si="182"/>
        <v>0</v>
      </c>
      <c r="QHR34" s="74">
        <f t="shared" si="182"/>
        <v>0</v>
      </c>
      <c r="QHS34" s="74">
        <f t="shared" si="182"/>
        <v>0</v>
      </c>
      <c r="QHT34" s="74">
        <f t="shared" ref="QHT34:QKE34" si="183">QHT6/1000000</f>
        <v>0</v>
      </c>
      <c r="QHU34" s="74">
        <f t="shared" si="183"/>
        <v>0</v>
      </c>
      <c r="QHV34" s="74">
        <f t="shared" si="183"/>
        <v>0</v>
      </c>
      <c r="QHW34" s="74">
        <f t="shared" si="183"/>
        <v>0</v>
      </c>
      <c r="QHX34" s="74">
        <f t="shared" si="183"/>
        <v>0</v>
      </c>
      <c r="QHY34" s="74">
        <f t="shared" si="183"/>
        <v>0</v>
      </c>
      <c r="QHZ34" s="74">
        <f t="shared" si="183"/>
        <v>0</v>
      </c>
      <c r="QIA34" s="74">
        <f t="shared" si="183"/>
        <v>0</v>
      </c>
      <c r="QIB34" s="74">
        <f t="shared" si="183"/>
        <v>0</v>
      </c>
      <c r="QIC34" s="74">
        <f t="shared" si="183"/>
        <v>0</v>
      </c>
      <c r="QID34" s="74">
        <f t="shared" si="183"/>
        <v>0</v>
      </c>
      <c r="QIE34" s="74">
        <f t="shared" si="183"/>
        <v>0</v>
      </c>
      <c r="QIF34" s="74">
        <f t="shared" si="183"/>
        <v>0</v>
      </c>
      <c r="QIG34" s="74">
        <f t="shared" si="183"/>
        <v>0</v>
      </c>
      <c r="QIH34" s="74">
        <f t="shared" si="183"/>
        <v>0</v>
      </c>
      <c r="QII34" s="74">
        <f t="shared" si="183"/>
        <v>0</v>
      </c>
      <c r="QIJ34" s="74">
        <f t="shared" si="183"/>
        <v>0</v>
      </c>
      <c r="QIK34" s="74">
        <f t="shared" si="183"/>
        <v>0</v>
      </c>
      <c r="QIL34" s="74">
        <f t="shared" si="183"/>
        <v>0</v>
      </c>
      <c r="QIM34" s="74">
        <f t="shared" si="183"/>
        <v>0</v>
      </c>
      <c r="QIN34" s="74">
        <f t="shared" si="183"/>
        <v>0</v>
      </c>
      <c r="QIO34" s="74">
        <f t="shared" si="183"/>
        <v>0</v>
      </c>
      <c r="QIP34" s="74">
        <f t="shared" si="183"/>
        <v>0</v>
      </c>
      <c r="QIQ34" s="74">
        <f t="shared" si="183"/>
        <v>0</v>
      </c>
      <c r="QIR34" s="74">
        <f t="shared" si="183"/>
        <v>0</v>
      </c>
      <c r="QIS34" s="74">
        <f t="shared" si="183"/>
        <v>0</v>
      </c>
      <c r="QIT34" s="74">
        <f t="shared" si="183"/>
        <v>0</v>
      </c>
      <c r="QIU34" s="74">
        <f t="shared" si="183"/>
        <v>0</v>
      </c>
      <c r="QIV34" s="74">
        <f t="shared" si="183"/>
        <v>0</v>
      </c>
      <c r="QIW34" s="74">
        <f t="shared" si="183"/>
        <v>0</v>
      </c>
      <c r="QIX34" s="74">
        <f t="shared" si="183"/>
        <v>0</v>
      </c>
      <c r="QIY34" s="74">
        <f t="shared" si="183"/>
        <v>0</v>
      </c>
      <c r="QIZ34" s="74">
        <f t="shared" si="183"/>
        <v>0</v>
      </c>
      <c r="QJA34" s="74">
        <f t="shared" si="183"/>
        <v>0</v>
      </c>
      <c r="QJB34" s="74">
        <f t="shared" si="183"/>
        <v>0</v>
      </c>
      <c r="QJC34" s="74">
        <f t="shared" si="183"/>
        <v>0</v>
      </c>
      <c r="QJD34" s="74">
        <f t="shared" si="183"/>
        <v>0</v>
      </c>
      <c r="QJE34" s="74">
        <f t="shared" si="183"/>
        <v>0</v>
      </c>
      <c r="QJF34" s="74">
        <f t="shared" si="183"/>
        <v>0</v>
      </c>
      <c r="QJG34" s="74">
        <f t="shared" si="183"/>
        <v>0</v>
      </c>
      <c r="QJH34" s="74">
        <f t="shared" si="183"/>
        <v>0</v>
      </c>
      <c r="QJI34" s="74">
        <f t="shared" si="183"/>
        <v>0</v>
      </c>
      <c r="QJJ34" s="74">
        <f t="shared" si="183"/>
        <v>0</v>
      </c>
      <c r="QJK34" s="74">
        <f t="shared" si="183"/>
        <v>0</v>
      </c>
      <c r="QJL34" s="74">
        <f t="shared" si="183"/>
        <v>0</v>
      </c>
      <c r="QJM34" s="74">
        <f t="shared" si="183"/>
        <v>0</v>
      </c>
      <c r="QJN34" s="74">
        <f t="shared" si="183"/>
        <v>0</v>
      </c>
      <c r="QJO34" s="74">
        <f t="shared" si="183"/>
        <v>0</v>
      </c>
      <c r="QJP34" s="74">
        <f t="shared" si="183"/>
        <v>0</v>
      </c>
      <c r="QJQ34" s="74">
        <f t="shared" si="183"/>
        <v>0</v>
      </c>
      <c r="QJR34" s="74">
        <f t="shared" si="183"/>
        <v>0</v>
      </c>
      <c r="QJS34" s="74">
        <f t="shared" si="183"/>
        <v>0</v>
      </c>
      <c r="QJT34" s="74">
        <f t="shared" si="183"/>
        <v>0</v>
      </c>
      <c r="QJU34" s="74">
        <f t="shared" si="183"/>
        <v>0</v>
      </c>
      <c r="QJV34" s="74">
        <f t="shared" si="183"/>
        <v>0</v>
      </c>
      <c r="QJW34" s="74">
        <f t="shared" si="183"/>
        <v>0</v>
      </c>
      <c r="QJX34" s="74">
        <f t="shared" si="183"/>
        <v>0</v>
      </c>
      <c r="QJY34" s="74">
        <f t="shared" si="183"/>
        <v>0</v>
      </c>
      <c r="QJZ34" s="74">
        <f t="shared" si="183"/>
        <v>0</v>
      </c>
      <c r="QKA34" s="74">
        <f t="shared" si="183"/>
        <v>0</v>
      </c>
      <c r="QKB34" s="74">
        <f t="shared" si="183"/>
        <v>0</v>
      </c>
      <c r="QKC34" s="74">
        <f t="shared" si="183"/>
        <v>0</v>
      </c>
      <c r="QKD34" s="74">
        <f t="shared" si="183"/>
        <v>0</v>
      </c>
      <c r="QKE34" s="74">
        <f t="shared" si="183"/>
        <v>0</v>
      </c>
      <c r="QKF34" s="74">
        <f t="shared" ref="QKF34:QMQ34" si="184">QKF6/1000000</f>
        <v>0</v>
      </c>
      <c r="QKG34" s="74">
        <f t="shared" si="184"/>
        <v>0</v>
      </c>
      <c r="QKH34" s="74">
        <f t="shared" si="184"/>
        <v>0</v>
      </c>
      <c r="QKI34" s="74">
        <f t="shared" si="184"/>
        <v>0</v>
      </c>
      <c r="QKJ34" s="74">
        <f t="shared" si="184"/>
        <v>0</v>
      </c>
      <c r="QKK34" s="74">
        <f t="shared" si="184"/>
        <v>0</v>
      </c>
      <c r="QKL34" s="74">
        <f t="shared" si="184"/>
        <v>0</v>
      </c>
      <c r="QKM34" s="74">
        <f t="shared" si="184"/>
        <v>0</v>
      </c>
      <c r="QKN34" s="74">
        <f t="shared" si="184"/>
        <v>0</v>
      </c>
      <c r="QKO34" s="74">
        <f t="shared" si="184"/>
        <v>0</v>
      </c>
      <c r="QKP34" s="74">
        <f t="shared" si="184"/>
        <v>0</v>
      </c>
      <c r="QKQ34" s="74">
        <f t="shared" si="184"/>
        <v>0</v>
      </c>
      <c r="QKR34" s="74">
        <f t="shared" si="184"/>
        <v>0</v>
      </c>
      <c r="QKS34" s="74">
        <f t="shared" si="184"/>
        <v>0</v>
      </c>
      <c r="QKT34" s="74">
        <f t="shared" si="184"/>
        <v>0</v>
      </c>
      <c r="QKU34" s="74">
        <f t="shared" si="184"/>
        <v>0</v>
      </c>
      <c r="QKV34" s="74">
        <f t="shared" si="184"/>
        <v>0</v>
      </c>
      <c r="QKW34" s="74">
        <f t="shared" si="184"/>
        <v>0</v>
      </c>
      <c r="QKX34" s="74">
        <f t="shared" si="184"/>
        <v>0</v>
      </c>
      <c r="QKY34" s="74">
        <f t="shared" si="184"/>
        <v>0</v>
      </c>
      <c r="QKZ34" s="74">
        <f t="shared" si="184"/>
        <v>0</v>
      </c>
      <c r="QLA34" s="74">
        <f t="shared" si="184"/>
        <v>0</v>
      </c>
      <c r="QLB34" s="74">
        <f t="shared" si="184"/>
        <v>0</v>
      </c>
      <c r="QLC34" s="74">
        <f t="shared" si="184"/>
        <v>0</v>
      </c>
      <c r="QLD34" s="74">
        <f t="shared" si="184"/>
        <v>0</v>
      </c>
      <c r="QLE34" s="74">
        <f t="shared" si="184"/>
        <v>0</v>
      </c>
      <c r="QLF34" s="74">
        <f t="shared" si="184"/>
        <v>0</v>
      </c>
      <c r="QLG34" s="74">
        <f t="shared" si="184"/>
        <v>0</v>
      </c>
      <c r="QLH34" s="74">
        <f t="shared" si="184"/>
        <v>0</v>
      </c>
      <c r="QLI34" s="74">
        <f t="shared" si="184"/>
        <v>0</v>
      </c>
      <c r="QLJ34" s="74">
        <f t="shared" si="184"/>
        <v>0</v>
      </c>
      <c r="QLK34" s="74">
        <f t="shared" si="184"/>
        <v>0</v>
      </c>
      <c r="QLL34" s="74">
        <f t="shared" si="184"/>
        <v>0</v>
      </c>
      <c r="QLM34" s="74">
        <f t="shared" si="184"/>
        <v>0</v>
      </c>
      <c r="QLN34" s="74">
        <f t="shared" si="184"/>
        <v>0</v>
      </c>
      <c r="QLO34" s="74">
        <f t="shared" si="184"/>
        <v>0</v>
      </c>
      <c r="QLP34" s="74">
        <f t="shared" si="184"/>
        <v>0</v>
      </c>
      <c r="QLQ34" s="74">
        <f t="shared" si="184"/>
        <v>0</v>
      </c>
      <c r="QLR34" s="74">
        <f t="shared" si="184"/>
        <v>0</v>
      </c>
      <c r="QLS34" s="74">
        <f t="shared" si="184"/>
        <v>0</v>
      </c>
      <c r="QLT34" s="74">
        <f t="shared" si="184"/>
        <v>0</v>
      </c>
      <c r="QLU34" s="74">
        <f t="shared" si="184"/>
        <v>0</v>
      </c>
      <c r="QLV34" s="74">
        <f t="shared" si="184"/>
        <v>0</v>
      </c>
      <c r="QLW34" s="74">
        <f t="shared" si="184"/>
        <v>0</v>
      </c>
      <c r="QLX34" s="74">
        <f t="shared" si="184"/>
        <v>0</v>
      </c>
      <c r="QLY34" s="74">
        <f t="shared" si="184"/>
        <v>0</v>
      </c>
      <c r="QLZ34" s="74">
        <f t="shared" si="184"/>
        <v>0</v>
      </c>
      <c r="QMA34" s="74">
        <f t="shared" si="184"/>
        <v>0</v>
      </c>
      <c r="QMB34" s="74">
        <f t="shared" si="184"/>
        <v>0</v>
      </c>
      <c r="QMC34" s="74">
        <f t="shared" si="184"/>
        <v>0</v>
      </c>
      <c r="QMD34" s="74">
        <f t="shared" si="184"/>
        <v>0</v>
      </c>
      <c r="QME34" s="74">
        <f t="shared" si="184"/>
        <v>0</v>
      </c>
      <c r="QMF34" s="74">
        <f t="shared" si="184"/>
        <v>0</v>
      </c>
      <c r="QMG34" s="74">
        <f t="shared" si="184"/>
        <v>0</v>
      </c>
      <c r="QMH34" s="74">
        <f t="shared" si="184"/>
        <v>0</v>
      </c>
      <c r="QMI34" s="74">
        <f t="shared" si="184"/>
        <v>0</v>
      </c>
      <c r="QMJ34" s="74">
        <f t="shared" si="184"/>
        <v>0</v>
      </c>
      <c r="QMK34" s="74">
        <f t="shared" si="184"/>
        <v>0</v>
      </c>
      <c r="QML34" s="74">
        <f t="shared" si="184"/>
        <v>0</v>
      </c>
      <c r="QMM34" s="74">
        <f t="shared" si="184"/>
        <v>0</v>
      </c>
      <c r="QMN34" s="74">
        <f t="shared" si="184"/>
        <v>0</v>
      </c>
      <c r="QMO34" s="74">
        <f t="shared" si="184"/>
        <v>0</v>
      </c>
      <c r="QMP34" s="74">
        <f t="shared" si="184"/>
        <v>0</v>
      </c>
      <c r="QMQ34" s="74">
        <f t="shared" si="184"/>
        <v>0</v>
      </c>
      <c r="QMR34" s="74">
        <f t="shared" ref="QMR34:QPC34" si="185">QMR6/1000000</f>
        <v>0</v>
      </c>
      <c r="QMS34" s="74">
        <f t="shared" si="185"/>
        <v>0</v>
      </c>
      <c r="QMT34" s="74">
        <f t="shared" si="185"/>
        <v>0</v>
      </c>
      <c r="QMU34" s="74">
        <f t="shared" si="185"/>
        <v>0</v>
      </c>
      <c r="QMV34" s="74">
        <f t="shared" si="185"/>
        <v>0</v>
      </c>
      <c r="QMW34" s="74">
        <f t="shared" si="185"/>
        <v>0</v>
      </c>
      <c r="QMX34" s="74">
        <f t="shared" si="185"/>
        <v>0</v>
      </c>
      <c r="QMY34" s="74">
        <f t="shared" si="185"/>
        <v>0</v>
      </c>
      <c r="QMZ34" s="74">
        <f t="shared" si="185"/>
        <v>0</v>
      </c>
      <c r="QNA34" s="74">
        <f t="shared" si="185"/>
        <v>0</v>
      </c>
      <c r="QNB34" s="74">
        <f t="shared" si="185"/>
        <v>0</v>
      </c>
      <c r="QNC34" s="74">
        <f t="shared" si="185"/>
        <v>0</v>
      </c>
      <c r="QND34" s="74">
        <f t="shared" si="185"/>
        <v>0</v>
      </c>
      <c r="QNE34" s="74">
        <f t="shared" si="185"/>
        <v>0</v>
      </c>
      <c r="QNF34" s="74">
        <f t="shared" si="185"/>
        <v>0</v>
      </c>
      <c r="QNG34" s="74">
        <f t="shared" si="185"/>
        <v>0</v>
      </c>
      <c r="QNH34" s="74">
        <f t="shared" si="185"/>
        <v>0</v>
      </c>
      <c r="QNI34" s="74">
        <f t="shared" si="185"/>
        <v>0</v>
      </c>
      <c r="QNJ34" s="74">
        <f t="shared" si="185"/>
        <v>0</v>
      </c>
      <c r="QNK34" s="74">
        <f t="shared" si="185"/>
        <v>0</v>
      </c>
      <c r="QNL34" s="74">
        <f t="shared" si="185"/>
        <v>0</v>
      </c>
      <c r="QNM34" s="74">
        <f t="shared" si="185"/>
        <v>0</v>
      </c>
      <c r="QNN34" s="74">
        <f t="shared" si="185"/>
        <v>0</v>
      </c>
      <c r="QNO34" s="74">
        <f t="shared" si="185"/>
        <v>0</v>
      </c>
      <c r="QNP34" s="74">
        <f t="shared" si="185"/>
        <v>0</v>
      </c>
      <c r="QNQ34" s="74">
        <f t="shared" si="185"/>
        <v>0</v>
      </c>
      <c r="QNR34" s="74">
        <f t="shared" si="185"/>
        <v>0</v>
      </c>
      <c r="QNS34" s="74">
        <f t="shared" si="185"/>
        <v>0</v>
      </c>
      <c r="QNT34" s="74">
        <f t="shared" si="185"/>
        <v>0</v>
      </c>
      <c r="QNU34" s="74">
        <f t="shared" si="185"/>
        <v>0</v>
      </c>
      <c r="QNV34" s="74">
        <f t="shared" si="185"/>
        <v>0</v>
      </c>
      <c r="QNW34" s="74">
        <f t="shared" si="185"/>
        <v>0</v>
      </c>
      <c r="QNX34" s="74">
        <f t="shared" si="185"/>
        <v>0</v>
      </c>
      <c r="QNY34" s="74">
        <f t="shared" si="185"/>
        <v>0</v>
      </c>
      <c r="QNZ34" s="74">
        <f t="shared" si="185"/>
        <v>0</v>
      </c>
      <c r="QOA34" s="74">
        <f t="shared" si="185"/>
        <v>0</v>
      </c>
      <c r="QOB34" s="74">
        <f t="shared" si="185"/>
        <v>0</v>
      </c>
      <c r="QOC34" s="74">
        <f t="shared" si="185"/>
        <v>0</v>
      </c>
      <c r="QOD34" s="74">
        <f t="shared" si="185"/>
        <v>0</v>
      </c>
      <c r="QOE34" s="74">
        <f t="shared" si="185"/>
        <v>0</v>
      </c>
      <c r="QOF34" s="74">
        <f t="shared" si="185"/>
        <v>0</v>
      </c>
      <c r="QOG34" s="74">
        <f t="shared" si="185"/>
        <v>0</v>
      </c>
      <c r="QOH34" s="74">
        <f t="shared" si="185"/>
        <v>0</v>
      </c>
      <c r="QOI34" s="74">
        <f t="shared" si="185"/>
        <v>0</v>
      </c>
      <c r="QOJ34" s="74">
        <f t="shared" si="185"/>
        <v>0</v>
      </c>
      <c r="QOK34" s="74">
        <f t="shared" si="185"/>
        <v>0</v>
      </c>
      <c r="QOL34" s="74">
        <f t="shared" si="185"/>
        <v>0</v>
      </c>
      <c r="QOM34" s="74">
        <f t="shared" si="185"/>
        <v>0</v>
      </c>
      <c r="QON34" s="74">
        <f t="shared" si="185"/>
        <v>0</v>
      </c>
      <c r="QOO34" s="74">
        <f t="shared" si="185"/>
        <v>0</v>
      </c>
      <c r="QOP34" s="74">
        <f t="shared" si="185"/>
        <v>0</v>
      </c>
      <c r="QOQ34" s="74">
        <f t="shared" si="185"/>
        <v>0</v>
      </c>
      <c r="QOR34" s="74">
        <f t="shared" si="185"/>
        <v>0</v>
      </c>
      <c r="QOS34" s="74">
        <f t="shared" si="185"/>
        <v>0</v>
      </c>
      <c r="QOT34" s="74">
        <f t="shared" si="185"/>
        <v>0</v>
      </c>
      <c r="QOU34" s="74">
        <f t="shared" si="185"/>
        <v>0</v>
      </c>
      <c r="QOV34" s="74">
        <f t="shared" si="185"/>
        <v>0</v>
      </c>
      <c r="QOW34" s="74">
        <f t="shared" si="185"/>
        <v>0</v>
      </c>
      <c r="QOX34" s="74">
        <f t="shared" si="185"/>
        <v>0</v>
      </c>
      <c r="QOY34" s="74">
        <f t="shared" si="185"/>
        <v>0</v>
      </c>
      <c r="QOZ34" s="74">
        <f t="shared" si="185"/>
        <v>0</v>
      </c>
      <c r="QPA34" s="74">
        <f t="shared" si="185"/>
        <v>0</v>
      </c>
      <c r="QPB34" s="74">
        <f t="shared" si="185"/>
        <v>0</v>
      </c>
      <c r="QPC34" s="74">
        <f t="shared" si="185"/>
        <v>0</v>
      </c>
      <c r="QPD34" s="74">
        <f t="shared" ref="QPD34:QRO34" si="186">QPD6/1000000</f>
        <v>0</v>
      </c>
      <c r="QPE34" s="74">
        <f t="shared" si="186"/>
        <v>0</v>
      </c>
      <c r="QPF34" s="74">
        <f t="shared" si="186"/>
        <v>0</v>
      </c>
      <c r="QPG34" s="74">
        <f t="shared" si="186"/>
        <v>0</v>
      </c>
      <c r="QPH34" s="74">
        <f t="shared" si="186"/>
        <v>0</v>
      </c>
      <c r="QPI34" s="74">
        <f t="shared" si="186"/>
        <v>0</v>
      </c>
      <c r="QPJ34" s="74">
        <f t="shared" si="186"/>
        <v>0</v>
      </c>
      <c r="QPK34" s="74">
        <f t="shared" si="186"/>
        <v>0</v>
      </c>
      <c r="QPL34" s="74">
        <f t="shared" si="186"/>
        <v>0</v>
      </c>
      <c r="QPM34" s="74">
        <f t="shared" si="186"/>
        <v>0</v>
      </c>
      <c r="QPN34" s="74">
        <f t="shared" si="186"/>
        <v>0</v>
      </c>
      <c r="QPO34" s="74">
        <f t="shared" si="186"/>
        <v>0</v>
      </c>
      <c r="QPP34" s="74">
        <f t="shared" si="186"/>
        <v>0</v>
      </c>
      <c r="QPQ34" s="74">
        <f t="shared" si="186"/>
        <v>0</v>
      </c>
      <c r="QPR34" s="74">
        <f t="shared" si="186"/>
        <v>0</v>
      </c>
      <c r="QPS34" s="74">
        <f t="shared" si="186"/>
        <v>0</v>
      </c>
      <c r="QPT34" s="74">
        <f t="shared" si="186"/>
        <v>0</v>
      </c>
      <c r="QPU34" s="74">
        <f t="shared" si="186"/>
        <v>0</v>
      </c>
      <c r="QPV34" s="74">
        <f t="shared" si="186"/>
        <v>0</v>
      </c>
      <c r="QPW34" s="74">
        <f t="shared" si="186"/>
        <v>0</v>
      </c>
      <c r="QPX34" s="74">
        <f t="shared" si="186"/>
        <v>0</v>
      </c>
      <c r="QPY34" s="74">
        <f t="shared" si="186"/>
        <v>0</v>
      </c>
      <c r="QPZ34" s="74">
        <f t="shared" si="186"/>
        <v>0</v>
      </c>
      <c r="QQA34" s="74">
        <f t="shared" si="186"/>
        <v>0</v>
      </c>
      <c r="QQB34" s="74">
        <f t="shared" si="186"/>
        <v>0</v>
      </c>
      <c r="QQC34" s="74">
        <f t="shared" si="186"/>
        <v>0</v>
      </c>
      <c r="QQD34" s="74">
        <f t="shared" si="186"/>
        <v>0</v>
      </c>
      <c r="QQE34" s="74">
        <f t="shared" si="186"/>
        <v>0</v>
      </c>
      <c r="QQF34" s="74">
        <f t="shared" si="186"/>
        <v>0</v>
      </c>
      <c r="QQG34" s="74">
        <f t="shared" si="186"/>
        <v>0</v>
      </c>
      <c r="QQH34" s="74">
        <f t="shared" si="186"/>
        <v>0</v>
      </c>
      <c r="QQI34" s="74">
        <f t="shared" si="186"/>
        <v>0</v>
      </c>
      <c r="QQJ34" s="74">
        <f t="shared" si="186"/>
        <v>0</v>
      </c>
      <c r="QQK34" s="74">
        <f t="shared" si="186"/>
        <v>0</v>
      </c>
      <c r="QQL34" s="74">
        <f t="shared" si="186"/>
        <v>0</v>
      </c>
      <c r="QQM34" s="74">
        <f t="shared" si="186"/>
        <v>0</v>
      </c>
      <c r="QQN34" s="74">
        <f t="shared" si="186"/>
        <v>0</v>
      </c>
      <c r="QQO34" s="74">
        <f t="shared" si="186"/>
        <v>0</v>
      </c>
      <c r="QQP34" s="74">
        <f t="shared" si="186"/>
        <v>0</v>
      </c>
      <c r="QQQ34" s="74">
        <f t="shared" si="186"/>
        <v>0</v>
      </c>
      <c r="QQR34" s="74">
        <f t="shared" si="186"/>
        <v>0</v>
      </c>
      <c r="QQS34" s="74">
        <f t="shared" si="186"/>
        <v>0</v>
      </c>
      <c r="QQT34" s="74">
        <f t="shared" si="186"/>
        <v>0</v>
      </c>
      <c r="QQU34" s="74">
        <f t="shared" si="186"/>
        <v>0</v>
      </c>
      <c r="QQV34" s="74">
        <f t="shared" si="186"/>
        <v>0</v>
      </c>
      <c r="QQW34" s="74">
        <f t="shared" si="186"/>
        <v>0</v>
      </c>
      <c r="QQX34" s="74">
        <f t="shared" si="186"/>
        <v>0</v>
      </c>
      <c r="QQY34" s="74">
        <f t="shared" si="186"/>
        <v>0</v>
      </c>
      <c r="QQZ34" s="74">
        <f t="shared" si="186"/>
        <v>0</v>
      </c>
      <c r="QRA34" s="74">
        <f t="shared" si="186"/>
        <v>0</v>
      </c>
      <c r="QRB34" s="74">
        <f t="shared" si="186"/>
        <v>0</v>
      </c>
      <c r="QRC34" s="74">
        <f t="shared" si="186"/>
        <v>0</v>
      </c>
      <c r="QRD34" s="74">
        <f t="shared" si="186"/>
        <v>0</v>
      </c>
      <c r="QRE34" s="74">
        <f t="shared" si="186"/>
        <v>0</v>
      </c>
      <c r="QRF34" s="74">
        <f t="shared" si="186"/>
        <v>0</v>
      </c>
      <c r="QRG34" s="74">
        <f t="shared" si="186"/>
        <v>0</v>
      </c>
      <c r="QRH34" s="74">
        <f t="shared" si="186"/>
        <v>0</v>
      </c>
      <c r="QRI34" s="74">
        <f t="shared" si="186"/>
        <v>0</v>
      </c>
      <c r="QRJ34" s="74">
        <f t="shared" si="186"/>
        <v>0</v>
      </c>
      <c r="QRK34" s="74">
        <f t="shared" si="186"/>
        <v>0</v>
      </c>
      <c r="QRL34" s="74">
        <f t="shared" si="186"/>
        <v>0</v>
      </c>
      <c r="QRM34" s="74">
        <f t="shared" si="186"/>
        <v>0</v>
      </c>
      <c r="QRN34" s="74">
        <f t="shared" si="186"/>
        <v>0</v>
      </c>
      <c r="QRO34" s="74">
        <f t="shared" si="186"/>
        <v>0</v>
      </c>
      <c r="QRP34" s="74">
        <f t="shared" ref="QRP34:QUA34" si="187">QRP6/1000000</f>
        <v>0</v>
      </c>
      <c r="QRQ34" s="74">
        <f t="shared" si="187"/>
        <v>0</v>
      </c>
      <c r="QRR34" s="74">
        <f t="shared" si="187"/>
        <v>0</v>
      </c>
      <c r="QRS34" s="74">
        <f t="shared" si="187"/>
        <v>0</v>
      </c>
      <c r="QRT34" s="74">
        <f t="shared" si="187"/>
        <v>0</v>
      </c>
      <c r="QRU34" s="74">
        <f t="shared" si="187"/>
        <v>0</v>
      </c>
      <c r="QRV34" s="74">
        <f t="shared" si="187"/>
        <v>0</v>
      </c>
      <c r="QRW34" s="74">
        <f t="shared" si="187"/>
        <v>0</v>
      </c>
      <c r="QRX34" s="74">
        <f t="shared" si="187"/>
        <v>0</v>
      </c>
      <c r="QRY34" s="74">
        <f t="shared" si="187"/>
        <v>0</v>
      </c>
      <c r="QRZ34" s="74">
        <f t="shared" si="187"/>
        <v>0</v>
      </c>
      <c r="QSA34" s="74">
        <f t="shared" si="187"/>
        <v>0</v>
      </c>
      <c r="QSB34" s="74">
        <f t="shared" si="187"/>
        <v>0</v>
      </c>
      <c r="QSC34" s="74">
        <f t="shared" si="187"/>
        <v>0</v>
      </c>
      <c r="QSD34" s="74">
        <f t="shared" si="187"/>
        <v>0</v>
      </c>
      <c r="QSE34" s="74">
        <f t="shared" si="187"/>
        <v>0</v>
      </c>
      <c r="QSF34" s="74">
        <f t="shared" si="187"/>
        <v>0</v>
      </c>
      <c r="QSG34" s="74">
        <f t="shared" si="187"/>
        <v>0</v>
      </c>
      <c r="QSH34" s="74">
        <f t="shared" si="187"/>
        <v>0</v>
      </c>
      <c r="QSI34" s="74">
        <f t="shared" si="187"/>
        <v>0</v>
      </c>
      <c r="QSJ34" s="74">
        <f t="shared" si="187"/>
        <v>0</v>
      </c>
      <c r="QSK34" s="74">
        <f t="shared" si="187"/>
        <v>0</v>
      </c>
      <c r="QSL34" s="74">
        <f t="shared" si="187"/>
        <v>0</v>
      </c>
      <c r="QSM34" s="74">
        <f t="shared" si="187"/>
        <v>0</v>
      </c>
      <c r="QSN34" s="74">
        <f t="shared" si="187"/>
        <v>0</v>
      </c>
      <c r="QSO34" s="74">
        <f t="shared" si="187"/>
        <v>0</v>
      </c>
      <c r="QSP34" s="74">
        <f t="shared" si="187"/>
        <v>0</v>
      </c>
      <c r="QSQ34" s="74">
        <f t="shared" si="187"/>
        <v>0</v>
      </c>
      <c r="QSR34" s="74">
        <f t="shared" si="187"/>
        <v>0</v>
      </c>
      <c r="QSS34" s="74">
        <f t="shared" si="187"/>
        <v>0</v>
      </c>
      <c r="QST34" s="74">
        <f t="shared" si="187"/>
        <v>0</v>
      </c>
      <c r="QSU34" s="74">
        <f t="shared" si="187"/>
        <v>0</v>
      </c>
      <c r="QSV34" s="74">
        <f t="shared" si="187"/>
        <v>0</v>
      </c>
      <c r="QSW34" s="74">
        <f t="shared" si="187"/>
        <v>0</v>
      </c>
      <c r="QSX34" s="74">
        <f t="shared" si="187"/>
        <v>0</v>
      </c>
      <c r="QSY34" s="74">
        <f t="shared" si="187"/>
        <v>0</v>
      </c>
      <c r="QSZ34" s="74">
        <f t="shared" si="187"/>
        <v>0</v>
      </c>
      <c r="QTA34" s="74">
        <f t="shared" si="187"/>
        <v>0</v>
      </c>
      <c r="QTB34" s="74">
        <f t="shared" si="187"/>
        <v>0</v>
      </c>
      <c r="QTC34" s="74">
        <f t="shared" si="187"/>
        <v>0</v>
      </c>
      <c r="QTD34" s="74">
        <f t="shared" si="187"/>
        <v>0</v>
      </c>
      <c r="QTE34" s="74">
        <f t="shared" si="187"/>
        <v>0</v>
      </c>
      <c r="QTF34" s="74">
        <f t="shared" si="187"/>
        <v>0</v>
      </c>
      <c r="QTG34" s="74">
        <f t="shared" si="187"/>
        <v>0</v>
      </c>
      <c r="QTH34" s="74">
        <f t="shared" si="187"/>
        <v>0</v>
      </c>
      <c r="QTI34" s="74">
        <f t="shared" si="187"/>
        <v>0</v>
      </c>
      <c r="QTJ34" s="74">
        <f t="shared" si="187"/>
        <v>0</v>
      </c>
      <c r="QTK34" s="74">
        <f t="shared" si="187"/>
        <v>0</v>
      </c>
      <c r="QTL34" s="74">
        <f t="shared" si="187"/>
        <v>0</v>
      </c>
      <c r="QTM34" s="74">
        <f t="shared" si="187"/>
        <v>0</v>
      </c>
      <c r="QTN34" s="74">
        <f t="shared" si="187"/>
        <v>0</v>
      </c>
      <c r="QTO34" s="74">
        <f t="shared" si="187"/>
        <v>0</v>
      </c>
      <c r="QTP34" s="74">
        <f t="shared" si="187"/>
        <v>0</v>
      </c>
      <c r="QTQ34" s="74">
        <f t="shared" si="187"/>
        <v>0</v>
      </c>
      <c r="QTR34" s="74">
        <f t="shared" si="187"/>
        <v>0</v>
      </c>
      <c r="QTS34" s="74">
        <f t="shared" si="187"/>
        <v>0</v>
      </c>
      <c r="QTT34" s="74">
        <f t="shared" si="187"/>
        <v>0</v>
      </c>
      <c r="QTU34" s="74">
        <f t="shared" si="187"/>
        <v>0</v>
      </c>
      <c r="QTV34" s="74">
        <f t="shared" si="187"/>
        <v>0</v>
      </c>
      <c r="QTW34" s="74">
        <f t="shared" si="187"/>
        <v>0</v>
      </c>
      <c r="QTX34" s="74">
        <f t="shared" si="187"/>
        <v>0</v>
      </c>
      <c r="QTY34" s="74">
        <f t="shared" si="187"/>
        <v>0</v>
      </c>
      <c r="QTZ34" s="74">
        <f t="shared" si="187"/>
        <v>0</v>
      </c>
      <c r="QUA34" s="74">
        <f t="shared" si="187"/>
        <v>0</v>
      </c>
      <c r="QUB34" s="74">
        <f t="shared" ref="QUB34:QWM34" si="188">QUB6/1000000</f>
        <v>0</v>
      </c>
      <c r="QUC34" s="74">
        <f t="shared" si="188"/>
        <v>0</v>
      </c>
      <c r="QUD34" s="74">
        <f t="shared" si="188"/>
        <v>0</v>
      </c>
      <c r="QUE34" s="74">
        <f t="shared" si="188"/>
        <v>0</v>
      </c>
      <c r="QUF34" s="74">
        <f t="shared" si="188"/>
        <v>0</v>
      </c>
      <c r="QUG34" s="74">
        <f t="shared" si="188"/>
        <v>0</v>
      </c>
      <c r="QUH34" s="74">
        <f t="shared" si="188"/>
        <v>0</v>
      </c>
      <c r="QUI34" s="74">
        <f t="shared" si="188"/>
        <v>0</v>
      </c>
      <c r="QUJ34" s="74">
        <f t="shared" si="188"/>
        <v>0</v>
      </c>
      <c r="QUK34" s="74">
        <f t="shared" si="188"/>
        <v>0</v>
      </c>
      <c r="QUL34" s="74">
        <f t="shared" si="188"/>
        <v>0</v>
      </c>
      <c r="QUM34" s="74">
        <f t="shared" si="188"/>
        <v>0</v>
      </c>
      <c r="QUN34" s="74">
        <f t="shared" si="188"/>
        <v>0</v>
      </c>
      <c r="QUO34" s="74">
        <f t="shared" si="188"/>
        <v>0</v>
      </c>
      <c r="QUP34" s="74">
        <f t="shared" si="188"/>
        <v>0</v>
      </c>
      <c r="QUQ34" s="74">
        <f t="shared" si="188"/>
        <v>0</v>
      </c>
      <c r="QUR34" s="74">
        <f t="shared" si="188"/>
        <v>0</v>
      </c>
      <c r="QUS34" s="74">
        <f t="shared" si="188"/>
        <v>0</v>
      </c>
      <c r="QUT34" s="74">
        <f t="shared" si="188"/>
        <v>0</v>
      </c>
      <c r="QUU34" s="74">
        <f t="shared" si="188"/>
        <v>0</v>
      </c>
      <c r="QUV34" s="74">
        <f t="shared" si="188"/>
        <v>0</v>
      </c>
      <c r="QUW34" s="74">
        <f t="shared" si="188"/>
        <v>0</v>
      </c>
      <c r="QUX34" s="74">
        <f t="shared" si="188"/>
        <v>0</v>
      </c>
      <c r="QUY34" s="74">
        <f t="shared" si="188"/>
        <v>0</v>
      </c>
      <c r="QUZ34" s="74">
        <f t="shared" si="188"/>
        <v>0</v>
      </c>
      <c r="QVA34" s="74">
        <f t="shared" si="188"/>
        <v>0</v>
      </c>
      <c r="QVB34" s="74">
        <f t="shared" si="188"/>
        <v>0</v>
      </c>
      <c r="QVC34" s="74">
        <f t="shared" si="188"/>
        <v>0</v>
      </c>
      <c r="QVD34" s="74">
        <f t="shared" si="188"/>
        <v>0</v>
      </c>
      <c r="QVE34" s="74">
        <f t="shared" si="188"/>
        <v>0</v>
      </c>
      <c r="QVF34" s="74">
        <f t="shared" si="188"/>
        <v>0</v>
      </c>
      <c r="QVG34" s="74">
        <f t="shared" si="188"/>
        <v>0</v>
      </c>
      <c r="QVH34" s="74">
        <f t="shared" si="188"/>
        <v>0</v>
      </c>
      <c r="QVI34" s="74">
        <f t="shared" si="188"/>
        <v>0</v>
      </c>
      <c r="QVJ34" s="74">
        <f t="shared" si="188"/>
        <v>0</v>
      </c>
      <c r="QVK34" s="74">
        <f t="shared" si="188"/>
        <v>0</v>
      </c>
      <c r="QVL34" s="74">
        <f t="shared" si="188"/>
        <v>0</v>
      </c>
      <c r="QVM34" s="74">
        <f t="shared" si="188"/>
        <v>0</v>
      </c>
      <c r="QVN34" s="74">
        <f t="shared" si="188"/>
        <v>0</v>
      </c>
      <c r="QVO34" s="74">
        <f t="shared" si="188"/>
        <v>0</v>
      </c>
      <c r="QVP34" s="74">
        <f t="shared" si="188"/>
        <v>0</v>
      </c>
      <c r="QVQ34" s="74">
        <f t="shared" si="188"/>
        <v>0</v>
      </c>
      <c r="QVR34" s="74">
        <f t="shared" si="188"/>
        <v>0</v>
      </c>
      <c r="QVS34" s="74">
        <f t="shared" si="188"/>
        <v>0</v>
      </c>
      <c r="QVT34" s="74">
        <f t="shared" si="188"/>
        <v>0</v>
      </c>
      <c r="QVU34" s="74">
        <f t="shared" si="188"/>
        <v>0</v>
      </c>
      <c r="QVV34" s="74">
        <f t="shared" si="188"/>
        <v>0</v>
      </c>
      <c r="QVW34" s="74">
        <f t="shared" si="188"/>
        <v>0</v>
      </c>
      <c r="QVX34" s="74">
        <f t="shared" si="188"/>
        <v>0</v>
      </c>
      <c r="QVY34" s="74">
        <f t="shared" si="188"/>
        <v>0</v>
      </c>
      <c r="QVZ34" s="74">
        <f t="shared" si="188"/>
        <v>0</v>
      </c>
      <c r="QWA34" s="74">
        <f t="shared" si="188"/>
        <v>0</v>
      </c>
      <c r="QWB34" s="74">
        <f t="shared" si="188"/>
        <v>0</v>
      </c>
      <c r="QWC34" s="74">
        <f t="shared" si="188"/>
        <v>0</v>
      </c>
      <c r="QWD34" s="74">
        <f t="shared" si="188"/>
        <v>0</v>
      </c>
      <c r="QWE34" s="74">
        <f t="shared" si="188"/>
        <v>0</v>
      </c>
      <c r="QWF34" s="74">
        <f t="shared" si="188"/>
        <v>0</v>
      </c>
      <c r="QWG34" s="74">
        <f t="shared" si="188"/>
        <v>0</v>
      </c>
      <c r="QWH34" s="74">
        <f t="shared" si="188"/>
        <v>0</v>
      </c>
      <c r="QWI34" s="74">
        <f t="shared" si="188"/>
        <v>0</v>
      </c>
      <c r="QWJ34" s="74">
        <f t="shared" si="188"/>
        <v>0</v>
      </c>
      <c r="QWK34" s="74">
        <f t="shared" si="188"/>
        <v>0</v>
      </c>
      <c r="QWL34" s="74">
        <f t="shared" si="188"/>
        <v>0</v>
      </c>
      <c r="QWM34" s="74">
        <f t="shared" si="188"/>
        <v>0</v>
      </c>
      <c r="QWN34" s="74">
        <f t="shared" ref="QWN34:QYY34" si="189">QWN6/1000000</f>
        <v>0</v>
      </c>
      <c r="QWO34" s="74">
        <f t="shared" si="189"/>
        <v>0</v>
      </c>
      <c r="QWP34" s="74">
        <f t="shared" si="189"/>
        <v>0</v>
      </c>
      <c r="QWQ34" s="74">
        <f t="shared" si="189"/>
        <v>0</v>
      </c>
      <c r="QWR34" s="74">
        <f t="shared" si="189"/>
        <v>0</v>
      </c>
      <c r="QWS34" s="74">
        <f t="shared" si="189"/>
        <v>0</v>
      </c>
      <c r="QWT34" s="74">
        <f t="shared" si="189"/>
        <v>0</v>
      </c>
      <c r="QWU34" s="74">
        <f t="shared" si="189"/>
        <v>0</v>
      </c>
      <c r="QWV34" s="74">
        <f t="shared" si="189"/>
        <v>0</v>
      </c>
      <c r="QWW34" s="74">
        <f t="shared" si="189"/>
        <v>0</v>
      </c>
      <c r="QWX34" s="74">
        <f t="shared" si="189"/>
        <v>0</v>
      </c>
      <c r="QWY34" s="74">
        <f t="shared" si="189"/>
        <v>0</v>
      </c>
      <c r="QWZ34" s="74">
        <f t="shared" si="189"/>
        <v>0</v>
      </c>
      <c r="QXA34" s="74">
        <f t="shared" si="189"/>
        <v>0</v>
      </c>
      <c r="QXB34" s="74">
        <f t="shared" si="189"/>
        <v>0</v>
      </c>
      <c r="QXC34" s="74">
        <f t="shared" si="189"/>
        <v>0</v>
      </c>
      <c r="QXD34" s="74">
        <f t="shared" si="189"/>
        <v>0</v>
      </c>
      <c r="QXE34" s="74">
        <f t="shared" si="189"/>
        <v>0</v>
      </c>
      <c r="QXF34" s="74">
        <f t="shared" si="189"/>
        <v>0</v>
      </c>
      <c r="QXG34" s="74">
        <f t="shared" si="189"/>
        <v>0</v>
      </c>
      <c r="QXH34" s="74">
        <f t="shared" si="189"/>
        <v>0</v>
      </c>
      <c r="QXI34" s="74">
        <f t="shared" si="189"/>
        <v>0</v>
      </c>
      <c r="QXJ34" s="74">
        <f t="shared" si="189"/>
        <v>0</v>
      </c>
      <c r="QXK34" s="74">
        <f t="shared" si="189"/>
        <v>0</v>
      </c>
      <c r="QXL34" s="74">
        <f t="shared" si="189"/>
        <v>0</v>
      </c>
      <c r="QXM34" s="74">
        <f t="shared" si="189"/>
        <v>0</v>
      </c>
      <c r="QXN34" s="74">
        <f t="shared" si="189"/>
        <v>0</v>
      </c>
      <c r="QXO34" s="74">
        <f t="shared" si="189"/>
        <v>0</v>
      </c>
      <c r="QXP34" s="74">
        <f t="shared" si="189"/>
        <v>0</v>
      </c>
      <c r="QXQ34" s="74">
        <f t="shared" si="189"/>
        <v>0</v>
      </c>
      <c r="QXR34" s="74">
        <f t="shared" si="189"/>
        <v>0</v>
      </c>
      <c r="QXS34" s="74">
        <f t="shared" si="189"/>
        <v>0</v>
      </c>
      <c r="QXT34" s="74">
        <f t="shared" si="189"/>
        <v>0</v>
      </c>
      <c r="QXU34" s="74">
        <f t="shared" si="189"/>
        <v>0</v>
      </c>
      <c r="QXV34" s="74">
        <f t="shared" si="189"/>
        <v>0</v>
      </c>
      <c r="QXW34" s="74">
        <f t="shared" si="189"/>
        <v>0</v>
      </c>
      <c r="QXX34" s="74">
        <f t="shared" si="189"/>
        <v>0</v>
      </c>
      <c r="QXY34" s="74">
        <f t="shared" si="189"/>
        <v>0</v>
      </c>
      <c r="QXZ34" s="74">
        <f t="shared" si="189"/>
        <v>0</v>
      </c>
      <c r="QYA34" s="74">
        <f t="shared" si="189"/>
        <v>0</v>
      </c>
      <c r="QYB34" s="74">
        <f t="shared" si="189"/>
        <v>0</v>
      </c>
      <c r="QYC34" s="74">
        <f t="shared" si="189"/>
        <v>0</v>
      </c>
      <c r="QYD34" s="74">
        <f t="shared" si="189"/>
        <v>0</v>
      </c>
      <c r="QYE34" s="74">
        <f t="shared" si="189"/>
        <v>0</v>
      </c>
      <c r="QYF34" s="74">
        <f t="shared" si="189"/>
        <v>0</v>
      </c>
      <c r="QYG34" s="74">
        <f t="shared" si="189"/>
        <v>0</v>
      </c>
      <c r="QYH34" s="74">
        <f t="shared" si="189"/>
        <v>0</v>
      </c>
      <c r="QYI34" s="74">
        <f t="shared" si="189"/>
        <v>0</v>
      </c>
      <c r="QYJ34" s="74">
        <f t="shared" si="189"/>
        <v>0</v>
      </c>
      <c r="QYK34" s="74">
        <f t="shared" si="189"/>
        <v>0</v>
      </c>
      <c r="QYL34" s="74">
        <f t="shared" si="189"/>
        <v>0</v>
      </c>
      <c r="QYM34" s="74">
        <f t="shared" si="189"/>
        <v>0</v>
      </c>
      <c r="QYN34" s="74">
        <f t="shared" si="189"/>
        <v>0</v>
      </c>
      <c r="QYO34" s="74">
        <f t="shared" si="189"/>
        <v>0</v>
      </c>
      <c r="QYP34" s="74">
        <f t="shared" si="189"/>
        <v>0</v>
      </c>
      <c r="QYQ34" s="74">
        <f t="shared" si="189"/>
        <v>0</v>
      </c>
      <c r="QYR34" s="74">
        <f t="shared" si="189"/>
        <v>0</v>
      </c>
      <c r="QYS34" s="74">
        <f t="shared" si="189"/>
        <v>0</v>
      </c>
      <c r="QYT34" s="74">
        <f t="shared" si="189"/>
        <v>0</v>
      </c>
      <c r="QYU34" s="74">
        <f t="shared" si="189"/>
        <v>0</v>
      </c>
      <c r="QYV34" s="74">
        <f t="shared" si="189"/>
        <v>0</v>
      </c>
      <c r="QYW34" s="74">
        <f t="shared" si="189"/>
        <v>0</v>
      </c>
      <c r="QYX34" s="74">
        <f t="shared" si="189"/>
        <v>0</v>
      </c>
      <c r="QYY34" s="74">
        <f t="shared" si="189"/>
        <v>0</v>
      </c>
      <c r="QYZ34" s="74">
        <f t="shared" ref="QYZ34:RBK34" si="190">QYZ6/1000000</f>
        <v>0</v>
      </c>
      <c r="QZA34" s="74">
        <f t="shared" si="190"/>
        <v>0</v>
      </c>
      <c r="QZB34" s="74">
        <f t="shared" si="190"/>
        <v>0</v>
      </c>
      <c r="QZC34" s="74">
        <f t="shared" si="190"/>
        <v>0</v>
      </c>
      <c r="QZD34" s="74">
        <f t="shared" si="190"/>
        <v>0</v>
      </c>
      <c r="QZE34" s="74">
        <f t="shared" si="190"/>
        <v>0</v>
      </c>
      <c r="QZF34" s="74">
        <f t="shared" si="190"/>
        <v>0</v>
      </c>
      <c r="QZG34" s="74">
        <f t="shared" si="190"/>
        <v>0</v>
      </c>
      <c r="QZH34" s="74">
        <f t="shared" si="190"/>
        <v>0</v>
      </c>
      <c r="QZI34" s="74">
        <f t="shared" si="190"/>
        <v>0</v>
      </c>
      <c r="QZJ34" s="74">
        <f t="shared" si="190"/>
        <v>0</v>
      </c>
      <c r="QZK34" s="74">
        <f t="shared" si="190"/>
        <v>0</v>
      </c>
      <c r="QZL34" s="74">
        <f t="shared" si="190"/>
        <v>0</v>
      </c>
      <c r="QZM34" s="74">
        <f t="shared" si="190"/>
        <v>0</v>
      </c>
      <c r="QZN34" s="74">
        <f t="shared" si="190"/>
        <v>0</v>
      </c>
      <c r="QZO34" s="74">
        <f t="shared" si="190"/>
        <v>0</v>
      </c>
      <c r="QZP34" s="74">
        <f t="shared" si="190"/>
        <v>0</v>
      </c>
      <c r="QZQ34" s="74">
        <f t="shared" si="190"/>
        <v>0</v>
      </c>
      <c r="QZR34" s="74">
        <f t="shared" si="190"/>
        <v>0</v>
      </c>
      <c r="QZS34" s="74">
        <f t="shared" si="190"/>
        <v>0</v>
      </c>
      <c r="QZT34" s="74">
        <f t="shared" si="190"/>
        <v>0</v>
      </c>
      <c r="QZU34" s="74">
        <f t="shared" si="190"/>
        <v>0</v>
      </c>
      <c r="QZV34" s="74">
        <f t="shared" si="190"/>
        <v>0</v>
      </c>
      <c r="QZW34" s="74">
        <f t="shared" si="190"/>
        <v>0</v>
      </c>
      <c r="QZX34" s="74">
        <f t="shared" si="190"/>
        <v>0</v>
      </c>
      <c r="QZY34" s="74">
        <f t="shared" si="190"/>
        <v>0</v>
      </c>
      <c r="QZZ34" s="74">
        <f t="shared" si="190"/>
        <v>0</v>
      </c>
      <c r="RAA34" s="74">
        <f t="shared" si="190"/>
        <v>0</v>
      </c>
      <c r="RAB34" s="74">
        <f t="shared" si="190"/>
        <v>0</v>
      </c>
      <c r="RAC34" s="74">
        <f t="shared" si="190"/>
        <v>0</v>
      </c>
      <c r="RAD34" s="74">
        <f t="shared" si="190"/>
        <v>0</v>
      </c>
      <c r="RAE34" s="74">
        <f t="shared" si="190"/>
        <v>0</v>
      </c>
      <c r="RAF34" s="74">
        <f t="shared" si="190"/>
        <v>0</v>
      </c>
      <c r="RAG34" s="74">
        <f t="shared" si="190"/>
        <v>0</v>
      </c>
      <c r="RAH34" s="74">
        <f t="shared" si="190"/>
        <v>0</v>
      </c>
      <c r="RAI34" s="74">
        <f t="shared" si="190"/>
        <v>0</v>
      </c>
      <c r="RAJ34" s="74">
        <f t="shared" si="190"/>
        <v>0</v>
      </c>
      <c r="RAK34" s="74">
        <f t="shared" si="190"/>
        <v>0</v>
      </c>
      <c r="RAL34" s="74">
        <f t="shared" si="190"/>
        <v>0</v>
      </c>
      <c r="RAM34" s="74">
        <f t="shared" si="190"/>
        <v>0</v>
      </c>
      <c r="RAN34" s="74">
        <f t="shared" si="190"/>
        <v>0</v>
      </c>
      <c r="RAO34" s="74">
        <f t="shared" si="190"/>
        <v>0</v>
      </c>
      <c r="RAP34" s="74">
        <f t="shared" si="190"/>
        <v>0</v>
      </c>
      <c r="RAQ34" s="74">
        <f t="shared" si="190"/>
        <v>0</v>
      </c>
      <c r="RAR34" s="74">
        <f t="shared" si="190"/>
        <v>0</v>
      </c>
      <c r="RAS34" s="74">
        <f t="shared" si="190"/>
        <v>0</v>
      </c>
      <c r="RAT34" s="74">
        <f t="shared" si="190"/>
        <v>0</v>
      </c>
      <c r="RAU34" s="74">
        <f t="shared" si="190"/>
        <v>0</v>
      </c>
      <c r="RAV34" s="74">
        <f t="shared" si="190"/>
        <v>0</v>
      </c>
      <c r="RAW34" s="74">
        <f t="shared" si="190"/>
        <v>0</v>
      </c>
      <c r="RAX34" s="74">
        <f t="shared" si="190"/>
        <v>0</v>
      </c>
      <c r="RAY34" s="74">
        <f t="shared" si="190"/>
        <v>0</v>
      </c>
      <c r="RAZ34" s="74">
        <f t="shared" si="190"/>
        <v>0</v>
      </c>
      <c r="RBA34" s="74">
        <f t="shared" si="190"/>
        <v>0</v>
      </c>
      <c r="RBB34" s="74">
        <f t="shared" si="190"/>
        <v>0</v>
      </c>
      <c r="RBC34" s="74">
        <f t="shared" si="190"/>
        <v>0</v>
      </c>
      <c r="RBD34" s="74">
        <f t="shared" si="190"/>
        <v>0</v>
      </c>
      <c r="RBE34" s="74">
        <f t="shared" si="190"/>
        <v>0</v>
      </c>
      <c r="RBF34" s="74">
        <f t="shared" si="190"/>
        <v>0</v>
      </c>
      <c r="RBG34" s="74">
        <f t="shared" si="190"/>
        <v>0</v>
      </c>
      <c r="RBH34" s="74">
        <f t="shared" si="190"/>
        <v>0</v>
      </c>
      <c r="RBI34" s="74">
        <f t="shared" si="190"/>
        <v>0</v>
      </c>
      <c r="RBJ34" s="74">
        <f t="shared" si="190"/>
        <v>0</v>
      </c>
      <c r="RBK34" s="74">
        <f t="shared" si="190"/>
        <v>0</v>
      </c>
      <c r="RBL34" s="74">
        <f t="shared" ref="RBL34:RDW34" si="191">RBL6/1000000</f>
        <v>0</v>
      </c>
      <c r="RBM34" s="74">
        <f t="shared" si="191"/>
        <v>0</v>
      </c>
      <c r="RBN34" s="74">
        <f t="shared" si="191"/>
        <v>0</v>
      </c>
      <c r="RBO34" s="74">
        <f t="shared" si="191"/>
        <v>0</v>
      </c>
      <c r="RBP34" s="74">
        <f t="shared" si="191"/>
        <v>0</v>
      </c>
      <c r="RBQ34" s="74">
        <f t="shared" si="191"/>
        <v>0</v>
      </c>
      <c r="RBR34" s="74">
        <f t="shared" si="191"/>
        <v>0</v>
      </c>
      <c r="RBS34" s="74">
        <f t="shared" si="191"/>
        <v>0</v>
      </c>
      <c r="RBT34" s="74">
        <f t="shared" si="191"/>
        <v>0</v>
      </c>
      <c r="RBU34" s="74">
        <f t="shared" si="191"/>
        <v>0</v>
      </c>
      <c r="RBV34" s="74">
        <f t="shared" si="191"/>
        <v>0</v>
      </c>
      <c r="RBW34" s="74">
        <f t="shared" si="191"/>
        <v>0</v>
      </c>
      <c r="RBX34" s="74">
        <f t="shared" si="191"/>
        <v>0</v>
      </c>
      <c r="RBY34" s="74">
        <f t="shared" si="191"/>
        <v>0</v>
      </c>
      <c r="RBZ34" s="74">
        <f t="shared" si="191"/>
        <v>0</v>
      </c>
      <c r="RCA34" s="74">
        <f t="shared" si="191"/>
        <v>0</v>
      </c>
      <c r="RCB34" s="74">
        <f t="shared" si="191"/>
        <v>0</v>
      </c>
      <c r="RCC34" s="74">
        <f t="shared" si="191"/>
        <v>0</v>
      </c>
      <c r="RCD34" s="74">
        <f t="shared" si="191"/>
        <v>0</v>
      </c>
      <c r="RCE34" s="74">
        <f t="shared" si="191"/>
        <v>0</v>
      </c>
      <c r="RCF34" s="74">
        <f t="shared" si="191"/>
        <v>0</v>
      </c>
      <c r="RCG34" s="74">
        <f t="shared" si="191"/>
        <v>0</v>
      </c>
      <c r="RCH34" s="74">
        <f t="shared" si="191"/>
        <v>0</v>
      </c>
      <c r="RCI34" s="74">
        <f t="shared" si="191"/>
        <v>0</v>
      </c>
      <c r="RCJ34" s="74">
        <f t="shared" si="191"/>
        <v>0</v>
      </c>
      <c r="RCK34" s="74">
        <f t="shared" si="191"/>
        <v>0</v>
      </c>
      <c r="RCL34" s="74">
        <f t="shared" si="191"/>
        <v>0</v>
      </c>
      <c r="RCM34" s="74">
        <f t="shared" si="191"/>
        <v>0</v>
      </c>
      <c r="RCN34" s="74">
        <f t="shared" si="191"/>
        <v>0</v>
      </c>
      <c r="RCO34" s="74">
        <f t="shared" si="191"/>
        <v>0</v>
      </c>
      <c r="RCP34" s="74">
        <f t="shared" si="191"/>
        <v>0</v>
      </c>
      <c r="RCQ34" s="74">
        <f t="shared" si="191"/>
        <v>0</v>
      </c>
      <c r="RCR34" s="74">
        <f t="shared" si="191"/>
        <v>0</v>
      </c>
      <c r="RCS34" s="74">
        <f t="shared" si="191"/>
        <v>0</v>
      </c>
      <c r="RCT34" s="74">
        <f t="shared" si="191"/>
        <v>0</v>
      </c>
      <c r="RCU34" s="74">
        <f t="shared" si="191"/>
        <v>0</v>
      </c>
      <c r="RCV34" s="74">
        <f t="shared" si="191"/>
        <v>0</v>
      </c>
      <c r="RCW34" s="74">
        <f t="shared" si="191"/>
        <v>0</v>
      </c>
      <c r="RCX34" s="74">
        <f t="shared" si="191"/>
        <v>0</v>
      </c>
      <c r="RCY34" s="74">
        <f t="shared" si="191"/>
        <v>0</v>
      </c>
      <c r="RCZ34" s="74">
        <f t="shared" si="191"/>
        <v>0</v>
      </c>
      <c r="RDA34" s="74">
        <f t="shared" si="191"/>
        <v>0</v>
      </c>
      <c r="RDB34" s="74">
        <f t="shared" si="191"/>
        <v>0</v>
      </c>
      <c r="RDC34" s="74">
        <f t="shared" si="191"/>
        <v>0</v>
      </c>
      <c r="RDD34" s="74">
        <f t="shared" si="191"/>
        <v>0</v>
      </c>
      <c r="RDE34" s="74">
        <f t="shared" si="191"/>
        <v>0</v>
      </c>
      <c r="RDF34" s="74">
        <f t="shared" si="191"/>
        <v>0</v>
      </c>
      <c r="RDG34" s="74">
        <f t="shared" si="191"/>
        <v>0</v>
      </c>
      <c r="RDH34" s="74">
        <f t="shared" si="191"/>
        <v>0</v>
      </c>
      <c r="RDI34" s="74">
        <f t="shared" si="191"/>
        <v>0</v>
      </c>
      <c r="RDJ34" s="74">
        <f t="shared" si="191"/>
        <v>0</v>
      </c>
      <c r="RDK34" s="74">
        <f t="shared" si="191"/>
        <v>0</v>
      </c>
      <c r="RDL34" s="74">
        <f t="shared" si="191"/>
        <v>0</v>
      </c>
      <c r="RDM34" s="74">
        <f t="shared" si="191"/>
        <v>0</v>
      </c>
      <c r="RDN34" s="74">
        <f t="shared" si="191"/>
        <v>0</v>
      </c>
      <c r="RDO34" s="74">
        <f t="shared" si="191"/>
        <v>0</v>
      </c>
      <c r="RDP34" s="74">
        <f t="shared" si="191"/>
        <v>0</v>
      </c>
      <c r="RDQ34" s="74">
        <f t="shared" si="191"/>
        <v>0</v>
      </c>
      <c r="RDR34" s="74">
        <f t="shared" si="191"/>
        <v>0</v>
      </c>
      <c r="RDS34" s="74">
        <f t="shared" si="191"/>
        <v>0</v>
      </c>
      <c r="RDT34" s="74">
        <f t="shared" si="191"/>
        <v>0</v>
      </c>
      <c r="RDU34" s="74">
        <f t="shared" si="191"/>
        <v>0</v>
      </c>
      <c r="RDV34" s="74">
        <f t="shared" si="191"/>
        <v>0</v>
      </c>
      <c r="RDW34" s="74">
        <f t="shared" si="191"/>
        <v>0</v>
      </c>
      <c r="RDX34" s="74">
        <f t="shared" ref="RDX34:RGI34" si="192">RDX6/1000000</f>
        <v>0</v>
      </c>
      <c r="RDY34" s="74">
        <f t="shared" si="192"/>
        <v>0</v>
      </c>
      <c r="RDZ34" s="74">
        <f t="shared" si="192"/>
        <v>0</v>
      </c>
      <c r="REA34" s="74">
        <f t="shared" si="192"/>
        <v>0</v>
      </c>
      <c r="REB34" s="74">
        <f t="shared" si="192"/>
        <v>0</v>
      </c>
      <c r="REC34" s="74">
        <f t="shared" si="192"/>
        <v>0</v>
      </c>
      <c r="RED34" s="74">
        <f t="shared" si="192"/>
        <v>0</v>
      </c>
      <c r="REE34" s="74">
        <f t="shared" si="192"/>
        <v>0</v>
      </c>
      <c r="REF34" s="74">
        <f t="shared" si="192"/>
        <v>0</v>
      </c>
      <c r="REG34" s="74">
        <f t="shared" si="192"/>
        <v>0</v>
      </c>
      <c r="REH34" s="74">
        <f t="shared" si="192"/>
        <v>0</v>
      </c>
      <c r="REI34" s="74">
        <f t="shared" si="192"/>
        <v>0</v>
      </c>
      <c r="REJ34" s="74">
        <f t="shared" si="192"/>
        <v>0</v>
      </c>
      <c r="REK34" s="74">
        <f t="shared" si="192"/>
        <v>0</v>
      </c>
      <c r="REL34" s="74">
        <f t="shared" si="192"/>
        <v>0</v>
      </c>
      <c r="REM34" s="74">
        <f t="shared" si="192"/>
        <v>0</v>
      </c>
      <c r="REN34" s="74">
        <f t="shared" si="192"/>
        <v>0</v>
      </c>
      <c r="REO34" s="74">
        <f t="shared" si="192"/>
        <v>0</v>
      </c>
      <c r="REP34" s="74">
        <f t="shared" si="192"/>
        <v>0</v>
      </c>
      <c r="REQ34" s="74">
        <f t="shared" si="192"/>
        <v>0</v>
      </c>
      <c r="RER34" s="74">
        <f t="shared" si="192"/>
        <v>0</v>
      </c>
      <c r="RES34" s="74">
        <f t="shared" si="192"/>
        <v>0</v>
      </c>
      <c r="RET34" s="74">
        <f t="shared" si="192"/>
        <v>0</v>
      </c>
      <c r="REU34" s="74">
        <f t="shared" si="192"/>
        <v>0</v>
      </c>
      <c r="REV34" s="74">
        <f t="shared" si="192"/>
        <v>0</v>
      </c>
      <c r="REW34" s="74">
        <f t="shared" si="192"/>
        <v>0</v>
      </c>
      <c r="REX34" s="74">
        <f t="shared" si="192"/>
        <v>0</v>
      </c>
      <c r="REY34" s="74">
        <f t="shared" si="192"/>
        <v>0</v>
      </c>
      <c r="REZ34" s="74">
        <f t="shared" si="192"/>
        <v>0</v>
      </c>
      <c r="RFA34" s="74">
        <f t="shared" si="192"/>
        <v>0</v>
      </c>
      <c r="RFB34" s="74">
        <f t="shared" si="192"/>
        <v>0</v>
      </c>
      <c r="RFC34" s="74">
        <f t="shared" si="192"/>
        <v>0</v>
      </c>
      <c r="RFD34" s="74">
        <f t="shared" si="192"/>
        <v>0</v>
      </c>
      <c r="RFE34" s="74">
        <f t="shared" si="192"/>
        <v>0</v>
      </c>
      <c r="RFF34" s="74">
        <f t="shared" si="192"/>
        <v>0</v>
      </c>
      <c r="RFG34" s="74">
        <f t="shared" si="192"/>
        <v>0</v>
      </c>
      <c r="RFH34" s="74">
        <f t="shared" si="192"/>
        <v>0</v>
      </c>
      <c r="RFI34" s="74">
        <f t="shared" si="192"/>
        <v>0</v>
      </c>
      <c r="RFJ34" s="74">
        <f t="shared" si="192"/>
        <v>0</v>
      </c>
      <c r="RFK34" s="74">
        <f t="shared" si="192"/>
        <v>0</v>
      </c>
      <c r="RFL34" s="74">
        <f t="shared" si="192"/>
        <v>0</v>
      </c>
      <c r="RFM34" s="74">
        <f t="shared" si="192"/>
        <v>0</v>
      </c>
      <c r="RFN34" s="74">
        <f t="shared" si="192"/>
        <v>0</v>
      </c>
      <c r="RFO34" s="74">
        <f t="shared" si="192"/>
        <v>0</v>
      </c>
      <c r="RFP34" s="74">
        <f t="shared" si="192"/>
        <v>0</v>
      </c>
      <c r="RFQ34" s="74">
        <f t="shared" si="192"/>
        <v>0</v>
      </c>
      <c r="RFR34" s="74">
        <f t="shared" si="192"/>
        <v>0</v>
      </c>
      <c r="RFS34" s="74">
        <f t="shared" si="192"/>
        <v>0</v>
      </c>
      <c r="RFT34" s="74">
        <f t="shared" si="192"/>
        <v>0</v>
      </c>
      <c r="RFU34" s="74">
        <f t="shared" si="192"/>
        <v>0</v>
      </c>
      <c r="RFV34" s="74">
        <f t="shared" si="192"/>
        <v>0</v>
      </c>
      <c r="RFW34" s="74">
        <f t="shared" si="192"/>
        <v>0</v>
      </c>
      <c r="RFX34" s="74">
        <f t="shared" si="192"/>
        <v>0</v>
      </c>
      <c r="RFY34" s="74">
        <f t="shared" si="192"/>
        <v>0</v>
      </c>
      <c r="RFZ34" s="74">
        <f t="shared" si="192"/>
        <v>0</v>
      </c>
      <c r="RGA34" s="74">
        <f t="shared" si="192"/>
        <v>0</v>
      </c>
      <c r="RGB34" s="74">
        <f t="shared" si="192"/>
        <v>0</v>
      </c>
      <c r="RGC34" s="74">
        <f t="shared" si="192"/>
        <v>0</v>
      </c>
      <c r="RGD34" s="74">
        <f t="shared" si="192"/>
        <v>0</v>
      </c>
      <c r="RGE34" s="74">
        <f t="shared" si="192"/>
        <v>0</v>
      </c>
      <c r="RGF34" s="74">
        <f t="shared" si="192"/>
        <v>0</v>
      </c>
      <c r="RGG34" s="74">
        <f t="shared" si="192"/>
        <v>0</v>
      </c>
      <c r="RGH34" s="74">
        <f t="shared" si="192"/>
        <v>0</v>
      </c>
      <c r="RGI34" s="74">
        <f t="shared" si="192"/>
        <v>0</v>
      </c>
      <c r="RGJ34" s="74">
        <f t="shared" ref="RGJ34:RIU34" si="193">RGJ6/1000000</f>
        <v>0</v>
      </c>
      <c r="RGK34" s="74">
        <f t="shared" si="193"/>
        <v>0</v>
      </c>
      <c r="RGL34" s="74">
        <f t="shared" si="193"/>
        <v>0</v>
      </c>
      <c r="RGM34" s="74">
        <f t="shared" si="193"/>
        <v>0</v>
      </c>
      <c r="RGN34" s="74">
        <f t="shared" si="193"/>
        <v>0</v>
      </c>
      <c r="RGO34" s="74">
        <f t="shared" si="193"/>
        <v>0</v>
      </c>
      <c r="RGP34" s="74">
        <f t="shared" si="193"/>
        <v>0</v>
      </c>
      <c r="RGQ34" s="74">
        <f t="shared" si="193"/>
        <v>0</v>
      </c>
      <c r="RGR34" s="74">
        <f t="shared" si="193"/>
        <v>0</v>
      </c>
      <c r="RGS34" s="74">
        <f t="shared" si="193"/>
        <v>0</v>
      </c>
      <c r="RGT34" s="74">
        <f t="shared" si="193"/>
        <v>0</v>
      </c>
      <c r="RGU34" s="74">
        <f t="shared" si="193"/>
        <v>0</v>
      </c>
      <c r="RGV34" s="74">
        <f t="shared" si="193"/>
        <v>0</v>
      </c>
      <c r="RGW34" s="74">
        <f t="shared" si="193"/>
        <v>0</v>
      </c>
      <c r="RGX34" s="74">
        <f t="shared" si="193"/>
        <v>0</v>
      </c>
      <c r="RGY34" s="74">
        <f t="shared" si="193"/>
        <v>0</v>
      </c>
      <c r="RGZ34" s="74">
        <f t="shared" si="193"/>
        <v>0</v>
      </c>
      <c r="RHA34" s="74">
        <f t="shared" si="193"/>
        <v>0</v>
      </c>
      <c r="RHB34" s="74">
        <f t="shared" si="193"/>
        <v>0</v>
      </c>
      <c r="RHC34" s="74">
        <f t="shared" si="193"/>
        <v>0</v>
      </c>
      <c r="RHD34" s="74">
        <f t="shared" si="193"/>
        <v>0</v>
      </c>
      <c r="RHE34" s="74">
        <f t="shared" si="193"/>
        <v>0</v>
      </c>
      <c r="RHF34" s="74">
        <f t="shared" si="193"/>
        <v>0</v>
      </c>
      <c r="RHG34" s="74">
        <f t="shared" si="193"/>
        <v>0</v>
      </c>
      <c r="RHH34" s="74">
        <f t="shared" si="193"/>
        <v>0</v>
      </c>
      <c r="RHI34" s="74">
        <f t="shared" si="193"/>
        <v>0</v>
      </c>
      <c r="RHJ34" s="74">
        <f t="shared" si="193"/>
        <v>0</v>
      </c>
      <c r="RHK34" s="74">
        <f t="shared" si="193"/>
        <v>0</v>
      </c>
      <c r="RHL34" s="74">
        <f t="shared" si="193"/>
        <v>0</v>
      </c>
      <c r="RHM34" s="74">
        <f t="shared" si="193"/>
        <v>0</v>
      </c>
      <c r="RHN34" s="74">
        <f t="shared" si="193"/>
        <v>0</v>
      </c>
      <c r="RHO34" s="74">
        <f t="shared" si="193"/>
        <v>0</v>
      </c>
      <c r="RHP34" s="74">
        <f t="shared" si="193"/>
        <v>0</v>
      </c>
      <c r="RHQ34" s="74">
        <f t="shared" si="193"/>
        <v>0</v>
      </c>
      <c r="RHR34" s="74">
        <f t="shared" si="193"/>
        <v>0</v>
      </c>
      <c r="RHS34" s="74">
        <f t="shared" si="193"/>
        <v>0</v>
      </c>
      <c r="RHT34" s="74">
        <f t="shared" si="193"/>
        <v>0</v>
      </c>
      <c r="RHU34" s="74">
        <f t="shared" si="193"/>
        <v>0</v>
      </c>
      <c r="RHV34" s="74">
        <f t="shared" si="193"/>
        <v>0</v>
      </c>
      <c r="RHW34" s="74">
        <f t="shared" si="193"/>
        <v>0</v>
      </c>
      <c r="RHX34" s="74">
        <f t="shared" si="193"/>
        <v>0</v>
      </c>
      <c r="RHY34" s="74">
        <f t="shared" si="193"/>
        <v>0</v>
      </c>
      <c r="RHZ34" s="74">
        <f t="shared" si="193"/>
        <v>0</v>
      </c>
      <c r="RIA34" s="74">
        <f t="shared" si="193"/>
        <v>0</v>
      </c>
      <c r="RIB34" s="74">
        <f t="shared" si="193"/>
        <v>0</v>
      </c>
      <c r="RIC34" s="74">
        <f t="shared" si="193"/>
        <v>0</v>
      </c>
      <c r="RID34" s="74">
        <f t="shared" si="193"/>
        <v>0</v>
      </c>
      <c r="RIE34" s="74">
        <f t="shared" si="193"/>
        <v>0</v>
      </c>
      <c r="RIF34" s="74">
        <f t="shared" si="193"/>
        <v>0</v>
      </c>
      <c r="RIG34" s="74">
        <f t="shared" si="193"/>
        <v>0</v>
      </c>
      <c r="RIH34" s="74">
        <f t="shared" si="193"/>
        <v>0</v>
      </c>
      <c r="RII34" s="74">
        <f t="shared" si="193"/>
        <v>0</v>
      </c>
      <c r="RIJ34" s="74">
        <f t="shared" si="193"/>
        <v>0</v>
      </c>
      <c r="RIK34" s="74">
        <f t="shared" si="193"/>
        <v>0</v>
      </c>
      <c r="RIL34" s="74">
        <f t="shared" si="193"/>
        <v>0</v>
      </c>
      <c r="RIM34" s="74">
        <f t="shared" si="193"/>
        <v>0</v>
      </c>
      <c r="RIN34" s="74">
        <f t="shared" si="193"/>
        <v>0</v>
      </c>
      <c r="RIO34" s="74">
        <f t="shared" si="193"/>
        <v>0</v>
      </c>
      <c r="RIP34" s="74">
        <f t="shared" si="193"/>
        <v>0</v>
      </c>
      <c r="RIQ34" s="74">
        <f t="shared" si="193"/>
        <v>0</v>
      </c>
      <c r="RIR34" s="74">
        <f t="shared" si="193"/>
        <v>0</v>
      </c>
      <c r="RIS34" s="74">
        <f t="shared" si="193"/>
        <v>0</v>
      </c>
      <c r="RIT34" s="74">
        <f t="shared" si="193"/>
        <v>0</v>
      </c>
      <c r="RIU34" s="74">
        <f t="shared" si="193"/>
        <v>0</v>
      </c>
      <c r="RIV34" s="74">
        <f t="shared" ref="RIV34:RLG34" si="194">RIV6/1000000</f>
        <v>0</v>
      </c>
      <c r="RIW34" s="74">
        <f t="shared" si="194"/>
        <v>0</v>
      </c>
      <c r="RIX34" s="74">
        <f t="shared" si="194"/>
        <v>0</v>
      </c>
      <c r="RIY34" s="74">
        <f t="shared" si="194"/>
        <v>0</v>
      </c>
      <c r="RIZ34" s="74">
        <f t="shared" si="194"/>
        <v>0</v>
      </c>
      <c r="RJA34" s="74">
        <f t="shared" si="194"/>
        <v>0</v>
      </c>
      <c r="RJB34" s="74">
        <f t="shared" si="194"/>
        <v>0</v>
      </c>
      <c r="RJC34" s="74">
        <f t="shared" si="194"/>
        <v>0</v>
      </c>
      <c r="RJD34" s="74">
        <f t="shared" si="194"/>
        <v>0</v>
      </c>
      <c r="RJE34" s="74">
        <f t="shared" si="194"/>
        <v>0</v>
      </c>
      <c r="RJF34" s="74">
        <f t="shared" si="194"/>
        <v>0</v>
      </c>
      <c r="RJG34" s="74">
        <f t="shared" si="194"/>
        <v>0</v>
      </c>
      <c r="RJH34" s="74">
        <f t="shared" si="194"/>
        <v>0</v>
      </c>
      <c r="RJI34" s="74">
        <f t="shared" si="194"/>
        <v>0</v>
      </c>
      <c r="RJJ34" s="74">
        <f t="shared" si="194"/>
        <v>0</v>
      </c>
      <c r="RJK34" s="74">
        <f t="shared" si="194"/>
        <v>0</v>
      </c>
      <c r="RJL34" s="74">
        <f t="shared" si="194"/>
        <v>0</v>
      </c>
      <c r="RJM34" s="74">
        <f t="shared" si="194"/>
        <v>0</v>
      </c>
      <c r="RJN34" s="74">
        <f t="shared" si="194"/>
        <v>0</v>
      </c>
      <c r="RJO34" s="74">
        <f t="shared" si="194"/>
        <v>0</v>
      </c>
      <c r="RJP34" s="74">
        <f t="shared" si="194"/>
        <v>0</v>
      </c>
      <c r="RJQ34" s="74">
        <f t="shared" si="194"/>
        <v>0</v>
      </c>
      <c r="RJR34" s="74">
        <f t="shared" si="194"/>
        <v>0</v>
      </c>
      <c r="RJS34" s="74">
        <f t="shared" si="194"/>
        <v>0</v>
      </c>
      <c r="RJT34" s="74">
        <f t="shared" si="194"/>
        <v>0</v>
      </c>
      <c r="RJU34" s="74">
        <f t="shared" si="194"/>
        <v>0</v>
      </c>
      <c r="RJV34" s="74">
        <f t="shared" si="194"/>
        <v>0</v>
      </c>
      <c r="RJW34" s="74">
        <f t="shared" si="194"/>
        <v>0</v>
      </c>
      <c r="RJX34" s="74">
        <f t="shared" si="194"/>
        <v>0</v>
      </c>
      <c r="RJY34" s="74">
        <f t="shared" si="194"/>
        <v>0</v>
      </c>
      <c r="RJZ34" s="74">
        <f t="shared" si="194"/>
        <v>0</v>
      </c>
      <c r="RKA34" s="74">
        <f t="shared" si="194"/>
        <v>0</v>
      </c>
      <c r="RKB34" s="74">
        <f t="shared" si="194"/>
        <v>0</v>
      </c>
      <c r="RKC34" s="74">
        <f t="shared" si="194"/>
        <v>0</v>
      </c>
      <c r="RKD34" s="74">
        <f t="shared" si="194"/>
        <v>0</v>
      </c>
      <c r="RKE34" s="74">
        <f t="shared" si="194"/>
        <v>0</v>
      </c>
      <c r="RKF34" s="74">
        <f t="shared" si="194"/>
        <v>0</v>
      </c>
      <c r="RKG34" s="74">
        <f t="shared" si="194"/>
        <v>0</v>
      </c>
      <c r="RKH34" s="74">
        <f t="shared" si="194"/>
        <v>0</v>
      </c>
      <c r="RKI34" s="74">
        <f t="shared" si="194"/>
        <v>0</v>
      </c>
      <c r="RKJ34" s="74">
        <f t="shared" si="194"/>
        <v>0</v>
      </c>
      <c r="RKK34" s="74">
        <f t="shared" si="194"/>
        <v>0</v>
      </c>
      <c r="RKL34" s="74">
        <f t="shared" si="194"/>
        <v>0</v>
      </c>
      <c r="RKM34" s="74">
        <f t="shared" si="194"/>
        <v>0</v>
      </c>
      <c r="RKN34" s="74">
        <f t="shared" si="194"/>
        <v>0</v>
      </c>
      <c r="RKO34" s="74">
        <f t="shared" si="194"/>
        <v>0</v>
      </c>
      <c r="RKP34" s="74">
        <f t="shared" si="194"/>
        <v>0</v>
      </c>
      <c r="RKQ34" s="74">
        <f t="shared" si="194"/>
        <v>0</v>
      </c>
      <c r="RKR34" s="74">
        <f t="shared" si="194"/>
        <v>0</v>
      </c>
      <c r="RKS34" s="74">
        <f t="shared" si="194"/>
        <v>0</v>
      </c>
      <c r="RKT34" s="74">
        <f t="shared" si="194"/>
        <v>0</v>
      </c>
      <c r="RKU34" s="74">
        <f t="shared" si="194"/>
        <v>0</v>
      </c>
      <c r="RKV34" s="74">
        <f t="shared" si="194"/>
        <v>0</v>
      </c>
      <c r="RKW34" s="74">
        <f t="shared" si="194"/>
        <v>0</v>
      </c>
      <c r="RKX34" s="74">
        <f t="shared" si="194"/>
        <v>0</v>
      </c>
      <c r="RKY34" s="74">
        <f t="shared" si="194"/>
        <v>0</v>
      </c>
      <c r="RKZ34" s="74">
        <f t="shared" si="194"/>
        <v>0</v>
      </c>
      <c r="RLA34" s="74">
        <f t="shared" si="194"/>
        <v>0</v>
      </c>
      <c r="RLB34" s="74">
        <f t="shared" si="194"/>
        <v>0</v>
      </c>
      <c r="RLC34" s="74">
        <f t="shared" si="194"/>
        <v>0</v>
      </c>
      <c r="RLD34" s="74">
        <f t="shared" si="194"/>
        <v>0</v>
      </c>
      <c r="RLE34" s="74">
        <f t="shared" si="194"/>
        <v>0</v>
      </c>
      <c r="RLF34" s="74">
        <f t="shared" si="194"/>
        <v>0</v>
      </c>
      <c r="RLG34" s="74">
        <f t="shared" si="194"/>
        <v>0</v>
      </c>
      <c r="RLH34" s="74">
        <f t="shared" ref="RLH34:RNS34" si="195">RLH6/1000000</f>
        <v>0</v>
      </c>
      <c r="RLI34" s="74">
        <f t="shared" si="195"/>
        <v>0</v>
      </c>
      <c r="RLJ34" s="74">
        <f t="shared" si="195"/>
        <v>0</v>
      </c>
      <c r="RLK34" s="74">
        <f t="shared" si="195"/>
        <v>0</v>
      </c>
      <c r="RLL34" s="74">
        <f t="shared" si="195"/>
        <v>0</v>
      </c>
      <c r="RLM34" s="74">
        <f t="shared" si="195"/>
        <v>0</v>
      </c>
      <c r="RLN34" s="74">
        <f t="shared" si="195"/>
        <v>0</v>
      </c>
      <c r="RLO34" s="74">
        <f t="shared" si="195"/>
        <v>0</v>
      </c>
      <c r="RLP34" s="74">
        <f t="shared" si="195"/>
        <v>0</v>
      </c>
      <c r="RLQ34" s="74">
        <f t="shared" si="195"/>
        <v>0</v>
      </c>
      <c r="RLR34" s="74">
        <f t="shared" si="195"/>
        <v>0</v>
      </c>
      <c r="RLS34" s="74">
        <f t="shared" si="195"/>
        <v>0</v>
      </c>
      <c r="RLT34" s="74">
        <f t="shared" si="195"/>
        <v>0</v>
      </c>
      <c r="RLU34" s="74">
        <f t="shared" si="195"/>
        <v>0</v>
      </c>
      <c r="RLV34" s="74">
        <f t="shared" si="195"/>
        <v>0</v>
      </c>
      <c r="RLW34" s="74">
        <f t="shared" si="195"/>
        <v>0</v>
      </c>
      <c r="RLX34" s="74">
        <f t="shared" si="195"/>
        <v>0</v>
      </c>
      <c r="RLY34" s="74">
        <f t="shared" si="195"/>
        <v>0</v>
      </c>
      <c r="RLZ34" s="74">
        <f t="shared" si="195"/>
        <v>0</v>
      </c>
      <c r="RMA34" s="74">
        <f t="shared" si="195"/>
        <v>0</v>
      </c>
      <c r="RMB34" s="74">
        <f t="shared" si="195"/>
        <v>0</v>
      </c>
      <c r="RMC34" s="74">
        <f t="shared" si="195"/>
        <v>0</v>
      </c>
      <c r="RMD34" s="74">
        <f t="shared" si="195"/>
        <v>0</v>
      </c>
      <c r="RME34" s="74">
        <f t="shared" si="195"/>
        <v>0</v>
      </c>
      <c r="RMF34" s="74">
        <f t="shared" si="195"/>
        <v>0</v>
      </c>
      <c r="RMG34" s="74">
        <f t="shared" si="195"/>
        <v>0</v>
      </c>
      <c r="RMH34" s="74">
        <f t="shared" si="195"/>
        <v>0</v>
      </c>
      <c r="RMI34" s="74">
        <f t="shared" si="195"/>
        <v>0</v>
      </c>
      <c r="RMJ34" s="74">
        <f t="shared" si="195"/>
        <v>0</v>
      </c>
      <c r="RMK34" s="74">
        <f t="shared" si="195"/>
        <v>0</v>
      </c>
      <c r="RML34" s="74">
        <f t="shared" si="195"/>
        <v>0</v>
      </c>
      <c r="RMM34" s="74">
        <f t="shared" si="195"/>
        <v>0</v>
      </c>
      <c r="RMN34" s="74">
        <f t="shared" si="195"/>
        <v>0</v>
      </c>
      <c r="RMO34" s="74">
        <f t="shared" si="195"/>
        <v>0</v>
      </c>
      <c r="RMP34" s="74">
        <f t="shared" si="195"/>
        <v>0</v>
      </c>
      <c r="RMQ34" s="74">
        <f t="shared" si="195"/>
        <v>0</v>
      </c>
      <c r="RMR34" s="74">
        <f t="shared" si="195"/>
        <v>0</v>
      </c>
      <c r="RMS34" s="74">
        <f t="shared" si="195"/>
        <v>0</v>
      </c>
      <c r="RMT34" s="74">
        <f t="shared" si="195"/>
        <v>0</v>
      </c>
      <c r="RMU34" s="74">
        <f t="shared" si="195"/>
        <v>0</v>
      </c>
      <c r="RMV34" s="74">
        <f t="shared" si="195"/>
        <v>0</v>
      </c>
      <c r="RMW34" s="74">
        <f t="shared" si="195"/>
        <v>0</v>
      </c>
      <c r="RMX34" s="74">
        <f t="shared" si="195"/>
        <v>0</v>
      </c>
      <c r="RMY34" s="74">
        <f t="shared" si="195"/>
        <v>0</v>
      </c>
      <c r="RMZ34" s="74">
        <f t="shared" si="195"/>
        <v>0</v>
      </c>
      <c r="RNA34" s="74">
        <f t="shared" si="195"/>
        <v>0</v>
      </c>
      <c r="RNB34" s="74">
        <f t="shared" si="195"/>
        <v>0</v>
      </c>
      <c r="RNC34" s="74">
        <f t="shared" si="195"/>
        <v>0</v>
      </c>
      <c r="RND34" s="74">
        <f t="shared" si="195"/>
        <v>0</v>
      </c>
      <c r="RNE34" s="74">
        <f t="shared" si="195"/>
        <v>0</v>
      </c>
      <c r="RNF34" s="74">
        <f t="shared" si="195"/>
        <v>0</v>
      </c>
      <c r="RNG34" s="74">
        <f t="shared" si="195"/>
        <v>0</v>
      </c>
      <c r="RNH34" s="74">
        <f t="shared" si="195"/>
        <v>0</v>
      </c>
      <c r="RNI34" s="74">
        <f t="shared" si="195"/>
        <v>0</v>
      </c>
      <c r="RNJ34" s="74">
        <f t="shared" si="195"/>
        <v>0</v>
      </c>
      <c r="RNK34" s="74">
        <f t="shared" si="195"/>
        <v>0</v>
      </c>
      <c r="RNL34" s="74">
        <f t="shared" si="195"/>
        <v>0</v>
      </c>
      <c r="RNM34" s="74">
        <f t="shared" si="195"/>
        <v>0</v>
      </c>
      <c r="RNN34" s="74">
        <f t="shared" si="195"/>
        <v>0</v>
      </c>
      <c r="RNO34" s="74">
        <f t="shared" si="195"/>
        <v>0</v>
      </c>
      <c r="RNP34" s="74">
        <f t="shared" si="195"/>
        <v>0</v>
      </c>
      <c r="RNQ34" s="74">
        <f t="shared" si="195"/>
        <v>0</v>
      </c>
      <c r="RNR34" s="74">
        <f t="shared" si="195"/>
        <v>0</v>
      </c>
      <c r="RNS34" s="74">
        <f t="shared" si="195"/>
        <v>0</v>
      </c>
      <c r="RNT34" s="74">
        <f t="shared" ref="RNT34:RQE34" si="196">RNT6/1000000</f>
        <v>0</v>
      </c>
      <c r="RNU34" s="74">
        <f t="shared" si="196"/>
        <v>0</v>
      </c>
      <c r="RNV34" s="74">
        <f t="shared" si="196"/>
        <v>0</v>
      </c>
      <c r="RNW34" s="74">
        <f t="shared" si="196"/>
        <v>0</v>
      </c>
      <c r="RNX34" s="74">
        <f t="shared" si="196"/>
        <v>0</v>
      </c>
      <c r="RNY34" s="74">
        <f t="shared" si="196"/>
        <v>0</v>
      </c>
      <c r="RNZ34" s="74">
        <f t="shared" si="196"/>
        <v>0</v>
      </c>
      <c r="ROA34" s="74">
        <f t="shared" si="196"/>
        <v>0</v>
      </c>
      <c r="ROB34" s="74">
        <f t="shared" si="196"/>
        <v>0</v>
      </c>
      <c r="ROC34" s="74">
        <f t="shared" si="196"/>
        <v>0</v>
      </c>
      <c r="ROD34" s="74">
        <f t="shared" si="196"/>
        <v>0</v>
      </c>
      <c r="ROE34" s="74">
        <f t="shared" si="196"/>
        <v>0</v>
      </c>
      <c r="ROF34" s="74">
        <f t="shared" si="196"/>
        <v>0</v>
      </c>
      <c r="ROG34" s="74">
        <f t="shared" si="196"/>
        <v>0</v>
      </c>
      <c r="ROH34" s="74">
        <f t="shared" si="196"/>
        <v>0</v>
      </c>
      <c r="ROI34" s="74">
        <f t="shared" si="196"/>
        <v>0</v>
      </c>
      <c r="ROJ34" s="74">
        <f t="shared" si="196"/>
        <v>0</v>
      </c>
      <c r="ROK34" s="74">
        <f t="shared" si="196"/>
        <v>0</v>
      </c>
      <c r="ROL34" s="74">
        <f t="shared" si="196"/>
        <v>0</v>
      </c>
      <c r="ROM34" s="74">
        <f t="shared" si="196"/>
        <v>0</v>
      </c>
      <c r="RON34" s="74">
        <f t="shared" si="196"/>
        <v>0</v>
      </c>
      <c r="ROO34" s="74">
        <f t="shared" si="196"/>
        <v>0</v>
      </c>
      <c r="ROP34" s="74">
        <f t="shared" si="196"/>
        <v>0</v>
      </c>
      <c r="ROQ34" s="74">
        <f t="shared" si="196"/>
        <v>0</v>
      </c>
      <c r="ROR34" s="74">
        <f t="shared" si="196"/>
        <v>0</v>
      </c>
      <c r="ROS34" s="74">
        <f t="shared" si="196"/>
        <v>0</v>
      </c>
      <c r="ROT34" s="74">
        <f t="shared" si="196"/>
        <v>0</v>
      </c>
      <c r="ROU34" s="74">
        <f t="shared" si="196"/>
        <v>0</v>
      </c>
      <c r="ROV34" s="74">
        <f t="shared" si="196"/>
        <v>0</v>
      </c>
      <c r="ROW34" s="74">
        <f t="shared" si="196"/>
        <v>0</v>
      </c>
      <c r="ROX34" s="74">
        <f t="shared" si="196"/>
        <v>0</v>
      </c>
      <c r="ROY34" s="74">
        <f t="shared" si="196"/>
        <v>0</v>
      </c>
      <c r="ROZ34" s="74">
        <f t="shared" si="196"/>
        <v>0</v>
      </c>
      <c r="RPA34" s="74">
        <f t="shared" si="196"/>
        <v>0</v>
      </c>
      <c r="RPB34" s="74">
        <f t="shared" si="196"/>
        <v>0</v>
      </c>
      <c r="RPC34" s="74">
        <f t="shared" si="196"/>
        <v>0</v>
      </c>
      <c r="RPD34" s="74">
        <f t="shared" si="196"/>
        <v>0</v>
      </c>
      <c r="RPE34" s="74">
        <f t="shared" si="196"/>
        <v>0</v>
      </c>
      <c r="RPF34" s="74">
        <f t="shared" si="196"/>
        <v>0</v>
      </c>
      <c r="RPG34" s="74">
        <f t="shared" si="196"/>
        <v>0</v>
      </c>
      <c r="RPH34" s="74">
        <f t="shared" si="196"/>
        <v>0</v>
      </c>
      <c r="RPI34" s="74">
        <f t="shared" si="196"/>
        <v>0</v>
      </c>
      <c r="RPJ34" s="74">
        <f t="shared" si="196"/>
        <v>0</v>
      </c>
      <c r="RPK34" s="74">
        <f t="shared" si="196"/>
        <v>0</v>
      </c>
      <c r="RPL34" s="74">
        <f t="shared" si="196"/>
        <v>0</v>
      </c>
      <c r="RPM34" s="74">
        <f t="shared" si="196"/>
        <v>0</v>
      </c>
      <c r="RPN34" s="74">
        <f t="shared" si="196"/>
        <v>0</v>
      </c>
      <c r="RPO34" s="74">
        <f t="shared" si="196"/>
        <v>0</v>
      </c>
      <c r="RPP34" s="74">
        <f t="shared" si="196"/>
        <v>0</v>
      </c>
      <c r="RPQ34" s="74">
        <f t="shared" si="196"/>
        <v>0</v>
      </c>
      <c r="RPR34" s="74">
        <f t="shared" si="196"/>
        <v>0</v>
      </c>
      <c r="RPS34" s="74">
        <f t="shared" si="196"/>
        <v>0</v>
      </c>
      <c r="RPT34" s="74">
        <f t="shared" si="196"/>
        <v>0</v>
      </c>
      <c r="RPU34" s="74">
        <f t="shared" si="196"/>
        <v>0</v>
      </c>
      <c r="RPV34" s="74">
        <f t="shared" si="196"/>
        <v>0</v>
      </c>
      <c r="RPW34" s="74">
        <f t="shared" si="196"/>
        <v>0</v>
      </c>
      <c r="RPX34" s="74">
        <f t="shared" si="196"/>
        <v>0</v>
      </c>
      <c r="RPY34" s="74">
        <f t="shared" si="196"/>
        <v>0</v>
      </c>
      <c r="RPZ34" s="74">
        <f t="shared" si="196"/>
        <v>0</v>
      </c>
      <c r="RQA34" s="74">
        <f t="shared" si="196"/>
        <v>0</v>
      </c>
      <c r="RQB34" s="74">
        <f t="shared" si="196"/>
        <v>0</v>
      </c>
      <c r="RQC34" s="74">
        <f t="shared" si="196"/>
        <v>0</v>
      </c>
      <c r="RQD34" s="74">
        <f t="shared" si="196"/>
        <v>0</v>
      </c>
      <c r="RQE34" s="74">
        <f t="shared" si="196"/>
        <v>0</v>
      </c>
      <c r="RQF34" s="74">
        <f t="shared" ref="RQF34:RSQ34" si="197">RQF6/1000000</f>
        <v>0</v>
      </c>
      <c r="RQG34" s="74">
        <f t="shared" si="197"/>
        <v>0</v>
      </c>
      <c r="RQH34" s="74">
        <f t="shared" si="197"/>
        <v>0</v>
      </c>
      <c r="RQI34" s="74">
        <f t="shared" si="197"/>
        <v>0</v>
      </c>
      <c r="RQJ34" s="74">
        <f t="shared" si="197"/>
        <v>0</v>
      </c>
      <c r="RQK34" s="74">
        <f t="shared" si="197"/>
        <v>0</v>
      </c>
      <c r="RQL34" s="74">
        <f t="shared" si="197"/>
        <v>0</v>
      </c>
      <c r="RQM34" s="74">
        <f t="shared" si="197"/>
        <v>0</v>
      </c>
      <c r="RQN34" s="74">
        <f t="shared" si="197"/>
        <v>0</v>
      </c>
      <c r="RQO34" s="74">
        <f t="shared" si="197"/>
        <v>0</v>
      </c>
      <c r="RQP34" s="74">
        <f t="shared" si="197"/>
        <v>0</v>
      </c>
      <c r="RQQ34" s="74">
        <f t="shared" si="197"/>
        <v>0</v>
      </c>
      <c r="RQR34" s="74">
        <f t="shared" si="197"/>
        <v>0</v>
      </c>
      <c r="RQS34" s="74">
        <f t="shared" si="197"/>
        <v>0</v>
      </c>
      <c r="RQT34" s="74">
        <f t="shared" si="197"/>
        <v>0</v>
      </c>
      <c r="RQU34" s="74">
        <f t="shared" si="197"/>
        <v>0</v>
      </c>
      <c r="RQV34" s="74">
        <f t="shared" si="197"/>
        <v>0</v>
      </c>
      <c r="RQW34" s="74">
        <f t="shared" si="197"/>
        <v>0</v>
      </c>
      <c r="RQX34" s="74">
        <f t="shared" si="197"/>
        <v>0</v>
      </c>
      <c r="RQY34" s="74">
        <f t="shared" si="197"/>
        <v>0</v>
      </c>
      <c r="RQZ34" s="74">
        <f t="shared" si="197"/>
        <v>0</v>
      </c>
      <c r="RRA34" s="74">
        <f t="shared" si="197"/>
        <v>0</v>
      </c>
      <c r="RRB34" s="74">
        <f t="shared" si="197"/>
        <v>0</v>
      </c>
      <c r="RRC34" s="74">
        <f t="shared" si="197"/>
        <v>0</v>
      </c>
      <c r="RRD34" s="74">
        <f t="shared" si="197"/>
        <v>0</v>
      </c>
      <c r="RRE34" s="74">
        <f t="shared" si="197"/>
        <v>0</v>
      </c>
      <c r="RRF34" s="74">
        <f t="shared" si="197"/>
        <v>0</v>
      </c>
      <c r="RRG34" s="74">
        <f t="shared" si="197"/>
        <v>0</v>
      </c>
      <c r="RRH34" s="74">
        <f t="shared" si="197"/>
        <v>0</v>
      </c>
      <c r="RRI34" s="74">
        <f t="shared" si="197"/>
        <v>0</v>
      </c>
      <c r="RRJ34" s="74">
        <f t="shared" si="197"/>
        <v>0</v>
      </c>
      <c r="RRK34" s="74">
        <f t="shared" si="197"/>
        <v>0</v>
      </c>
      <c r="RRL34" s="74">
        <f t="shared" si="197"/>
        <v>0</v>
      </c>
      <c r="RRM34" s="74">
        <f t="shared" si="197"/>
        <v>0</v>
      </c>
      <c r="RRN34" s="74">
        <f t="shared" si="197"/>
        <v>0</v>
      </c>
      <c r="RRO34" s="74">
        <f t="shared" si="197"/>
        <v>0</v>
      </c>
      <c r="RRP34" s="74">
        <f t="shared" si="197"/>
        <v>0</v>
      </c>
      <c r="RRQ34" s="74">
        <f t="shared" si="197"/>
        <v>0</v>
      </c>
      <c r="RRR34" s="74">
        <f t="shared" si="197"/>
        <v>0</v>
      </c>
      <c r="RRS34" s="74">
        <f t="shared" si="197"/>
        <v>0</v>
      </c>
      <c r="RRT34" s="74">
        <f t="shared" si="197"/>
        <v>0</v>
      </c>
      <c r="RRU34" s="74">
        <f t="shared" si="197"/>
        <v>0</v>
      </c>
      <c r="RRV34" s="74">
        <f t="shared" si="197"/>
        <v>0</v>
      </c>
      <c r="RRW34" s="74">
        <f t="shared" si="197"/>
        <v>0</v>
      </c>
      <c r="RRX34" s="74">
        <f t="shared" si="197"/>
        <v>0</v>
      </c>
      <c r="RRY34" s="74">
        <f t="shared" si="197"/>
        <v>0</v>
      </c>
      <c r="RRZ34" s="74">
        <f t="shared" si="197"/>
        <v>0</v>
      </c>
      <c r="RSA34" s="74">
        <f t="shared" si="197"/>
        <v>0</v>
      </c>
      <c r="RSB34" s="74">
        <f t="shared" si="197"/>
        <v>0</v>
      </c>
      <c r="RSC34" s="74">
        <f t="shared" si="197"/>
        <v>0</v>
      </c>
      <c r="RSD34" s="74">
        <f t="shared" si="197"/>
        <v>0</v>
      </c>
      <c r="RSE34" s="74">
        <f t="shared" si="197"/>
        <v>0</v>
      </c>
      <c r="RSF34" s="74">
        <f t="shared" si="197"/>
        <v>0</v>
      </c>
      <c r="RSG34" s="74">
        <f t="shared" si="197"/>
        <v>0</v>
      </c>
      <c r="RSH34" s="74">
        <f t="shared" si="197"/>
        <v>0</v>
      </c>
      <c r="RSI34" s="74">
        <f t="shared" si="197"/>
        <v>0</v>
      </c>
      <c r="RSJ34" s="74">
        <f t="shared" si="197"/>
        <v>0</v>
      </c>
      <c r="RSK34" s="74">
        <f t="shared" si="197"/>
        <v>0</v>
      </c>
      <c r="RSL34" s="74">
        <f t="shared" si="197"/>
        <v>0</v>
      </c>
      <c r="RSM34" s="74">
        <f t="shared" si="197"/>
        <v>0</v>
      </c>
      <c r="RSN34" s="74">
        <f t="shared" si="197"/>
        <v>0</v>
      </c>
      <c r="RSO34" s="74">
        <f t="shared" si="197"/>
        <v>0</v>
      </c>
      <c r="RSP34" s="74">
        <f t="shared" si="197"/>
        <v>0</v>
      </c>
      <c r="RSQ34" s="74">
        <f t="shared" si="197"/>
        <v>0</v>
      </c>
      <c r="RSR34" s="74">
        <f t="shared" ref="RSR34:RVC34" si="198">RSR6/1000000</f>
        <v>0</v>
      </c>
      <c r="RSS34" s="74">
        <f t="shared" si="198"/>
        <v>0</v>
      </c>
      <c r="RST34" s="74">
        <f t="shared" si="198"/>
        <v>0</v>
      </c>
      <c r="RSU34" s="74">
        <f t="shared" si="198"/>
        <v>0</v>
      </c>
      <c r="RSV34" s="74">
        <f t="shared" si="198"/>
        <v>0</v>
      </c>
      <c r="RSW34" s="74">
        <f t="shared" si="198"/>
        <v>0</v>
      </c>
      <c r="RSX34" s="74">
        <f t="shared" si="198"/>
        <v>0</v>
      </c>
      <c r="RSY34" s="74">
        <f t="shared" si="198"/>
        <v>0</v>
      </c>
      <c r="RSZ34" s="74">
        <f t="shared" si="198"/>
        <v>0</v>
      </c>
      <c r="RTA34" s="74">
        <f t="shared" si="198"/>
        <v>0</v>
      </c>
      <c r="RTB34" s="74">
        <f t="shared" si="198"/>
        <v>0</v>
      </c>
      <c r="RTC34" s="74">
        <f t="shared" si="198"/>
        <v>0</v>
      </c>
      <c r="RTD34" s="74">
        <f t="shared" si="198"/>
        <v>0</v>
      </c>
      <c r="RTE34" s="74">
        <f t="shared" si="198"/>
        <v>0</v>
      </c>
      <c r="RTF34" s="74">
        <f t="shared" si="198"/>
        <v>0</v>
      </c>
      <c r="RTG34" s="74">
        <f t="shared" si="198"/>
        <v>0</v>
      </c>
      <c r="RTH34" s="74">
        <f t="shared" si="198"/>
        <v>0</v>
      </c>
      <c r="RTI34" s="74">
        <f t="shared" si="198"/>
        <v>0</v>
      </c>
      <c r="RTJ34" s="74">
        <f t="shared" si="198"/>
        <v>0</v>
      </c>
      <c r="RTK34" s="74">
        <f t="shared" si="198"/>
        <v>0</v>
      </c>
      <c r="RTL34" s="74">
        <f t="shared" si="198"/>
        <v>0</v>
      </c>
      <c r="RTM34" s="74">
        <f t="shared" si="198"/>
        <v>0</v>
      </c>
      <c r="RTN34" s="74">
        <f t="shared" si="198"/>
        <v>0</v>
      </c>
      <c r="RTO34" s="74">
        <f t="shared" si="198"/>
        <v>0</v>
      </c>
      <c r="RTP34" s="74">
        <f t="shared" si="198"/>
        <v>0</v>
      </c>
      <c r="RTQ34" s="74">
        <f t="shared" si="198"/>
        <v>0</v>
      </c>
      <c r="RTR34" s="74">
        <f t="shared" si="198"/>
        <v>0</v>
      </c>
      <c r="RTS34" s="74">
        <f t="shared" si="198"/>
        <v>0</v>
      </c>
      <c r="RTT34" s="74">
        <f t="shared" si="198"/>
        <v>0</v>
      </c>
      <c r="RTU34" s="74">
        <f t="shared" si="198"/>
        <v>0</v>
      </c>
      <c r="RTV34" s="74">
        <f t="shared" si="198"/>
        <v>0</v>
      </c>
      <c r="RTW34" s="74">
        <f t="shared" si="198"/>
        <v>0</v>
      </c>
      <c r="RTX34" s="74">
        <f t="shared" si="198"/>
        <v>0</v>
      </c>
      <c r="RTY34" s="74">
        <f t="shared" si="198"/>
        <v>0</v>
      </c>
      <c r="RTZ34" s="74">
        <f t="shared" si="198"/>
        <v>0</v>
      </c>
      <c r="RUA34" s="74">
        <f t="shared" si="198"/>
        <v>0</v>
      </c>
      <c r="RUB34" s="74">
        <f t="shared" si="198"/>
        <v>0</v>
      </c>
      <c r="RUC34" s="74">
        <f t="shared" si="198"/>
        <v>0</v>
      </c>
      <c r="RUD34" s="74">
        <f t="shared" si="198"/>
        <v>0</v>
      </c>
      <c r="RUE34" s="74">
        <f t="shared" si="198"/>
        <v>0</v>
      </c>
      <c r="RUF34" s="74">
        <f t="shared" si="198"/>
        <v>0</v>
      </c>
      <c r="RUG34" s="74">
        <f t="shared" si="198"/>
        <v>0</v>
      </c>
      <c r="RUH34" s="74">
        <f t="shared" si="198"/>
        <v>0</v>
      </c>
      <c r="RUI34" s="74">
        <f t="shared" si="198"/>
        <v>0</v>
      </c>
      <c r="RUJ34" s="74">
        <f t="shared" si="198"/>
        <v>0</v>
      </c>
      <c r="RUK34" s="74">
        <f t="shared" si="198"/>
        <v>0</v>
      </c>
      <c r="RUL34" s="74">
        <f t="shared" si="198"/>
        <v>0</v>
      </c>
      <c r="RUM34" s="74">
        <f t="shared" si="198"/>
        <v>0</v>
      </c>
      <c r="RUN34" s="74">
        <f t="shared" si="198"/>
        <v>0</v>
      </c>
      <c r="RUO34" s="74">
        <f t="shared" si="198"/>
        <v>0</v>
      </c>
      <c r="RUP34" s="74">
        <f t="shared" si="198"/>
        <v>0</v>
      </c>
      <c r="RUQ34" s="74">
        <f t="shared" si="198"/>
        <v>0</v>
      </c>
      <c r="RUR34" s="74">
        <f t="shared" si="198"/>
        <v>0</v>
      </c>
      <c r="RUS34" s="74">
        <f t="shared" si="198"/>
        <v>0</v>
      </c>
      <c r="RUT34" s="74">
        <f t="shared" si="198"/>
        <v>0</v>
      </c>
      <c r="RUU34" s="74">
        <f t="shared" si="198"/>
        <v>0</v>
      </c>
      <c r="RUV34" s="74">
        <f t="shared" si="198"/>
        <v>0</v>
      </c>
      <c r="RUW34" s="74">
        <f t="shared" si="198"/>
        <v>0</v>
      </c>
      <c r="RUX34" s="74">
        <f t="shared" si="198"/>
        <v>0</v>
      </c>
      <c r="RUY34" s="74">
        <f t="shared" si="198"/>
        <v>0</v>
      </c>
      <c r="RUZ34" s="74">
        <f t="shared" si="198"/>
        <v>0</v>
      </c>
      <c r="RVA34" s="74">
        <f t="shared" si="198"/>
        <v>0</v>
      </c>
      <c r="RVB34" s="74">
        <f t="shared" si="198"/>
        <v>0</v>
      </c>
      <c r="RVC34" s="74">
        <f t="shared" si="198"/>
        <v>0</v>
      </c>
      <c r="RVD34" s="74">
        <f t="shared" ref="RVD34:RXO34" si="199">RVD6/1000000</f>
        <v>0</v>
      </c>
      <c r="RVE34" s="74">
        <f t="shared" si="199"/>
        <v>0</v>
      </c>
      <c r="RVF34" s="74">
        <f t="shared" si="199"/>
        <v>0</v>
      </c>
      <c r="RVG34" s="74">
        <f t="shared" si="199"/>
        <v>0</v>
      </c>
      <c r="RVH34" s="74">
        <f t="shared" si="199"/>
        <v>0</v>
      </c>
      <c r="RVI34" s="74">
        <f t="shared" si="199"/>
        <v>0</v>
      </c>
      <c r="RVJ34" s="74">
        <f t="shared" si="199"/>
        <v>0</v>
      </c>
      <c r="RVK34" s="74">
        <f t="shared" si="199"/>
        <v>0</v>
      </c>
      <c r="RVL34" s="74">
        <f t="shared" si="199"/>
        <v>0</v>
      </c>
      <c r="RVM34" s="74">
        <f t="shared" si="199"/>
        <v>0</v>
      </c>
      <c r="RVN34" s="74">
        <f t="shared" si="199"/>
        <v>0</v>
      </c>
      <c r="RVO34" s="74">
        <f t="shared" si="199"/>
        <v>0</v>
      </c>
      <c r="RVP34" s="74">
        <f t="shared" si="199"/>
        <v>0</v>
      </c>
      <c r="RVQ34" s="74">
        <f t="shared" si="199"/>
        <v>0</v>
      </c>
      <c r="RVR34" s="74">
        <f t="shared" si="199"/>
        <v>0</v>
      </c>
      <c r="RVS34" s="74">
        <f t="shared" si="199"/>
        <v>0</v>
      </c>
      <c r="RVT34" s="74">
        <f t="shared" si="199"/>
        <v>0</v>
      </c>
      <c r="RVU34" s="74">
        <f t="shared" si="199"/>
        <v>0</v>
      </c>
      <c r="RVV34" s="74">
        <f t="shared" si="199"/>
        <v>0</v>
      </c>
      <c r="RVW34" s="74">
        <f t="shared" si="199"/>
        <v>0</v>
      </c>
      <c r="RVX34" s="74">
        <f t="shared" si="199"/>
        <v>0</v>
      </c>
      <c r="RVY34" s="74">
        <f t="shared" si="199"/>
        <v>0</v>
      </c>
      <c r="RVZ34" s="74">
        <f t="shared" si="199"/>
        <v>0</v>
      </c>
      <c r="RWA34" s="74">
        <f t="shared" si="199"/>
        <v>0</v>
      </c>
      <c r="RWB34" s="74">
        <f t="shared" si="199"/>
        <v>0</v>
      </c>
      <c r="RWC34" s="74">
        <f t="shared" si="199"/>
        <v>0</v>
      </c>
      <c r="RWD34" s="74">
        <f t="shared" si="199"/>
        <v>0</v>
      </c>
      <c r="RWE34" s="74">
        <f t="shared" si="199"/>
        <v>0</v>
      </c>
      <c r="RWF34" s="74">
        <f t="shared" si="199"/>
        <v>0</v>
      </c>
      <c r="RWG34" s="74">
        <f t="shared" si="199"/>
        <v>0</v>
      </c>
      <c r="RWH34" s="74">
        <f t="shared" si="199"/>
        <v>0</v>
      </c>
      <c r="RWI34" s="74">
        <f t="shared" si="199"/>
        <v>0</v>
      </c>
      <c r="RWJ34" s="74">
        <f t="shared" si="199"/>
        <v>0</v>
      </c>
      <c r="RWK34" s="74">
        <f t="shared" si="199"/>
        <v>0</v>
      </c>
      <c r="RWL34" s="74">
        <f t="shared" si="199"/>
        <v>0</v>
      </c>
      <c r="RWM34" s="74">
        <f t="shared" si="199"/>
        <v>0</v>
      </c>
      <c r="RWN34" s="74">
        <f t="shared" si="199"/>
        <v>0</v>
      </c>
      <c r="RWO34" s="74">
        <f t="shared" si="199"/>
        <v>0</v>
      </c>
      <c r="RWP34" s="74">
        <f t="shared" si="199"/>
        <v>0</v>
      </c>
      <c r="RWQ34" s="74">
        <f t="shared" si="199"/>
        <v>0</v>
      </c>
      <c r="RWR34" s="74">
        <f t="shared" si="199"/>
        <v>0</v>
      </c>
      <c r="RWS34" s="74">
        <f t="shared" si="199"/>
        <v>0</v>
      </c>
      <c r="RWT34" s="74">
        <f t="shared" si="199"/>
        <v>0</v>
      </c>
      <c r="RWU34" s="74">
        <f t="shared" si="199"/>
        <v>0</v>
      </c>
      <c r="RWV34" s="74">
        <f t="shared" si="199"/>
        <v>0</v>
      </c>
      <c r="RWW34" s="74">
        <f t="shared" si="199"/>
        <v>0</v>
      </c>
      <c r="RWX34" s="74">
        <f t="shared" si="199"/>
        <v>0</v>
      </c>
      <c r="RWY34" s="74">
        <f t="shared" si="199"/>
        <v>0</v>
      </c>
      <c r="RWZ34" s="74">
        <f t="shared" si="199"/>
        <v>0</v>
      </c>
      <c r="RXA34" s="74">
        <f t="shared" si="199"/>
        <v>0</v>
      </c>
      <c r="RXB34" s="74">
        <f t="shared" si="199"/>
        <v>0</v>
      </c>
      <c r="RXC34" s="74">
        <f t="shared" si="199"/>
        <v>0</v>
      </c>
      <c r="RXD34" s="74">
        <f t="shared" si="199"/>
        <v>0</v>
      </c>
      <c r="RXE34" s="74">
        <f t="shared" si="199"/>
        <v>0</v>
      </c>
      <c r="RXF34" s="74">
        <f t="shared" si="199"/>
        <v>0</v>
      </c>
      <c r="RXG34" s="74">
        <f t="shared" si="199"/>
        <v>0</v>
      </c>
      <c r="RXH34" s="74">
        <f t="shared" si="199"/>
        <v>0</v>
      </c>
      <c r="RXI34" s="74">
        <f t="shared" si="199"/>
        <v>0</v>
      </c>
      <c r="RXJ34" s="74">
        <f t="shared" si="199"/>
        <v>0</v>
      </c>
      <c r="RXK34" s="74">
        <f t="shared" si="199"/>
        <v>0</v>
      </c>
      <c r="RXL34" s="74">
        <f t="shared" si="199"/>
        <v>0</v>
      </c>
      <c r="RXM34" s="74">
        <f t="shared" si="199"/>
        <v>0</v>
      </c>
      <c r="RXN34" s="74">
        <f t="shared" si="199"/>
        <v>0</v>
      </c>
      <c r="RXO34" s="74">
        <f t="shared" si="199"/>
        <v>0</v>
      </c>
      <c r="RXP34" s="74">
        <f t="shared" ref="RXP34:SAA34" si="200">RXP6/1000000</f>
        <v>0</v>
      </c>
      <c r="RXQ34" s="74">
        <f t="shared" si="200"/>
        <v>0</v>
      </c>
      <c r="RXR34" s="74">
        <f t="shared" si="200"/>
        <v>0</v>
      </c>
      <c r="RXS34" s="74">
        <f t="shared" si="200"/>
        <v>0</v>
      </c>
      <c r="RXT34" s="74">
        <f t="shared" si="200"/>
        <v>0</v>
      </c>
      <c r="RXU34" s="74">
        <f t="shared" si="200"/>
        <v>0</v>
      </c>
      <c r="RXV34" s="74">
        <f t="shared" si="200"/>
        <v>0</v>
      </c>
      <c r="RXW34" s="74">
        <f t="shared" si="200"/>
        <v>0</v>
      </c>
      <c r="RXX34" s="74">
        <f t="shared" si="200"/>
        <v>0</v>
      </c>
      <c r="RXY34" s="74">
        <f t="shared" si="200"/>
        <v>0</v>
      </c>
      <c r="RXZ34" s="74">
        <f t="shared" si="200"/>
        <v>0</v>
      </c>
      <c r="RYA34" s="74">
        <f t="shared" si="200"/>
        <v>0</v>
      </c>
      <c r="RYB34" s="74">
        <f t="shared" si="200"/>
        <v>0</v>
      </c>
      <c r="RYC34" s="74">
        <f t="shared" si="200"/>
        <v>0</v>
      </c>
      <c r="RYD34" s="74">
        <f t="shared" si="200"/>
        <v>0</v>
      </c>
      <c r="RYE34" s="74">
        <f t="shared" si="200"/>
        <v>0</v>
      </c>
      <c r="RYF34" s="74">
        <f t="shared" si="200"/>
        <v>0</v>
      </c>
      <c r="RYG34" s="74">
        <f t="shared" si="200"/>
        <v>0</v>
      </c>
      <c r="RYH34" s="74">
        <f t="shared" si="200"/>
        <v>0</v>
      </c>
      <c r="RYI34" s="74">
        <f t="shared" si="200"/>
        <v>0</v>
      </c>
      <c r="RYJ34" s="74">
        <f t="shared" si="200"/>
        <v>0</v>
      </c>
      <c r="RYK34" s="74">
        <f t="shared" si="200"/>
        <v>0</v>
      </c>
      <c r="RYL34" s="74">
        <f t="shared" si="200"/>
        <v>0</v>
      </c>
      <c r="RYM34" s="74">
        <f t="shared" si="200"/>
        <v>0</v>
      </c>
      <c r="RYN34" s="74">
        <f t="shared" si="200"/>
        <v>0</v>
      </c>
      <c r="RYO34" s="74">
        <f t="shared" si="200"/>
        <v>0</v>
      </c>
      <c r="RYP34" s="74">
        <f t="shared" si="200"/>
        <v>0</v>
      </c>
      <c r="RYQ34" s="74">
        <f t="shared" si="200"/>
        <v>0</v>
      </c>
      <c r="RYR34" s="74">
        <f t="shared" si="200"/>
        <v>0</v>
      </c>
      <c r="RYS34" s="74">
        <f t="shared" si="200"/>
        <v>0</v>
      </c>
      <c r="RYT34" s="74">
        <f t="shared" si="200"/>
        <v>0</v>
      </c>
      <c r="RYU34" s="74">
        <f t="shared" si="200"/>
        <v>0</v>
      </c>
      <c r="RYV34" s="74">
        <f t="shared" si="200"/>
        <v>0</v>
      </c>
      <c r="RYW34" s="74">
        <f t="shared" si="200"/>
        <v>0</v>
      </c>
      <c r="RYX34" s="74">
        <f t="shared" si="200"/>
        <v>0</v>
      </c>
      <c r="RYY34" s="74">
        <f t="shared" si="200"/>
        <v>0</v>
      </c>
      <c r="RYZ34" s="74">
        <f t="shared" si="200"/>
        <v>0</v>
      </c>
      <c r="RZA34" s="74">
        <f t="shared" si="200"/>
        <v>0</v>
      </c>
      <c r="RZB34" s="74">
        <f t="shared" si="200"/>
        <v>0</v>
      </c>
      <c r="RZC34" s="74">
        <f t="shared" si="200"/>
        <v>0</v>
      </c>
      <c r="RZD34" s="74">
        <f t="shared" si="200"/>
        <v>0</v>
      </c>
      <c r="RZE34" s="74">
        <f t="shared" si="200"/>
        <v>0</v>
      </c>
      <c r="RZF34" s="74">
        <f t="shared" si="200"/>
        <v>0</v>
      </c>
      <c r="RZG34" s="74">
        <f t="shared" si="200"/>
        <v>0</v>
      </c>
      <c r="RZH34" s="74">
        <f t="shared" si="200"/>
        <v>0</v>
      </c>
      <c r="RZI34" s="74">
        <f t="shared" si="200"/>
        <v>0</v>
      </c>
      <c r="RZJ34" s="74">
        <f t="shared" si="200"/>
        <v>0</v>
      </c>
      <c r="RZK34" s="74">
        <f t="shared" si="200"/>
        <v>0</v>
      </c>
      <c r="RZL34" s="74">
        <f t="shared" si="200"/>
        <v>0</v>
      </c>
      <c r="RZM34" s="74">
        <f t="shared" si="200"/>
        <v>0</v>
      </c>
      <c r="RZN34" s="74">
        <f t="shared" si="200"/>
        <v>0</v>
      </c>
      <c r="RZO34" s="74">
        <f t="shared" si="200"/>
        <v>0</v>
      </c>
      <c r="RZP34" s="74">
        <f t="shared" si="200"/>
        <v>0</v>
      </c>
      <c r="RZQ34" s="74">
        <f t="shared" si="200"/>
        <v>0</v>
      </c>
      <c r="RZR34" s="74">
        <f t="shared" si="200"/>
        <v>0</v>
      </c>
      <c r="RZS34" s="74">
        <f t="shared" si="200"/>
        <v>0</v>
      </c>
      <c r="RZT34" s="74">
        <f t="shared" si="200"/>
        <v>0</v>
      </c>
      <c r="RZU34" s="74">
        <f t="shared" si="200"/>
        <v>0</v>
      </c>
      <c r="RZV34" s="74">
        <f t="shared" si="200"/>
        <v>0</v>
      </c>
      <c r="RZW34" s="74">
        <f t="shared" si="200"/>
        <v>0</v>
      </c>
      <c r="RZX34" s="74">
        <f t="shared" si="200"/>
        <v>0</v>
      </c>
      <c r="RZY34" s="74">
        <f t="shared" si="200"/>
        <v>0</v>
      </c>
      <c r="RZZ34" s="74">
        <f t="shared" si="200"/>
        <v>0</v>
      </c>
      <c r="SAA34" s="74">
        <f t="shared" si="200"/>
        <v>0</v>
      </c>
      <c r="SAB34" s="74">
        <f t="shared" ref="SAB34:SCM34" si="201">SAB6/1000000</f>
        <v>0</v>
      </c>
      <c r="SAC34" s="74">
        <f t="shared" si="201"/>
        <v>0</v>
      </c>
      <c r="SAD34" s="74">
        <f t="shared" si="201"/>
        <v>0</v>
      </c>
      <c r="SAE34" s="74">
        <f t="shared" si="201"/>
        <v>0</v>
      </c>
      <c r="SAF34" s="74">
        <f t="shared" si="201"/>
        <v>0</v>
      </c>
      <c r="SAG34" s="74">
        <f t="shared" si="201"/>
        <v>0</v>
      </c>
      <c r="SAH34" s="74">
        <f t="shared" si="201"/>
        <v>0</v>
      </c>
      <c r="SAI34" s="74">
        <f t="shared" si="201"/>
        <v>0</v>
      </c>
      <c r="SAJ34" s="74">
        <f t="shared" si="201"/>
        <v>0</v>
      </c>
      <c r="SAK34" s="74">
        <f t="shared" si="201"/>
        <v>0</v>
      </c>
      <c r="SAL34" s="74">
        <f t="shared" si="201"/>
        <v>0</v>
      </c>
      <c r="SAM34" s="74">
        <f t="shared" si="201"/>
        <v>0</v>
      </c>
      <c r="SAN34" s="74">
        <f t="shared" si="201"/>
        <v>0</v>
      </c>
      <c r="SAO34" s="74">
        <f t="shared" si="201"/>
        <v>0</v>
      </c>
      <c r="SAP34" s="74">
        <f t="shared" si="201"/>
        <v>0</v>
      </c>
      <c r="SAQ34" s="74">
        <f t="shared" si="201"/>
        <v>0</v>
      </c>
      <c r="SAR34" s="74">
        <f t="shared" si="201"/>
        <v>0</v>
      </c>
      <c r="SAS34" s="74">
        <f t="shared" si="201"/>
        <v>0</v>
      </c>
      <c r="SAT34" s="74">
        <f t="shared" si="201"/>
        <v>0</v>
      </c>
      <c r="SAU34" s="74">
        <f t="shared" si="201"/>
        <v>0</v>
      </c>
      <c r="SAV34" s="74">
        <f t="shared" si="201"/>
        <v>0</v>
      </c>
      <c r="SAW34" s="74">
        <f t="shared" si="201"/>
        <v>0</v>
      </c>
      <c r="SAX34" s="74">
        <f t="shared" si="201"/>
        <v>0</v>
      </c>
      <c r="SAY34" s="74">
        <f t="shared" si="201"/>
        <v>0</v>
      </c>
      <c r="SAZ34" s="74">
        <f t="shared" si="201"/>
        <v>0</v>
      </c>
      <c r="SBA34" s="74">
        <f t="shared" si="201"/>
        <v>0</v>
      </c>
      <c r="SBB34" s="74">
        <f t="shared" si="201"/>
        <v>0</v>
      </c>
      <c r="SBC34" s="74">
        <f t="shared" si="201"/>
        <v>0</v>
      </c>
      <c r="SBD34" s="74">
        <f t="shared" si="201"/>
        <v>0</v>
      </c>
      <c r="SBE34" s="74">
        <f t="shared" si="201"/>
        <v>0</v>
      </c>
      <c r="SBF34" s="74">
        <f t="shared" si="201"/>
        <v>0</v>
      </c>
      <c r="SBG34" s="74">
        <f t="shared" si="201"/>
        <v>0</v>
      </c>
      <c r="SBH34" s="74">
        <f t="shared" si="201"/>
        <v>0</v>
      </c>
      <c r="SBI34" s="74">
        <f t="shared" si="201"/>
        <v>0</v>
      </c>
      <c r="SBJ34" s="74">
        <f t="shared" si="201"/>
        <v>0</v>
      </c>
      <c r="SBK34" s="74">
        <f t="shared" si="201"/>
        <v>0</v>
      </c>
      <c r="SBL34" s="74">
        <f t="shared" si="201"/>
        <v>0</v>
      </c>
      <c r="SBM34" s="74">
        <f t="shared" si="201"/>
        <v>0</v>
      </c>
      <c r="SBN34" s="74">
        <f t="shared" si="201"/>
        <v>0</v>
      </c>
      <c r="SBO34" s="74">
        <f t="shared" si="201"/>
        <v>0</v>
      </c>
      <c r="SBP34" s="74">
        <f t="shared" si="201"/>
        <v>0</v>
      </c>
      <c r="SBQ34" s="74">
        <f t="shared" si="201"/>
        <v>0</v>
      </c>
      <c r="SBR34" s="74">
        <f t="shared" si="201"/>
        <v>0</v>
      </c>
      <c r="SBS34" s="74">
        <f t="shared" si="201"/>
        <v>0</v>
      </c>
      <c r="SBT34" s="74">
        <f t="shared" si="201"/>
        <v>0</v>
      </c>
      <c r="SBU34" s="74">
        <f t="shared" si="201"/>
        <v>0</v>
      </c>
      <c r="SBV34" s="74">
        <f t="shared" si="201"/>
        <v>0</v>
      </c>
      <c r="SBW34" s="74">
        <f t="shared" si="201"/>
        <v>0</v>
      </c>
      <c r="SBX34" s="74">
        <f t="shared" si="201"/>
        <v>0</v>
      </c>
      <c r="SBY34" s="74">
        <f t="shared" si="201"/>
        <v>0</v>
      </c>
      <c r="SBZ34" s="74">
        <f t="shared" si="201"/>
        <v>0</v>
      </c>
      <c r="SCA34" s="74">
        <f t="shared" si="201"/>
        <v>0</v>
      </c>
      <c r="SCB34" s="74">
        <f t="shared" si="201"/>
        <v>0</v>
      </c>
      <c r="SCC34" s="74">
        <f t="shared" si="201"/>
        <v>0</v>
      </c>
      <c r="SCD34" s="74">
        <f t="shared" si="201"/>
        <v>0</v>
      </c>
      <c r="SCE34" s="74">
        <f t="shared" si="201"/>
        <v>0</v>
      </c>
      <c r="SCF34" s="74">
        <f t="shared" si="201"/>
        <v>0</v>
      </c>
      <c r="SCG34" s="74">
        <f t="shared" si="201"/>
        <v>0</v>
      </c>
      <c r="SCH34" s="74">
        <f t="shared" si="201"/>
        <v>0</v>
      </c>
      <c r="SCI34" s="74">
        <f t="shared" si="201"/>
        <v>0</v>
      </c>
      <c r="SCJ34" s="74">
        <f t="shared" si="201"/>
        <v>0</v>
      </c>
      <c r="SCK34" s="74">
        <f t="shared" si="201"/>
        <v>0</v>
      </c>
      <c r="SCL34" s="74">
        <f t="shared" si="201"/>
        <v>0</v>
      </c>
      <c r="SCM34" s="74">
        <f t="shared" si="201"/>
        <v>0</v>
      </c>
      <c r="SCN34" s="74">
        <f t="shared" ref="SCN34:SEY34" si="202">SCN6/1000000</f>
        <v>0</v>
      </c>
      <c r="SCO34" s="74">
        <f t="shared" si="202"/>
        <v>0</v>
      </c>
      <c r="SCP34" s="74">
        <f t="shared" si="202"/>
        <v>0</v>
      </c>
      <c r="SCQ34" s="74">
        <f t="shared" si="202"/>
        <v>0</v>
      </c>
      <c r="SCR34" s="74">
        <f t="shared" si="202"/>
        <v>0</v>
      </c>
      <c r="SCS34" s="74">
        <f t="shared" si="202"/>
        <v>0</v>
      </c>
      <c r="SCT34" s="74">
        <f t="shared" si="202"/>
        <v>0</v>
      </c>
      <c r="SCU34" s="74">
        <f t="shared" si="202"/>
        <v>0</v>
      </c>
      <c r="SCV34" s="74">
        <f t="shared" si="202"/>
        <v>0</v>
      </c>
      <c r="SCW34" s="74">
        <f t="shared" si="202"/>
        <v>0</v>
      </c>
      <c r="SCX34" s="74">
        <f t="shared" si="202"/>
        <v>0</v>
      </c>
      <c r="SCY34" s="74">
        <f t="shared" si="202"/>
        <v>0</v>
      </c>
      <c r="SCZ34" s="74">
        <f t="shared" si="202"/>
        <v>0</v>
      </c>
      <c r="SDA34" s="74">
        <f t="shared" si="202"/>
        <v>0</v>
      </c>
      <c r="SDB34" s="74">
        <f t="shared" si="202"/>
        <v>0</v>
      </c>
      <c r="SDC34" s="74">
        <f t="shared" si="202"/>
        <v>0</v>
      </c>
      <c r="SDD34" s="74">
        <f t="shared" si="202"/>
        <v>0</v>
      </c>
      <c r="SDE34" s="74">
        <f t="shared" si="202"/>
        <v>0</v>
      </c>
      <c r="SDF34" s="74">
        <f t="shared" si="202"/>
        <v>0</v>
      </c>
      <c r="SDG34" s="74">
        <f t="shared" si="202"/>
        <v>0</v>
      </c>
      <c r="SDH34" s="74">
        <f t="shared" si="202"/>
        <v>0</v>
      </c>
      <c r="SDI34" s="74">
        <f t="shared" si="202"/>
        <v>0</v>
      </c>
      <c r="SDJ34" s="74">
        <f t="shared" si="202"/>
        <v>0</v>
      </c>
      <c r="SDK34" s="74">
        <f t="shared" si="202"/>
        <v>0</v>
      </c>
      <c r="SDL34" s="74">
        <f t="shared" si="202"/>
        <v>0</v>
      </c>
      <c r="SDM34" s="74">
        <f t="shared" si="202"/>
        <v>0</v>
      </c>
      <c r="SDN34" s="74">
        <f t="shared" si="202"/>
        <v>0</v>
      </c>
      <c r="SDO34" s="74">
        <f t="shared" si="202"/>
        <v>0</v>
      </c>
      <c r="SDP34" s="74">
        <f t="shared" si="202"/>
        <v>0</v>
      </c>
      <c r="SDQ34" s="74">
        <f t="shared" si="202"/>
        <v>0</v>
      </c>
      <c r="SDR34" s="74">
        <f t="shared" si="202"/>
        <v>0</v>
      </c>
      <c r="SDS34" s="74">
        <f t="shared" si="202"/>
        <v>0</v>
      </c>
      <c r="SDT34" s="74">
        <f t="shared" si="202"/>
        <v>0</v>
      </c>
      <c r="SDU34" s="74">
        <f t="shared" si="202"/>
        <v>0</v>
      </c>
      <c r="SDV34" s="74">
        <f t="shared" si="202"/>
        <v>0</v>
      </c>
      <c r="SDW34" s="74">
        <f t="shared" si="202"/>
        <v>0</v>
      </c>
      <c r="SDX34" s="74">
        <f t="shared" si="202"/>
        <v>0</v>
      </c>
      <c r="SDY34" s="74">
        <f t="shared" si="202"/>
        <v>0</v>
      </c>
      <c r="SDZ34" s="74">
        <f t="shared" si="202"/>
        <v>0</v>
      </c>
      <c r="SEA34" s="74">
        <f t="shared" si="202"/>
        <v>0</v>
      </c>
      <c r="SEB34" s="74">
        <f t="shared" si="202"/>
        <v>0</v>
      </c>
      <c r="SEC34" s="74">
        <f t="shared" si="202"/>
        <v>0</v>
      </c>
      <c r="SED34" s="74">
        <f t="shared" si="202"/>
        <v>0</v>
      </c>
      <c r="SEE34" s="74">
        <f t="shared" si="202"/>
        <v>0</v>
      </c>
      <c r="SEF34" s="74">
        <f t="shared" si="202"/>
        <v>0</v>
      </c>
      <c r="SEG34" s="74">
        <f t="shared" si="202"/>
        <v>0</v>
      </c>
      <c r="SEH34" s="74">
        <f t="shared" si="202"/>
        <v>0</v>
      </c>
      <c r="SEI34" s="74">
        <f t="shared" si="202"/>
        <v>0</v>
      </c>
      <c r="SEJ34" s="74">
        <f t="shared" si="202"/>
        <v>0</v>
      </c>
      <c r="SEK34" s="74">
        <f t="shared" si="202"/>
        <v>0</v>
      </c>
      <c r="SEL34" s="74">
        <f t="shared" si="202"/>
        <v>0</v>
      </c>
      <c r="SEM34" s="74">
        <f t="shared" si="202"/>
        <v>0</v>
      </c>
      <c r="SEN34" s="74">
        <f t="shared" si="202"/>
        <v>0</v>
      </c>
      <c r="SEO34" s="74">
        <f t="shared" si="202"/>
        <v>0</v>
      </c>
      <c r="SEP34" s="74">
        <f t="shared" si="202"/>
        <v>0</v>
      </c>
      <c r="SEQ34" s="74">
        <f t="shared" si="202"/>
        <v>0</v>
      </c>
      <c r="SER34" s="74">
        <f t="shared" si="202"/>
        <v>0</v>
      </c>
      <c r="SES34" s="74">
        <f t="shared" si="202"/>
        <v>0</v>
      </c>
      <c r="SET34" s="74">
        <f t="shared" si="202"/>
        <v>0</v>
      </c>
      <c r="SEU34" s="74">
        <f t="shared" si="202"/>
        <v>0</v>
      </c>
      <c r="SEV34" s="74">
        <f t="shared" si="202"/>
        <v>0</v>
      </c>
      <c r="SEW34" s="74">
        <f t="shared" si="202"/>
        <v>0</v>
      </c>
      <c r="SEX34" s="74">
        <f t="shared" si="202"/>
        <v>0</v>
      </c>
      <c r="SEY34" s="74">
        <f t="shared" si="202"/>
        <v>0</v>
      </c>
      <c r="SEZ34" s="74">
        <f t="shared" ref="SEZ34:SHK34" si="203">SEZ6/1000000</f>
        <v>0</v>
      </c>
      <c r="SFA34" s="74">
        <f t="shared" si="203"/>
        <v>0</v>
      </c>
      <c r="SFB34" s="74">
        <f t="shared" si="203"/>
        <v>0</v>
      </c>
      <c r="SFC34" s="74">
        <f t="shared" si="203"/>
        <v>0</v>
      </c>
      <c r="SFD34" s="74">
        <f t="shared" si="203"/>
        <v>0</v>
      </c>
      <c r="SFE34" s="74">
        <f t="shared" si="203"/>
        <v>0</v>
      </c>
      <c r="SFF34" s="74">
        <f t="shared" si="203"/>
        <v>0</v>
      </c>
      <c r="SFG34" s="74">
        <f t="shared" si="203"/>
        <v>0</v>
      </c>
      <c r="SFH34" s="74">
        <f t="shared" si="203"/>
        <v>0</v>
      </c>
      <c r="SFI34" s="74">
        <f t="shared" si="203"/>
        <v>0</v>
      </c>
      <c r="SFJ34" s="74">
        <f t="shared" si="203"/>
        <v>0</v>
      </c>
      <c r="SFK34" s="74">
        <f t="shared" si="203"/>
        <v>0</v>
      </c>
      <c r="SFL34" s="74">
        <f t="shared" si="203"/>
        <v>0</v>
      </c>
      <c r="SFM34" s="74">
        <f t="shared" si="203"/>
        <v>0</v>
      </c>
      <c r="SFN34" s="74">
        <f t="shared" si="203"/>
        <v>0</v>
      </c>
      <c r="SFO34" s="74">
        <f t="shared" si="203"/>
        <v>0</v>
      </c>
      <c r="SFP34" s="74">
        <f t="shared" si="203"/>
        <v>0</v>
      </c>
      <c r="SFQ34" s="74">
        <f t="shared" si="203"/>
        <v>0</v>
      </c>
      <c r="SFR34" s="74">
        <f t="shared" si="203"/>
        <v>0</v>
      </c>
      <c r="SFS34" s="74">
        <f t="shared" si="203"/>
        <v>0</v>
      </c>
      <c r="SFT34" s="74">
        <f t="shared" si="203"/>
        <v>0</v>
      </c>
      <c r="SFU34" s="74">
        <f t="shared" si="203"/>
        <v>0</v>
      </c>
      <c r="SFV34" s="74">
        <f t="shared" si="203"/>
        <v>0</v>
      </c>
      <c r="SFW34" s="74">
        <f t="shared" si="203"/>
        <v>0</v>
      </c>
      <c r="SFX34" s="74">
        <f t="shared" si="203"/>
        <v>0</v>
      </c>
      <c r="SFY34" s="74">
        <f t="shared" si="203"/>
        <v>0</v>
      </c>
      <c r="SFZ34" s="74">
        <f t="shared" si="203"/>
        <v>0</v>
      </c>
      <c r="SGA34" s="74">
        <f t="shared" si="203"/>
        <v>0</v>
      </c>
      <c r="SGB34" s="74">
        <f t="shared" si="203"/>
        <v>0</v>
      </c>
      <c r="SGC34" s="74">
        <f t="shared" si="203"/>
        <v>0</v>
      </c>
      <c r="SGD34" s="74">
        <f t="shared" si="203"/>
        <v>0</v>
      </c>
      <c r="SGE34" s="74">
        <f t="shared" si="203"/>
        <v>0</v>
      </c>
      <c r="SGF34" s="74">
        <f t="shared" si="203"/>
        <v>0</v>
      </c>
      <c r="SGG34" s="74">
        <f t="shared" si="203"/>
        <v>0</v>
      </c>
      <c r="SGH34" s="74">
        <f t="shared" si="203"/>
        <v>0</v>
      </c>
      <c r="SGI34" s="74">
        <f t="shared" si="203"/>
        <v>0</v>
      </c>
      <c r="SGJ34" s="74">
        <f t="shared" si="203"/>
        <v>0</v>
      </c>
      <c r="SGK34" s="74">
        <f t="shared" si="203"/>
        <v>0</v>
      </c>
      <c r="SGL34" s="74">
        <f t="shared" si="203"/>
        <v>0</v>
      </c>
      <c r="SGM34" s="74">
        <f t="shared" si="203"/>
        <v>0</v>
      </c>
      <c r="SGN34" s="74">
        <f t="shared" si="203"/>
        <v>0</v>
      </c>
      <c r="SGO34" s="74">
        <f t="shared" si="203"/>
        <v>0</v>
      </c>
      <c r="SGP34" s="74">
        <f t="shared" si="203"/>
        <v>0</v>
      </c>
      <c r="SGQ34" s="74">
        <f t="shared" si="203"/>
        <v>0</v>
      </c>
      <c r="SGR34" s="74">
        <f t="shared" si="203"/>
        <v>0</v>
      </c>
      <c r="SGS34" s="74">
        <f t="shared" si="203"/>
        <v>0</v>
      </c>
      <c r="SGT34" s="74">
        <f t="shared" si="203"/>
        <v>0</v>
      </c>
      <c r="SGU34" s="74">
        <f t="shared" si="203"/>
        <v>0</v>
      </c>
      <c r="SGV34" s="74">
        <f t="shared" si="203"/>
        <v>0</v>
      </c>
      <c r="SGW34" s="74">
        <f t="shared" si="203"/>
        <v>0</v>
      </c>
      <c r="SGX34" s="74">
        <f t="shared" si="203"/>
        <v>0</v>
      </c>
      <c r="SGY34" s="74">
        <f t="shared" si="203"/>
        <v>0</v>
      </c>
      <c r="SGZ34" s="74">
        <f t="shared" si="203"/>
        <v>0</v>
      </c>
      <c r="SHA34" s="74">
        <f t="shared" si="203"/>
        <v>0</v>
      </c>
      <c r="SHB34" s="74">
        <f t="shared" si="203"/>
        <v>0</v>
      </c>
      <c r="SHC34" s="74">
        <f t="shared" si="203"/>
        <v>0</v>
      </c>
      <c r="SHD34" s="74">
        <f t="shared" si="203"/>
        <v>0</v>
      </c>
      <c r="SHE34" s="74">
        <f t="shared" si="203"/>
        <v>0</v>
      </c>
      <c r="SHF34" s="74">
        <f t="shared" si="203"/>
        <v>0</v>
      </c>
      <c r="SHG34" s="74">
        <f t="shared" si="203"/>
        <v>0</v>
      </c>
      <c r="SHH34" s="74">
        <f t="shared" si="203"/>
        <v>0</v>
      </c>
      <c r="SHI34" s="74">
        <f t="shared" si="203"/>
        <v>0</v>
      </c>
      <c r="SHJ34" s="74">
        <f t="shared" si="203"/>
        <v>0</v>
      </c>
      <c r="SHK34" s="74">
        <f t="shared" si="203"/>
        <v>0</v>
      </c>
      <c r="SHL34" s="74">
        <f t="shared" ref="SHL34:SJW34" si="204">SHL6/1000000</f>
        <v>0</v>
      </c>
      <c r="SHM34" s="74">
        <f t="shared" si="204"/>
        <v>0</v>
      </c>
      <c r="SHN34" s="74">
        <f t="shared" si="204"/>
        <v>0</v>
      </c>
      <c r="SHO34" s="74">
        <f t="shared" si="204"/>
        <v>0</v>
      </c>
      <c r="SHP34" s="74">
        <f t="shared" si="204"/>
        <v>0</v>
      </c>
      <c r="SHQ34" s="74">
        <f t="shared" si="204"/>
        <v>0</v>
      </c>
      <c r="SHR34" s="74">
        <f t="shared" si="204"/>
        <v>0</v>
      </c>
      <c r="SHS34" s="74">
        <f t="shared" si="204"/>
        <v>0</v>
      </c>
      <c r="SHT34" s="74">
        <f t="shared" si="204"/>
        <v>0</v>
      </c>
      <c r="SHU34" s="74">
        <f t="shared" si="204"/>
        <v>0</v>
      </c>
      <c r="SHV34" s="74">
        <f t="shared" si="204"/>
        <v>0</v>
      </c>
      <c r="SHW34" s="74">
        <f t="shared" si="204"/>
        <v>0</v>
      </c>
      <c r="SHX34" s="74">
        <f t="shared" si="204"/>
        <v>0</v>
      </c>
      <c r="SHY34" s="74">
        <f t="shared" si="204"/>
        <v>0</v>
      </c>
      <c r="SHZ34" s="74">
        <f t="shared" si="204"/>
        <v>0</v>
      </c>
      <c r="SIA34" s="74">
        <f t="shared" si="204"/>
        <v>0</v>
      </c>
      <c r="SIB34" s="74">
        <f t="shared" si="204"/>
        <v>0</v>
      </c>
      <c r="SIC34" s="74">
        <f t="shared" si="204"/>
        <v>0</v>
      </c>
      <c r="SID34" s="74">
        <f t="shared" si="204"/>
        <v>0</v>
      </c>
      <c r="SIE34" s="74">
        <f t="shared" si="204"/>
        <v>0</v>
      </c>
      <c r="SIF34" s="74">
        <f t="shared" si="204"/>
        <v>0</v>
      </c>
      <c r="SIG34" s="74">
        <f t="shared" si="204"/>
        <v>0</v>
      </c>
      <c r="SIH34" s="74">
        <f t="shared" si="204"/>
        <v>0</v>
      </c>
      <c r="SII34" s="74">
        <f t="shared" si="204"/>
        <v>0</v>
      </c>
      <c r="SIJ34" s="74">
        <f t="shared" si="204"/>
        <v>0</v>
      </c>
      <c r="SIK34" s="74">
        <f t="shared" si="204"/>
        <v>0</v>
      </c>
      <c r="SIL34" s="74">
        <f t="shared" si="204"/>
        <v>0</v>
      </c>
      <c r="SIM34" s="74">
        <f t="shared" si="204"/>
        <v>0</v>
      </c>
      <c r="SIN34" s="74">
        <f t="shared" si="204"/>
        <v>0</v>
      </c>
      <c r="SIO34" s="74">
        <f t="shared" si="204"/>
        <v>0</v>
      </c>
      <c r="SIP34" s="74">
        <f t="shared" si="204"/>
        <v>0</v>
      </c>
      <c r="SIQ34" s="74">
        <f t="shared" si="204"/>
        <v>0</v>
      </c>
      <c r="SIR34" s="74">
        <f t="shared" si="204"/>
        <v>0</v>
      </c>
      <c r="SIS34" s="74">
        <f t="shared" si="204"/>
        <v>0</v>
      </c>
      <c r="SIT34" s="74">
        <f t="shared" si="204"/>
        <v>0</v>
      </c>
      <c r="SIU34" s="74">
        <f t="shared" si="204"/>
        <v>0</v>
      </c>
      <c r="SIV34" s="74">
        <f t="shared" si="204"/>
        <v>0</v>
      </c>
      <c r="SIW34" s="74">
        <f t="shared" si="204"/>
        <v>0</v>
      </c>
      <c r="SIX34" s="74">
        <f t="shared" si="204"/>
        <v>0</v>
      </c>
      <c r="SIY34" s="74">
        <f t="shared" si="204"/>
        <v>0</v>
      </c>
      <c r="SIZ34" s="74">
        <f t="shared" si="204"/>
        <v>0</v>
      </c>
      <c r="SJA34" s="74">
        <f t="shared" si="204"/>
        <v>0</v>
      </c>
      <c r="SJB34" s="74">
        <f t="shared" si="204"/>
        <v>0</v>
      </c>
      <c r="SJC34" s="74">
        <f t="shared" si="204"/>
        <v>0</v>
      </c>
      <c r="SJD34" s="74">
        <f t="shared" si="204"/>
        <v>0</v>
      </c>
      <c r="SJE34" s="74">
        <f t="shared" si="204"/>
        <v>0</v>
      </c>
      <c r="SJF34" s="74">
        <f t="shared" si="204"/>
        <v>0</v>
      </c>
      <c r="SJG34" s="74">
        <f t="shared" si="204"/>
        <v>0</v>
      </c>
      <c r="SJH34" s="74">
        <f t="shared" si="204"/>
        <v>0</v>
      </c>
      <c r="SJI34" s="74">
        <f t="shared" si="204"/>
        <v>0</v>
      </c>
      <c r="SJJ34" s="74">
        <f t="shared" si="204"/>
        <v>0</v>
      </c>
      <c r="SJK34" s="74">
        <f t="shared" si="204"/>
        <v>0</v>
      </c>
      <c r="SJL34" s="74">
        <f t="shared" si="204"/>
        <v>0</v>
      </c>
      <c r="SJM34" s="74">
        <f t="shared" si="204"/>
        <v>0</v>
      </c>
      <c r="SJN34" s="74">
        <f t="shared" si="204"/>
        <v>0</v>
      </c>
      <c r="SJO34" s="74">
        <f t="shared" si="204"/>
        <v>0</v>
      </c>
      <c r="SJP34" s="74">
        <f t="shared" si="204"/>
        <v>0</v>
      </c>
      <c r="SJQ34" s="74">
        <f t="shared" si="204"/>
        <v>0</v>
      </c>
      <c r="SJR34" s="74">
        <f t="shared" si="204"/>
        <v>0</v>
      </c>
      <c r="SJS34" s="74">
        <f t="shared" si="204"/>
        <v>0</v>
      </c>
      <c r="SJT34" s="74">
        <f t="shared" si="204"/>
        <v>0</v>
      </c>
      <c r="SJU34" s="74">
        <f t="shared" si="204"/>
        <v>0</v>
      </c>
      <c r="SJV34" s="74">
        <f t="shared" si="204"/>
        <v>0</v>
      </c>
      <c r="SJW34" s="74">
        <f t="shared" si="204"/>
        <v>0</v>
      </c>
      <c r="SJX34" s="74">
        <f t="shared" ref="SJX34:SMI34" si="205">SJX6/1000000</f>
        <v>0</v>
      </c>
      <c r="SJY34" s="74">
        <f t="shared" si="205"/>
        <v>0</v>
      </c>
      <c r="SJZ34" s="74">
        <f t="shared" si="205"/>
        <v>0</v>
      </c>
      <c r="SKA34" s="74">
        <f t="shared" si="205"/>
        <v>0</v>
      </c>
      <c r="SKB34" s="74">
        <f t="shared" si="205"/>
        <v>0</v>
      </c>
      <c r="SKC34" s="74">
        <f t="shared" si="205"/>
        <v>0</v>
      </c>
      <c r="SKD34" s="74">
        <f t="shared" si="205"/>
        <v>0</v>
      </c>
      <c r="SKE34" s="74">
        <f t="shared" si="205"/>
        <v>0</v>
      </c>
      <c r="SKF34" s="74">
        <f t="shared" si="205"/>
        <v>0</v>
      </c>
      <c r="SKG34" s="74">
        <f t="shared" si="205"/>
        <v>0</v>
      </c>
      <c r="SKH34" s="74">
        <f t="shared" si="205"/>
        <v>0</v>
      </c>
      <c r="SKI34" s="74">
        <f t="shared" si="205"/>
        <v>0</v>
      </c>
      <c r="SKJ34" s="74">
        <f t="shared" si="205"/>
        <v>0</v>
      </c>
      <c r="SKK34" s="74">
        <f t="shared" si="205"/>
        <v>0</v>
      </c>
      <c r="SKL34" s="74">
        <f t="shared" si="205"/>
        <v>0</v>
      </c>
      <c r="SKM34" s="74">
        <f t="shared" si="205"/>
        <v>0</v>
      </c>
      <c r="SKN34" s="74">
        <f t="shared" si="205"/>
        <v>0</v>
      </c>
      <c r="SKO34" s="74">
        <f t="shared" si="205"/>
        <v>0</v>
      </c>
      <c r="SKP34" s="74">
        <f t="shared" si="205"/>
        <v>0</v>
      </c>
      <c r="SKQ34" s="74">
        <f t="shared" si="205"/>
        <v>0</v>
      </c>
      <c r="SKR34" s="74">
        <f t="shared" si="205"/>
        <v>0</v>
      </c>
      <c r="SKS34" s="74">
        <f t="shared" si="205"/>
        <v>0</v>
      </c>
      <c r="SKT34" s="74">
        <f t="shared" si="205"/>
        <v>0</v>
      </c>
      <c r="SKU34" s="74">
        <f t="shared" si="205"/>
        <v>0</v>
      </c>
      <c r="SKV34" s="74">
        <f t="shared" si="205"/>
        <v>0</v>
      </c>
      <c r="SKW34" s="74">
        <f t="shared" si="205"/>
        <v>0</v>
      </c>
      <c r="SKX34" s="74">
        <f t="shared" si="205"/>
        <v>0</v>
      </c>
      <c r="SKY34" s="74">
        <f t="shared" si="205"/>
        <v>0</v>
      </c>
      <c r="SKZ34" s="74">
        <f t="shared" si="205"/>
        <v>0</v>
      </c>
      <c r="SLA34" s="74">
        <f t="shared" si="205"/>
        <v>0</v>
      </c>
      <c r="SLB34" s="74">
        <f t="shared" si="205"/>
        <v>0</v>
      </c>
      <c r="SLC34" s="74">
        <f t="shared" si="205"/>
        <v>0</v>
      </c>
      <c r="SLD34" s="74">
        <f t="shared" si="205"/>
        <v>0</v>
      </c>
      <c r="SLE34" s="74">
        <f t="shared" si="205"/>
        <v>0</v>
      </c>
      <c r="SLF34" s="74">
        <f t="shared" si="205"/>
        <v>0</v>
      </c>
      <c r="SLG34" s="74">
        <f t="shared" si="205"/>
        <v>0</v>
      </c>
      <c r="SLH34" s="74">
        <f t="shared" si="205"/>
        <v>0</v>
      </c>
      <c r="SLI34" s="74">
        <f t="shared" si="205"/>
        <v>0</v>
      </c>
      <c r="SLJ34" s="74">
        <f t="shared" si="205"/>
        <v>0</v>
      </c>
      <c r="SLK34" s="74">
        <f t="shared" si="205"/>
        <v>0</v>
      </c>
      <c r="SLL34" s="74">
        <f t="shared" si="205"/>
        <v>0</v>
      </c>
      <c r="SLM34" s="74">
        <f t="shared" si="205"/>
        <v>0</v>
      </c>
      <c r="SLN34" s="74">
        <f t="shared" si="205"/>
        <v>0</v>
      </c>
      <c r="SLO34" s="74">
        <f t="shared" si="205"/>
        <v>0</v>
      </c>
      <c r="SLP34" s="74">
        <f t="shared" si="205"/>
        <v>0</v>
      </c>
      <c r="SLQ34" s="74">
        <f t="shared" si="205"/>
        <v>0</v>
      </c>
      <c r="SLR34" s="74">
        <f t="shared" si="205"/>
        <v>0</v>
      </c>
      <c r="SLS34" s="74">
        <f t="shared" si="205"/>
        <v>0</v>
      </c>
      <c r="SLT34" s="74">
        <f t="shared" si="205"/>
        <v>0</v>
      </c>
      <c r="SLU34" s="74">
        <f t="shared" si="205"/>
        <v>0</v>
      </c>
      <c r="SLV34" s="74">
        <f t="shared" si="205"/>
        <v>0</v>
      </c>
      <c r="SLW34" s="74">
        <f t="shared" si="205"/>
        <v>0</v>
      </c>
      <c r="SLX34" s="74">
        <f t="shared" si="205"/>
        <v>0</v>
      </c>
      <c r="SLY34" s="74">
        <f t="shared" si="205"/>
        <v>0</v>
      </c>
      <c r="SLZ34" s="74">
        <f t="shared" si="205"/>
        <v>0</v>
      </c>
      <c r="SMA34" s="74">
        <f t="shared" si="205"/>
        <v>0</v>
      </c>
      <c r="SMB34" s="74">
        <f t="shared" si="205"/>
        <v>0</v>
      </c>
      <c r="SMC34" s="74">
        <f t="shared" si="205"/>
        <v>0</v>
      </c>
      <c r="SMD34" s="74">
        <f t="shared" si="205"/>
        <v>0</v>
      </c>
      <c r="SME34" s="74">
        <f t="shared" si="205"/>
        <v>0</v>
      </c>
      <c r="SMF34" s="74">
        <f t="shared" si="205"/>
        <v>0</v>
      </c>
      <c r="SMG34" s="74">
        <f t="shared" si="205"/>
        <v>0</v>
      </c>
      <c r="SMH34" s="74">
        <f t="shared" si="205"/>
        <v>0</v>
      </c>
      <c r="SMI34" s="74">
        <f t="shared" si="205"/>
        <v>0</v>
      </c>
      <c r="SMJ34" s="74">
        <f t="shared" ref="SMJ34:SOU34" si="206">SMJ6/1000000</f>
        <v>0</v>
      </c>
      <c r="SMK34" s="74">
        <f t="shared" si="206"/>
        <v>0</v>
      </c>
      <c r="SML34" s="74">
        <f t="shared" si="206"/>
        <v>0</v>
      </c>
      <c r="SMM34" s="74">
        <f t="shared" si="206"/>
        <v>0</v>
      </c>
      <c r="SMN34" s="74">
        <f t="shared" si="206"/>
        <v>0</v>
      </c>
      <c r="SMO34" s="74">
        <f t="shared" si="206"/>
        <v>0</v>
      </c>
      <c r="SMP34" s="74">
        <f t="shared" si="206"/>
        <v>0</v>
      </c>
      <c r="SMQ34" s="74">
        <f t="shared" si="206"/>
        <v>0</v>
      </c>
      <c r="SMR34" s="74">
        <f t="shared" si="206"/>
        <v>0</v>
      </c>
      <c r="SMS34" s="74">
        <f t="shared" si="206"/>
        <v>0</v>
      </c>
      <c r="SMT34" s="74">
        <f t="shared" si="206"/>
        <v>0</v>
      </c>
      <c r="SMU34" s="74">
        <f t="shared" si="206"/>
        <v>0</v>
      </c>
      <c r="SMV34" s="74">
        <f t="shared" si="206"/>
        <v>0</v>
      </c>
      <c r="SMW34" s="74">
        <f t="shared" si="206"/>
        <v>0</v>
      </c>
      <c r="SMX34" s="74">
        <f t="shared" si="206"/>
        <v>0</v>
      </c>
      <c r="SMY34" s="74">
        <f t="shared" si="206"/>
        <v>0</v>
      </c>
      <c r="SMZ34" s="74">
        <f t="shared" si="206"/>
        <v>0</v>
      </c>
      <c r="SNA34" s="74">
        <f t="shared" si="206"/>
        <v>0</v>
      </c>
      <c r="SNB34" s="74">
        <f t="shared" si="206"/>
        <v>0</v>
      </c>
      <c r="SNC34" s="74">
        <f t="shared" si="206"/>
        <v>0</v>
      </c>
      <c r="SND34" s="74">
        <f t="shared" si="206"/>
        <v>0</v>
      </c>
      <c r="SNE34" s="74">
        <f t="shared" si="206"/>
        <v>0</v>
      </c>
      <c r="SNF34" s="74">
        <f t="shared" si="206"/>
        <v>0</v>
      </c>
      <c r="SNG34" s="74">
        <f t="shared" si="206"/>
        <v>0</v>
      </c>
      <c r="SNH34" s="74">
        <f t="shared" si="206"/>
        <v>0</v>
      </c>
      <c r="SNI34" s="74">
        <f t="shared" si="206"/>
        <v>0</v>
      </c>
      <c r="SNJ34" s="74">
        <f t="shared" si="206"/>
        <v>0</v>
      </c>
      <c r="SNK34" s="74">
        <f t="shared" si="206"/>
        <v>0</v>
      </c>
      <c r="SNL34" s="74">
        <f t="shared" si="206"/>
        <v>0</v>
      </c>
      <c r="SNM34" s="74">
        <f t="shared" si="206"/>
        <v>0</v>
      </c>
      <c r="SNN34" s="74">
        <f t="shared" si="206"/>
        <v>0</v>
      </c>
      <c r="SNO34" s="74">
        <f t="shared" si="206"/>
        <v>0</v>
      </c>
      <c r="SNP34" s="74">
        <f t="shared" si="206"/>
        <v>0</v>
      </c>
      <c r="SNQ34" s="74">
        <f t="shared" si="206"/>
        <v>0</v>
      </c>
      <c r="SNR34" s="74">
        <f t="shared" si="206"/>
        <v>0</v>
      </c>
      <c r="SNS34" s="74">
        <f t="shared" si="206"/>
        <v>0</v>
      </c>
      <c r="SNT34" s="74">
        <f t="shared" si="206"/>
        <v>0</v>
      </c>
      <c r="SNU34" s="74">
        <f t="shared" si="206"/>
        <v>0</v>
      </c>
      <c r="SNV34" s="74">
        <f t="shared" si="206"/>
        <v>0</v>
      </c>
      <c r="SNW34" s="74">
        <f t="shared" si="206"/>
        <v>0</v>
      </c>
      <c r="SNX34" s="74">
        <f t="shared" si="206"/>
        <v>0</v>
      </c>
      <c r="SNY34" s="74">
        <f t="shared" si="206"/>
        <v>0</v>
      </c>
      <c r="SNZ34" s="74">
        <f t="shared" si="206"/>
        <v>0</v>
      </c>
      <c r="SOA34" s="74">
        <f t="shared" si="206"/>
        <v>0</v>
      </c>
      <c r="SOB34" s="74">
        <f t="shared" si="206"/>
        <v>0</v>
      </c>
      <c r="SOC34" s="74">
        <f t="shared" si="206"/>
        <v>0</v>
      </c>
      <c r="SOD34" s="74">
        <f t="shared" si="206"/>
        <v>0</v>
      </c>
      <c r="SOE34" s="74">
        <f t="shared" si="206"/>
        <v>0</v>
      </c>
      <c r="SOF34" s="74">
        <f t="shared" si="206"/>
        <v>0</v>
      </c>
      <c r="SOG34" s="74">
        <f t="shared" si="206"/>
        <v>0</v>
      </c>
      <c r="SOH34" s="74">
        <f t="shared" si="206"/>
        <v>0</v>
      </c>
      <c r="SOI34" s="74">
        <f t="shared" si="206"/>
        <v>0</v>
      </c>
      <c r="SOJ34" s="74">
        <f t="shared" si="206"/>
        <v>0</v>
      </c>
      <c r="SOK34" s="74">
        <f t="shared" si="206"/>
        <v>0</v>
      </c>
      <c r="SOL34" s="74">
        <f t="shared" si="206"/>
        <v>0</v>
      </c>
      <c r="SOM34" s="74">
        <f t="shared" si="206"/>
        <v>0</v>
      </c>
      <c r="SON34" s="74">
        <f t="shared" si="206"/>
        <v>0</v>
      </c>
      <c r="SOO34" s="74">
        <f t="shared" si="206"/>
        <v>0</v>
      </c>
      <c r="SOP34" s="74">
        <f t="shared" si="206"/>
        <v>0</v>
      </c>
      <c r="SOQ34" s="74">
        <f t="shared" si="206"/>
        <v>0</v>
      </c>
      <c r="SOR34" s="74">
        <f t="shared" si="206"/>
        <v>0</v>
      </c>
      <c r="SOS34" s="74">
        <f t="shared" si="206"/>
        <v>0</v>
      </c>
      <c r="SOT34" s="74">
        <f t="shared" si="206"/>
        <v>0</v>
      </c>
      <c r="SOU34" s="74">
        <f t="shared" si="206"/>
        <v>0</v>
      </c>
      <c r="SOV34" s="74">
        <f t="shared" ref="SOV34:SRG34" si="207">SOV6/1000000</f>
        <v>0</v>
      </c>
      <c r="SOW34" s="74">
        <f t="shared" si="207"/>
        <v>0</v>
      </c>
      <c r="SOX34" s="74">
        <f t="shared" si="207"/>
        <v>0</v>
      </c>
      <c r="SOY34" s="74">
        <f t="shared" si="207"/>
        <v>0</v>
      </c>
      <c r="SOZ34" s="74">
        <f t="shared" si="207"/>
        <v>0</v>
      </c>
      <c r="SPA34" s="74">
        <f t="shared" si="207"/>
        <v>0</v>
      </c>
      <c r="SPB34" s="74">
        <f t="shared" si="207"/>
        <v>0</v>
      </c>
      <c r="SPC34" s="74">
        <f t="shared" si="207"/>
        <v>0</v>
      </c>
      <c r="SPD34" s="74">
        <f t="shared" si="207"/>
        <v>0</v>
      </c>
      <c r="SPE34" s="74">
        <f t="shared" si="207"/>
        <v>0</v>
      </c>
      <c r="SPF34" s="74">
        <f t="shared" si="207"/>
        <v>0</v>
      </c>
      <c r="SPG34" s="74">
        <f t="shared" si="207"/>
        <v>0</v>
      </c>
      <c r="SPH34" s="74">
        <f t="shared" si="207"/>
        <v>0</v>
      </c>
      <c r="SPI34" s="74">
        <f t="shared" si="207"/>
        <v>0</v>
      </c>
      <c r="SPJ34" s="74">
        <f t="shared" si="207"/>
        <v>0</v>
      </c>
      <c r="SPK34" s="74">
        <f t="shared" si="207"/>
        <v>0</v>
      </c>
      <c r="SPL34" s="74">
        <f t="shared" si="207"/>
        <v>0</v>
      </c>
      <c r="SPM34" s="74">
        <f t="shared" si="207"/>
        <v>0</v>
      </c>
      <c r="SPN34" s="74">
        <f t="shared" si="207"/>
        <v>0</v>
      </c>
      <c r="SPO34" s="74">
        <f t="shared" si="207"/>
        <v>0</v>
      </c>
      <c r="SPP34" s="74">
        <f t="shared" si="207"/>
        <v>0</v>
      </c>
      <c r="SPQ34" s="74">
        <f t="shared" si="207"/>
        <v>0</v>
      </c>
      <c r="SPR34" s="74">
        <f t="shared" si="207"/>
        <v>0</v>
      </c>
      <c r="SPS34" s="74">
        <f t="shared" si="207"/>
        <v>0</v>
      </c>
      <c r="SPT34" s="74">
        <f t="shared" si="207"/>
        <v>0</v>
      </c>
      <c r="SPU34" s="74">
        <f t="shared" si="207"/>
        <v>0</v>
      </c>
      <c r="SPV34" s="74">
        <f t="shared" si="207"/>
        <v>0</v>
      </c>
      <c r="SPW34" s="74">
        <f t="shared" si="207"/>
        <v>0</v>
      </c>
      <c r="SPX34" s="74">
        <f t="shared" si="207"/>
        <v>0</v>
      </c>
      <c r="SPY34" s="74">
        <f t="shared" si="207"/>
        <v>0</v>
      </c>
      <c r="SPZ34" s="74">
        <f t="shared" si="207"/>
        <v>0</v>
      </c>
      <c r="SQA34" s="74">
        <f t="shared" si="207"/>
        <v>0</v>
      </c>
      <c r="SQB34" s="74">
        <f t="shared" si="207"/>
        <v>0</v>
      </c>
      <c r="SQC34" s="74">
        <f t="shared" si="207"/>
        <v>0</v>
      </c>
      <c r="SQD34" s="74">
        <f t="shared" si="207"/>
        <v>0</v>
      </c>
      <c r="SQE34" s="74">
        <f t="shared" si="207"/>
        <v>0</v>
      </c>
      <c r="SQF34" s="74">
        <f t="shared" si="207"/>
        <v>0</v>
      </c>
      <c r="SQG34" s="74">
        <f t="shared" si="207"/>
        <v>0</v>
      </c>
      <c r="SQH34" s="74">
        <f t="shared" si="207"/>
        <v>0</v>
      </c>
      <c r="SQI34" s="74">
        <f t="shared" si="207"/>
        <v>0</v>
      </c>
      <c r="SQJ34" s="74">
        <f t="shared" si="207"/>
        <v>0</v>
      </c>
      <c r="SQK34" s="74">
        <f t="shared" si="207"/>
        <v>0</v>
      </c>
      <c r="SQL34" s="74">
        <f t="shared" si="207"/>
        <v>0</v>
      </c>
      <c r="SQM34" s="74">
        <f t="shared" si="207"/>
        <v>0</v>
      </c>
      <c r="SQN34" s="74">
        <f t="shared" si="207"/>
        <v>0</v>
      </c>
      <c r="SQO34" s="74">
        <f t="shared" si="207"/>
        <v>0</v>
      </c>
      <c r="SQP34" s="74">
        <f t="shared" si="207"/>
        <v>0</v>
      </c>
      <c r="SQQ34" s="74">
        <f t="shared" si="207"/>
        <v>0</v>
      </c>
      <c r="SQR34" s="74">
        <f t="shared" si="207"/>
        <v>0</v>
      </c>
      <c r="SQS34" s="74">
        <f t="shared" si="207"/>
        <v>0</v>
      </c>
      <c r="SQT34" s="74">
        <f t="shared" si="207"/>
        <v>0</v>
      </c>
      <c r="SQU34" s="74">
        <f t="shared" si="207"/>
        <v>0</v>
      </c>
      <c r="SQV34" s="74">
        <f t="shared" si="207"/>
        <v>0</v>
      </c>
      <c r="SQW34" s="74">
        <f t="shared" si="207"/>
        <v>0</v>
      </c>
      <c r="SQX34" s="74">
        <f t="shared" si="207"/>
        <v>0</v>
      </c>
      <c r="SQY34" s="74">
        <f t="shared" si="207"/>
        <v>0</v>
      </c>
      <c r="SQZ34" s="74">
        <f t="shared" si="207"/>
        <v>0</v>
      </c>
      <c r="SRA34" s="74">
        <f t="shared" si="207"/>
        <v>0</v>
      </c>
      <c r="SRB34" s="74">
        <f t="shared" si="207"/>
        <v>0</v>
      </c>
      <c r="SRC34" s="74">
        <f t="shared" si="207"/>
        <v>0</v>
      </c>
      <c r="SRD34" s="74">
        <f t="shared" si="207"/>
        <v>0</v>
      </c>
      <c r="SRE34" s="74">
        <f t="shared" si="207"/>
        <v>0</v>
      </c>
      <c r="SRF34" s="74">
        <f t="shared" si="207"/>
        <v>0</v>
      </c>
      <c r="SRG34" s="74">
        <f t="shared" si="207"/>
        <v>0</v>
      </c>
      <c r="SRH34" s="74">
        <f t="shared" ref="SRH34:STS34" si="208">SRH6/1000000</f>
        <v>0</v>
      </c>
      <c r="SRI34" s="74">
        <f t="shared" si="208"/>
        <v>0</v>
      </c>
      <c r="SRJ34" s="74">
        <f t="shared" si="208"/>
        <v>0</v>
      </c>
      <c r="SRK34" s="74">
        <f t="shared" si="208"/>
        <v>0</v>
      </c>
      <c r="SRL34" s="74">
        <f t="shared" si="208"/>
        <v>0</v>
      </c>
      <c r="SRM34" s="74">
        <f t="shared" si="208"/>
        <v>0</v>
      </c>
      <c r="SRN34" s="74">
        <f t="shared" si="208"/>
        <v>0</v>
      </c>
      <c r="SRO34" s="74">
        <f t="shared" si="208"/>
        <v>0</v>
      </c>
      <c r="SRP34" s="74">
        <f t="shared" si="208"/>
        <v>0</v>
      </c>
      <c r="SRQ34" s="74">
        <f t="shared" si="208"/>
        <v>0</v>
      </c>
      <c r="SRR34" s="74">
        <f t="shared" si="208"/>
        <v>0</v>
      </c>
      <c r="SRS34" s="74">
        <f t="shared" si="208"/>
        <v>0</v>
      </c>
      <c r="SRT34" s="74">
        <f t="shared" si="208"/>
        <v>0</v>
      </c>
      <c r="SRU34" s="74">
        <f t="shared" si="208"/>
        <v>0</v>
      </c>
      <c r="SRV34" s="74">
        <f t="shared" si="208"/>
        <v>0</v>
      </c>
      <c r="SRW34" s="74">
        <f t="shared" si="208"/>
        <v>0</v>
      </c>
      <c r="SRX34" s="74">
        <f t="shared" si="208"/>
        <v>0</v>
      </c>
      <c r="SRY34" s="74">
        <f t="shared" si="208"/>
        <v>0</v>
      </c>
      <c r="SRZ34" s="74">
        <f t="shared" si="208"/>
        <v>0</v>
      </c>
      <c r="SSA34" s="74">
        <f t="shared" si="208"/>
        <v>0</v>
      </c>
      <c r="SSB34" s="74">
        <f t="shared" si="208"/>
        <v>0</v>
      </c>
      <c r="SSC34" s="74">
        <f t="shared" si="208"/>
        <v>0</v>
      </c>
      <c r="SSD34" s="74">
        <f t="shared" si="208"/>
        <v>0</v>
      </c>
      <c r="SSE34" s="74">
        <f t="shared" si="208"/>
        <v>0</v>
      </c>
      <c r="SSF34" s="74">
        <f t="shared" si="208"/>
        <v>0</v>
      </c>
      <c r="SSG34" s="74">
        <f t="shared" si="208"/>
        <v>0</v>
      </c>
      <c r="SSH34" s="74">
        <f t="shared" si="208"/>
        <v>0</v>
      </c>
      <c r="SSI34" s="74">
        <f t="shared" si="208"/>
        <v>0</v>
      </c>
      <c r="SSJ34" s="74">
        <f t="shared" si="208"/>
        <v>0</v>
      </c>
      <c r="SSK34" s="74">
        <f t="shared" si="208"/>
        <v>0</v>
      </c>
      <c r="SSL34" s="74">
        <f t="shared" si="208"/>
        <v>0</v>
      </c>
      <c r="SSM34" s="74">
        <f t="shared" si="208"/>
        <v>0</v>
      </c>
      <c r="SSN34" s="74">
        <f t="shared" si="208"/>
        <v>0</v>
      </c>
      <c r="SSO34" s="74">
        <f t="shared" si="208"/>
        <v>0</v>
      </c>
      <c r="SSP34" s="74">
        <f t="shared" si="208"/>
        <v>0</v>
      </c>
      <c r="SSQ34" s="74">
        <f t="shared" si="208"/>
        <v>0</v>
      </c>
      <c r="SSR34" s="74">
        <f t="shared" si="208"/>
        <v>0</v>
      </c>
      <c r="SSS34" s="74">
        <f t="shared" si="208"/>
        <v>0</v>
      </c>
      <c r="SST34" s="74">
        <f t="shared" si="208"/>
        <v>0</v>
      </c>
      <c r="SSU34" s="74">
        <f t="shared" si="208"/>
        <v>0</v>
      </c>
      <c r="SSV34" s="74">
        <f t="shared" si="208"/>
        <v>0</v>
      </c>
      <c r="SSW34" s="74">
        <f t="shared" si="208"/>
        <v>0</v>
      </c>
      <c r="SSX34" s="74">
        <f t="shared" si="208"/>
        <v>0</v>
      </c>
      <c r="SSY34" s="74">
        <f t="shared" si="208"/>
        <v>0</v>
      </c>
      <c r="SSZ34" s="74">
        <f t="shared" si="208"/>
        <v>0</v>
      </c>
      <c r="STA34" s="74">
        <f t="shared" si="208"/>
        <v>0</v>
      </c>
      <c r="STB34" s="74">
        <f t="shared" si="208"/>
        <v>0</v>
      </c>
      <c r="STC34" s="74">
        <f t="shared" si="208"/>
        <v>0</v>
      </c>
      <c r="STD34" s="74">
        <f t="shared" si="208"/>
        <v>0</v>
      </c>
      <c r="STE34" s="74">
        <f t="shared" si="208"/>
        <v>0</v>
      </c>
      <c r="STF34" s="74">
        <f t="shared" si="208"/>
        <v>0</v>
      </c>
      <c r="STG34" s="74">
        <f t="shared" si="208"/>
        <v>0</v>
      </c>
      <c r="STH34" s="74">
        <f t="shared" si="208"/>
        <v>0</v>
      </c>
      <c r="STI34" s="74">
        <f t="shared" si="208"/>
        <v>0</v>
      </c>
      <c r="STJ34" s="74">
        <f t="shared" si="208"/>
        <v>0</v>
      </c>
      <c r="STK34" s="74">
        <f t="shared" si="208"/>
        <v>0</v>
      </c>
      <c r="STL34" s="74">
        <f t="shared" si="208"/>
        <v>0</v>
      </c>
      <c r="STM34" s="74">
        <f t="shared" si="208"/>
        <v>0</v>
      </c>
      <c r="STN34" s="74">
        <f t="shared" si="208"/>
        <v>0</v>
      </c>
      <c r="STO34" s="74">
        <f t="shared" si="208"/>
        <v>0</v>
      </c>
      <c r="STP34" s="74">
        <f t="shared" si="208"/>
        <v>0</v>
      </c>
      <c r="STQ34" s="74">
        <f t="shared" si="208"/>
        <v>0</v>
      </c>
      <c r="STR34" s="74">
        <f t="shared" si="208"/>
        <v>0</v>
      </c>
      <c r="STS34" s="74">
        <f t="shared" si="208"/>
        <v>0</v>
      </c>
      <c r="STT34" s="74">
        <f t="shared" ref="STT34:SWE34" si="209">STT6/1000000</f>
        <v>0</v>
      </c>
      <c r="STU34" s="74">
        <f t="shared" si="209"/>
        <v>0</v>
      </c>
      <c r="STV34" s="74">
        <f t="shared" si="209"/>
        <v>0</v>
      </c>
      <c r="STW34" s="74">
        <f t="shared" si="209"/>
        <v>0</v>
      </c>
      <c r="STX34" s="74">
        <f t="shared" si="209"/>
        <v>0</v>
      </c>
      <c r="STY34" s="74">
        <f t="shared" si="209"/>
        <v>0</v>
      </c>
      <c r="STZ34" s="74">
        <f t="shared" si="209"/>
        <v>0</v>
      </c>
      <c r="SUA34" s="74">
        <f t="shared" si="209"/>
        <v>0</v>
      </c>
      <c r="SUB34" s="74">
        <f t="shared" si="209"/>
        <v>0</v>
      </c>
      <c r="SUC34" s="74">
        <f t="shared" si="209"/>
        <v>0</v>
      </c>
      <c r="SUD34" s="74">
        <f t="shared" si="209"/>
        <v>0</v>
      </c>
      <c r="SUE34" s="74">
        <f t="shared" si="209"/>
        <v>0</v>
      </c>
      <c r="SUF34" s="74">
        <f t="shared" si="209"/>
        <v>0</v>
      </c>
      <c r="SUG34" s="74">
        <f t="shared" si="209"/>
        <v>0</v>
      </c>
      <c r="SUH34" s="74">
        <f t="shared" si="209"/>
        <v>0</v>
      </c>
      <c r="SUI34" s="74">
        <f t="shared" si="209"/>
        <v>0</v>
      </c>
      <c r="SUJ34" s="74">
        <f t="shared" si="209"/>
        <v>0</v>
      </c>
      <c r="SUK34" s="74">
        <f t="shared" si="209"/>
        <v>0</v>
      </c>
      <c r="SUL34" s="74">
        <f t="shared" si="209"/>
        <v>0</v>
      </c>
      <c r="SUM34" s="74">
        <f t="shared" si="209"/>
        <v>0</v>
      </c>
      <c r="SUN34" s="74">
        <f t="shared" si="209"/>
        <v>0</v>
      </c>
      <c r="SUO34" s="74">
        <f t="shared" si="209"/>
        <v>0</v>
      </c>
      <c r="SUP34" s="74">
        <f t="shared" si="209"/>
        <v>0</v>
      </c>
      <c r="SUQ34" s="74">
        <f t="shared" si="209"/>
        <v>0</v>
      </c>
      <c r="SUR34" s="74">
        <f t="shared" si="209"/>
        <v>0</v>
      </c>
      <c r="SUS34" s="74">
        <f t="shared" si="209"/>
        <v>0</v>
      </c>
      <c r="SUT34" s="74">
        <f t="shared" si="209"/>
        <v>0</v>
      </c>
      <c r="SUU34" s="74">
        <f t="shared" si="209"/>
        <v>0</v>
      </c>
      <c r="SUV34" s="74">
        <f t="shared" si="209"/>
        <v>0</v>
      </c>
      <c r="SUW34" s="74">
        <f t="shared" si="209"/>
        <v>0</v>
      </c>
      <c r="SUX34" s="74">
        <f t="shared" si="209"/>
        <v>0</v>
      </c>
      <c r="SUY34" s="74">
        <f t="shared" si="209"/>
        <v>0</v>
      </c>
      <c r="SUZ34" s="74">
        <f t="shared" si="209"/>
        <v>0</v>
      </c>
      <c r="SVA34" s="74">
        <f t="shared" si="209"/>
        <v>0</v>
      </c>
      <c r="SVB34" s="74">
        <f t="shared" si="209"/>
        <v>0</v>
      </c>
      <c r="SVC34" s="74">
        <f t="shared" si="209"/>
        <v>0</v>
      </c>
      <c r="SVD34" s="74">
        <f t="shared" si="209"/>
        <v>0</v>
      </c>
      <c r="SVE34" s="74">
        <f t="shared" si="209"/>
        <v>0</v>
      </c>
      <c r="SVF34" s="74">
        <f t="shared" si="209"/>
        <v>0</v>
      </c>
      <c r="SVG34" s="74">
        <f t="shared" si="209"/>
        <v>0</v>
      </c>
      <c r="SVH34" s="74">
        <f t="shared" si="209"/>
        <v>0</v>
      </c>
      <c r="SVI34" s="74">
        <f t="shared" si="209"/>
        <v>0</v>
      </c>
      <c r="SVJ34" s="74">
        <f t="shared" si="209"/>
        <v>0</v>
      </c>
      <c r="SVK34" s="74">
        <f t="shared" si="209"/>
        <v>0</v>
      </c>
      <c r="SVL34" s="74">
        <f t="shared" si="209"/>
        <v>0</v>
      </c>
      <c r="SVM34" s="74">
        <f t="shared" si="209"/>
        <v>0</v>
      </c>
      <c r="SVN34" s="74">
        <f t="shared" si="209"/>
        <v>0</v>
      </c>
      <c r="SVO34" s="74">
        <f t="shared" si="209"/>
        <v>0</v>
      </c>
      <c r="SVP34" s="74">
        <f t="shared" si="209"/>
        <v>0</v>
      </c>
      <c r="SVQ34" s="74">
        <f t="shared" si="209"/>
        <v>0</v>
      </c>
      <c r="SVR34" s="74">
        <f t="shared" si="209"/>
        <v>0</v>
      </c>
      <c r="SVS34" s="74">
        <f t="shared" si="209"/>
        <v>0</v>
      </c>
      <c r="SVT34" s="74">
        <f t="shared" si="209"/>
        <v>0</v>
      </c>
      <c r="SVU34" s="74">
        <f t="shared" si="209"/>
        <v>0</v>
      </c>
      <c r="SVV34" s="74">
        <f t="shared" si="209"/>
        <v>0</v>
      </c>
      <c r="SVW34" s="74">
        <f t="shared" si="209"/>
        <v>0</v>
      </c>
      <c r="SVX34" s="74">
        <f t="shared" si="209"/>
        <v>0</v>
      </c>
      <c r="SVY34" s="74">
        <f t="shared" si="209"/>
        <v>0</v>
      </c>
      <c r="SVZ34" s="74">
        <f t="shared" si="209"/>
        <v>0</v>
      </c>
      <c r="SWA34" s="74">
        <f t="shared" si="209"/>
        <v>0</v>
      </c>
      <c r="SWB34" s="74">
        <f t="shared" si="209"/>
        <v>0</v>
      </c>
      <c r="SWC34" s="74">
        <f t="shared" si="209"/>
        <v>0</v>
      </c>
      <c r="SWD34" s="74">
        <f t="shared" si="209"/>
        <v>0</v>
      </c>
      <c r="SWE34" s="74">
        <f t="shared" si="209"/>
        <v>0</v>
      </c>
      <c r="SWF34" s="74">
        <f t="shared" ref="SWF34:SYQ34" si="210">SWF6/1000000</f>
        <v>0</v>
      </c>
      <c r="SWG34" s="74">
        <f t="shared" si="210"/>
        <v>0</v>
      </c>
      <c r="SWH34" s="74">
        <f t="shared" si="210"/>
        <v>0</v>
      </c>
      <c r="SWI34" s="74">
        <f t="shared" si="210"/>
        <v>0</v>
      </c>
      <c r="SWJ34" s="74">
        <f t="shared" si="210"/>
        <v>0</v>
      </c>
      <c r="SWK34" s="74">
        <f t="shared" si="210"/>
        <v>0</v>
      </c>
      <c r="SWL34" s="74">
        <f t="shared" si="210"/>
        <v>0</v>
      </c>
      <c r="SWM34" s="74">
        <f t="shared" si="210"/>
        <v>0</v>
      </c>
      <c r="SWN34" s="74">
        <f t="shared" si="210"/>
        <v>0</v>
      </c>
      <c r="SWO34" s="74">
        <f t="shared" si="210"/>
        <v>0</v>
      </c>
      <c r="SWP34" s="74">
        <f t="shared" si="210"/>
        <v>0</v>
      </c>
      <c r="SWQ34" s="74">
        <f t="shared" si="210"/>
        <v>0</v>
      </c>
      <c r="SWR34" s="74">
        <f t="shared" si="210"/>
        <v>0</v>
      </c>
      <c r="SWS34" s="74">
        <f t="shared" si="210"/>
        <v>0</v>
      </c>
      <c r="SWT34" s="74">
        <f t="shared" si="210"/>
        <v>0</v>
      </c>
      <c r="SWU34" s="74">
        <f t="shared" si="210"/>
        <v>0</v>
      </c>
      <c r="SWV34" s="74">
        <f t="shared" si="210"/>
        <v>0</v>
      </c>
      <c r="SWW34" s="74">
        <f t="shared" si="210"/>
        <v>0</v>
      </c>
      <c r="SWX34" s="74">
        <f t="shared" si="210"/>
        <v>0</v>
      </c>
      <c r="SWY34" s="74">
        <f t="shared" si="210"/>
        <v>0</v>
      </c>
      <c r="SWZ34" s="74">
        <f t="shared" si="210"/>
        <v>0</v>
      </c>
      <c r="SXA34" s="74">
        <f t="shared" si="210"/>
        <v>0</v>
      </c>
      <c r="SXB34" s="74">
        <f t="shared" si="210"/>
        <v>0</v>
      </c>
      <c r="SXC34" s="74">
        <f t="shared" si="210"/>
        <v>0</v>
      </c>
      <c r="SXD34" s="74">
        <f t="shared" si="210"/>
        <v>0</v>
      </c>
      <c r="SXE34" s="74">
        <f t="shared" si="210"/>
        <v>0</v>
      </c>
      <c r="SXF34" s="74">
        <f t="shared" si="210"/>
        <v>0</v>
      </c>
      <c r="SXG34" s="74">
        <f t="shared" si="210"/>
        <v>0</v>
      </c>
      <c r="SXH34" s="74">
        <f t="shared" si="210"/>
        <v>0</v>
      </c>
      <c r="SXI34" s="74">
        <f t="shared" si="210"/>
        <v>0</v>
      </c>
      <c r="SXJ34" s="74">
        <f t="shared" si="210"/>
        <v>0</v>
      </c>
      <c r="SXK34" s="74">
        <f t="shared" si="210"/>
        <v>0</v>
      </c>
      <c r="SXL34" s="74">
        <f t="shared" si="210"/>
        <v>0</v>
      </c>
      <c r="SXM34" s="74">
        <f t="shared" si="210"/>
        <v>0</v>
      </c>
      <c r="SXN34" s="74">
        <f t="shared" si="210"/>
        <v>0</v>
      </c>
      <c r="SXO34" s="74">
        <f t="shared" si="210"/>
        <v>0</v>
      </c>
      <c r="SXP34" s="74">
        <f t="shared" si="210"/>
        <v>0</v>
      </c>
      <c r="SXQ34" s="74">
        <f t="shared" si="210"/>
        <v>0</v>
      </c>
      <c r="SXR34" s="74">
        <f t="shared" si="210"/>
        <v>0</v>
      </c>
      <c r="SXS34" s="74">
        <f t="shared" si="210"/>
        <v>0</v>
      </c>
      <c r="SXT34" s="74">
        <f t="shared" si="210"/>
        <v>0</v>
      </c>
      <c r="SXU34" s="74">
        <f t="shared" si="210"/>
        <v>0</v>
      </c>
      <c r="SXV34" s="74">
        <f t="shared" si="210"/>
        <v>0</v>
      </c>
      <c r="SXW34" s="74">
        <f t="shared" si="210"/>
        <v>0</v>
      </c>
      <c r="SXX34" s="74">
        <f t="shared" si="210"/>
        <v>0</v>
      </c>
      <c r="SXY34" s="74">
        <f t="shared" si="210"/>
        <v>0</v>
      </c>
      <c r="SXZ34" s="74">
        <f t="shared" si="210"/>
        <v>0</v>
      </c>
      <c r="SYA34" s="74">
        <f t="shared" si="210"/>
        <v>0</v>
      </c>
      <c r="SYB34" s="74">
        <f t="shared" si="210"/>
        <v>0</v>
      </c>
      <c r="SYC34" s="74">
        <f t="shared" si="210"/>
        <v>0</v>
      </c>
      <c r="SYD34" s="74">
        <f t="shared" si="210"/>
        <v>0</v>
      </c>
      <c r="SYE34" s="74">
        <f t="shared" si="210"/>
        <v>0</v>
      </c>
      <c r="SYF34" s="74">
        <f t="shared" si="210"/>
        <v>0</v>
      </c>
      <c r="SYG34" s="74">
        <f t="shared" si="210"/>
        <v>0</v>
      </c>
      <c r="SYH34" s="74">
        <f t="shared" si="210"/>
        <v>0</v>
      </c>
      <c r="SYI34" s="74">
        <f t="shared" si="210"/>
        <v>0</v>
      </c>
      <c r="SYJ34" s="74">
        <f t="shared" si="210"/>
        <v>0</v>
      </c>
      <c r="SYK34" s="74">
        <f t="shared" si="210"/>
        <v>0</v>
      </c>
      <c r="SYL34" s="74">
        <f t="shared" si="210"/>
        <v>0</v>
      </c>
      <c r="SYM34" s="74">
        <f t="shared" si="210"/>
        <v>0</v>
      </c>
      <c r="SYN34" s="74">
        <f t="shared" si="210"/>
        <v>0</v>
      </c>
      <c r="SYO34" s="74">
        <f t="shared" si="210"/>
        <v>0</v>
      </c>
      <c r="SYP34" s="74">
        <f t="shared" si="210"/>
        <v>0</v>
      </c>
      <c r="SYQ34" s="74">
        <f t="shared" si="210"/>
        <v>0</v>
      </c>
      <c r="SYR34" s="74">
        <f t="shared" ref="SYR34:TBC34" si="211">SYR6/1000000</f>
        <v>0</v>
      </c>
      <c r="SYS34" s="74">
        <f t="shared" si="211"/>
        <v>0</v>
      </c>
      <c r="SYT34" s="74">
        <f t="shared" si="211"/>
        <v>0</v>
      </c>
      <c r="SYU34" s="74">
        <f t="shared" si="211"/>
        <v>0</v>
      </c>
      <c r="SYV34" s="74">
        <f t="shared" si="211"/>
        <v>0</v>
      </c>
      <c r="SYW34" s="74">
        <f t="shared" si="211"/>
        <v>0</v>
      </c>
      <c r="SYX34" s="74">
        <f t="shared" si="211"/>
        <v>0</v>
      </c>
      <c r="SYY34" s="74">
        <f t="shared" si="211"/>
        <v>0</v>
      </c>
      <c r="SYZ34" s="74">
        <f t="shared" si="211"/>
        <v>0</v>
      </c>
      <c r="SZA34" s="74">
        <f t="shared" si="211"/>
        <v>0</v>
      </c>
      <c r="SZB34" s="74">
        <f t="shared" si="211"/>
        <v>0</v>
      </c>
      <c r="SZC34" s="74">
        <f t="shared" si="211"/>
        <v>0</v>
      </c>
      <c r="SZD34" s="74">
        <f t="shared" si="211"/>
        <v>0</v>
      </c>
      <c r="SZE34" s="74">
        <f t="shared" si="211"/>
        <v>0</v>
      </c>
      <c r="SZF34" s="74">
        <f t="shared" si="211"/>
        <v>0</v>
      </c>
      <c r="SZG34" s="74">
        <f t="shared" si="211"/>
        <v>0</v>
      </c>
      <c r="SZH34" s="74">
        <f t="shared" si="211"/>
        <v>0</v>
      </c>
      <c r="SZI34" s="74">
        <f t="shared" si="211"/>
        <v>0</v>
      </c>
      <c r="SZJ34" s="74">
        <f t="shared" si="211"/>
        <v>0</v>
      </c>
      <c r="SZK34" s="74">
        <f t="shared" si="211"/>
        <v>0</v>
      </c>
      <c r="SZL34" s="74">
        <f t="shared" si="211"/>
        <v>0</v>
      </c>
      <c r="SZM34" s="74">
        <f t="shared" si="211"/>
        <v>0</v>
      </c>
      <c r="SZN34" s="74">
        <f t="shared" si="211"/>
        <v>0</v>
      </c>
      <c r="SZO34" s="74">
        <f t="shared" si="211"/>
        <v>0</v>
      </c>
      <c r="SZP34" s="74">
        <f t="shared" si="211"/>
        <v>0</v>
      </c>
      <c r="SZQ34" s="74">
        <f t="shared" si="211"/>
        <v>0</v>
      </c>
      <c r="SZR34" s="74">
        <f t="shared" si="211"/>
        <v>0</v>
      </c>
      <c r="SZS34" s="74">
        <f t="shared" si="211"/>
        <v>0</v>
      </c>
      <c r="SZT34" s="74">
        <f t="shared" si="211"/>
        <v>0</v>
      </c>
      <c r="SZU34" s="74">
        <f t="shared" si="211"/>
        <v>0</v>
      </c>
      <c r="SZV34" s="74">
        <f t="shared" si="211"/>
        <v>0</v>
      </c>
      <c r="SZW34" s="74">
        <f t="shared" si="211"/>
        <v>0</v>
      </c>
      <c r="SZX34" s="74">
        <f t="shared" si="211"/>
        <v>0</v>
      </c>
      <c r="SZY34" s="74">
        <f t="shared" si="211"/>
        <v>0</v>
      </c>
      <c r="SZZ34" s="74">
        <f t="shared" si="211"/>
        <v>0</v>
      </c>
      <c r="TAA34" s="74">
        <f t="shared" si="211"/>
        <v>0</v>
      </c>
      <c r="TAB34" s="74">
        <f t="shared" si="211"/>
        <v>0</v>
      </c>
      <c r="TAC34" s="74">
        <f t="shared" si="211"/>
        <v>0</v>
      </c>
      <c r="TAD34" s="74">
        <f t="shared" si="211"/>
        <v>0</v>
      </c>
      <c r="TAE34" s="74">
        <f t="shared" si="211"/>
        <v>0</v>
      </c>
      <c r="TAF34" s="74">
        <f t="shared" si="211"/>
        <v>0</v>
      </c>
      <c r="TAG34" s="74">
        <f t="shared" si="211"/>
        <v>0</v>
      </c>
      <c r="TAH34" s="74">
        <f t="shared" si="211"/>
        <v>0</v>
      </c>
      <c r="TAI34" s="74">
        <f t="shared" si="211"/>
        <v>0</v>
      </c>
      <c r="TAJ34" s="74">
        <f t="shared" si="211"/>
        <v>0</v>
      </c>
      <c r="TAK34" s="74">
        <f t="shared" si="211"/>
        <v>0</v>
      </c>
      <c r="TAL34" s="74">
        <f t="shared" si="211"/>
        <v>0</v>
      </c>
      <c r="TAM34" s="74">
        <f t="shared" si="211"/>
        <v>0</v>
      </c>
      <c r="TAN34" s="74">
        <f t="shared" si="211"/>
        <v>0</v>
      </c>
      <c r="TAO34" s="74">
        <f t="shared" si="211"/>
        <v>0</v>
      </c>
      <c r="TAP34" s="74">
        <f t="shared" si="211"/>
        <v>0</v>
      </c>
      <c r="TAQ34" s="74">
        <f t="shared" si="211"/>
        <v>0</v>
      </c>
      <c r="TAR34" s="74">
        <f t="shared" si="211"/>
        <v>0</v>
      </c>
      <c r="TAS34" s="74">
        <f t="shared" si="211"/>
        <v>0</v>
      </c>
      <c r="TAT34" s="74">
        <f t="shared" si="211"/>
        <v>0</v>
      </c>
      <c r="TAU34" s="74">
        <f t="shared" si="211"/>
        <v>0</v>
      </c>
      <c r="TAV34" s="74">
        <f t="shared" si="211"/>
        <v>0</v>
      </c>
      <c r="TAW34" s="74">
        <f t="shared" si="211"/>
        <v>0</v>
      </c>
      <c r="TAX34" s="74">
        <f t="shared" si="211"/>
        <v>0</v>
      </c>
      <c r="TAY34" s="74">
        <f t="shared" si="211"/>
        <v>0</v>
      </c>
      <c r="TAZ34" s="74">
        <f t="shared" si="211"/>
        <v>0</v>
      </c>
      <c r="TBA34" s="74">
        <f t="shared" si="211"/>
        <v>0</v>
      </c>
      <c r="TBB34" s="74">
        <f t="shared" si="211"/>
        <v>0</v>
      </c>
      <c r="TBC34" s="74">
        <f t="shared" si="211"/>
        <v>0</v>
      </c>
      <c r="TBD34" s="74">
        <f t="shared" ref="TBD34:TDO34" si="212">TBD6/1000000</f>
        <v>0</v>
      </c>
      <c r="TBE34" s="74">
        <f t="shared" si="212"/>
        <v>0</v>
      </c>
      <c r="TBF34" s="74">
        <f t="shared" si="212"/>
        <v>0</v>
      </c>
      <c r="TBG34" s="74">
        <f t="shared" si="212"/>
        <v>0</v>
      </c>
      <c r="TBH34" s="74">
        <f t="shared" si="212"/>
        <v>0</v>
      </c>
      <c r="TBI34" s="74">
        <f t="shared" si="212"/>
        <v>0</v>
      </c>
      <c r="TBJ34" s="74">
        <f t="shared" si="212"/>
        <v>0</v>
      </c>
      <c r="TBK34" s="74">
        <f t="shared" si="212"/>
        <v>0</v>
      </c>
      <c r="TBL34" s="74">
        <f t="shared" si="212"/>
        <v>0</v>
      </c>
      <c r="TBM34" s="74">
        <f t="shared" si="212"/>
        <v>0</v>
      </c>
      <c r="TBN34" s="74">
        <f t="shared" si="212"/>
        <v>0</v>
      </c>
      <c r="TBO34" s="74">
        <f t="shared" si="212"/>
        <v>0</v>
      </c>
      <c r="TBP34" s="74">
        <f t="shared" si="212"/>
        <v>0</v>
      </c>
      <c r="TBQ34" s="74">
        <f t="shared" si="212"/>
        <v>0</v>
      </c>
      <c r="TBR34" s="74">
        <f t="shared" si="212"/>
        <v>0</v>
      </c>
      <c r="TBS34" s="74">
        <f t="shared" si="212"/>
        <v>0</v>
      </c>
      <c r="TBT34" s="74">
        <f t="shared" si="212"/>
        <v>0</v>
      </c>
      <c r="TBU34" s="74">
        <f t="shared" si="212"/>
        <v>0</v>
      </c>
      <c r="TBV34" s="74">
        <f t="shared" si="212"/>
        <v>0</v>
      </c>
      <c r="TBW34" s="74">
        <f t="shared" si="212"/>
        <v>0</v>
      </c>
      <c r="TBX34" s="74">
        <f t="shared" si="212"/>
        <v>0</v>
      </c>
      <c r="TBY34" s="74">
        <f t="shared" si="212"/>
        <v>0</v>
      </c>
      <c r="TBZ34" s="74">
        <f t="shared" si="212"/>
        <v>0</v>
      </c>
      <c r="TCA34" s="74">
        <f t="shared" si="212"/>
        <v>0</v>
      </c>
      <c r="TCB34" s="74">
        <f t="shared" si="212"/>
        <v>0</v>
      </c>
      <c r="TCC34" s="74">
        <f t="shared" si="212"/>
        <v>0</v>
      </c>
      <c r="TCD34" s="74">
        <f t="shared" si="212"/>
        <v>0</v>
      </c>
      <c r="TCE34" s="74">
        <f t="shared" si="212"/>
        <v>0</v>
      </c>
      <c r="TCF34" s="74">
        <f t="shared" si="212"/>
        <v>0</v>
      </c>
      <c r="TCG34" s="74">
        <f t="shared" si="212"/>
        <v>0</v>
      </c>
      <c r="TCH34" s="74">
        <f t="shared" si="212"/>
        <v>0</v>
      </c>
      <c r="TCI34" s="74">
        <f t="shared" si="212"/>
        <v>0</v>
      </c>
      <c r="TCJ34" s="74">
        <f t="shared" si="212"/>
        <v>0</v>
      </c>
      <c r="TCK34" s="74">
        <f t="shared" si="212"/>
        <v>0</v>
      </c>
      <c r="TCL34" s="74">
        <f t="shared" si="212"/>
        <v>0</v>
      </c>
      <c r="TCM34" s="74">
        <f t="shared" si="212"/>
        <v>0</v>
      </c>
      <c r="TCN34" s="74">
        <f t="shared" si="212"/>
        <v>0</v>
      </c>
      <c r="TCO34" s="74">
        <f t="shared" si="212"/>
        <v>0</v>
      </c>
      <c r="TCP34" s="74">
        <f t="shared" si="212"/>
        <v>0</v>
      </c>
      <c r="TCQ34" s="74">
        <f t="shared" si="212"/>
        <v>0</v>
      </c>
      <c r="TCR34" s="74">
        <f t="shared" si="212"/>
        <v>0</v>
      </c>
      <c r="TCS34" s="74">
        <f t="shared" si="212"/>
        <v>0</v>
      </c>
      <c r="TCT34" s="74">
        <f t="shared" si="212"/>
        <v>0</v>
      </c>
      <c r="TCU34" s="74">
        <f t="shared" si="212"/>
        <v>0</v>
      </c>
      <c r="TCV34" s="74">
        <f t="shared" si="212"/>
        <v>0</v>
      </c>
      <c r="TCW34" s="74">
        <f t="shared" si="212"/>
        <v>0</v>
      </c>
      <c r="TCX34" s="74">
        <f t="shared" si="212"/>
        <v>0</v>
      </c>
      <c r="TCY34" s="74">
        <f t="shared" si="212"/>
        <v>0</v>
      </c>
      <c r="TCZ34" s="74">
        <f t="shared" si="212"/>
        <v>0</v>
      </c>
      <c r="TDA34" s="74">
        <f t="shared" si="212"/>
        <v>0</v>
      </c>
      <c r="TDB34" s="74">
        <f t="shared" si="212"/>
        <v>0</v>
      </c>
      <c r="TDC34" s="74">
        <f t="shared" si="212"/>
        <v>0</v>
      </c>
      <c r="TDD34" s="74">
        <f t="shared" si="212"/>
        <v>0</v>
      </c>
      <c r="TDE34" s="74">
        <f t="shared" si="212"/>
        <v>0</v>
      </c>
      <c r="TDF34" s="74">
        <f t="shared" si="212"/>
        <v>0</v>
      </c>
      <c r="TDG34" s="74">
        <f t="shared" si="212"/>
        <v>0</v>
      </c>
      <c r="TDH34" s="74">
        <f t="shared" si="212"/>
        <v>0</v>
      </c>
      <c r="TDI34" s="74">
        <f t="shared" si="212"/>
        <v>0</v>
      </c>
      <c r="TDJ34" s="74">
        <f t="shared" si="212"/>
        <v>0</v>
      </c>
      <c r="TDK34" s="74">
        <f t="shared" si="212"/>
        <v>0</v>
      </c>
      <c r="TDL34" s="74">
        <f t="shared" si="212"/>
        <v>0</v>
      </c>
      <c r="TDM34" s="74">
        <f t="shared" si="212"/>
        <v>0</v>
      </c>
      <c r="TDN34" s="74">
        <f t="shared" si="212"/>
        <v>0</v>
      </c>
      <c r="TDO34" s="74">
        <f t="shared" si="212"/>
        <v>0</v>
      </c>
      <c r="TDP34" s="74">
        <f t="shared" ref="TDP34:TGA34" si="213">TDP6/1000000</f>
        <v>0</v>
      </c>
      <c r="TDQ34" s="74">
        <f t="shared" si="213"/>
        <v>0</v>
      </c>
      <c r="TDR34" s="74">
        <f t="shared" si="213"/>
        <v>0</v>
      </c>
      <c r="TDS34" s="74">
        <f t="shared" si="213"/>
        <v>0</v>
      </c>
      <c r="TDT34" s="74">
        <f t="shared" si="213"/>
        <v>0</v>
      </c>
      <c r="TDU34" s="74">
        <f t="shared" si="213"/>
        <v>0</v>
      </c>
      <c r="TDV34" s="74">
        <f t="shared" si="213"/>
        <v>0</v>
      </c>
      <c r="TDW34" s="74">
        <f t="shared" si="213"/>
        <v>0</v>
      </c>
      <c r="TDX34" s="74">
        <f t="shared" si="213"/>
        <v>0</v>
      </c>
      <c r="TDY34" s="74">
        <f t="shared" si="213"/>
        <v>0</v>
      </c>
      <c r="TDZ34" s="74">
        <f t="shared" si="213"/>
        <v>0</v>
      </c>
      <c r="TEA34" s="74">
        <f t="shared" si="213"/>
        <v>0</v>
      </c>
      <c r="TEB34" s="74">
        <f t="shared" si="213"/>
        <v>0</v>
      </c>
      <c r="TEC34" s="74">
        <f t="shared" si="213"/>
        <v>0</v>
      </c>
      <c r="TED34" s="74">
        <f t="shared" si="213"/>
        <v>0</v>
      </c>
      <c r="TEE34" s="74">
        <f t="shared" si="213"/>
        <v>0</v>
      </c>
      <c r="TEF34" s="74">
        <f t="shared" si="213"/>
        <v>0</v>
      </c>
      <c r="TEG34" s="74">
        <f t="shared" si="213"/>
        <v>0</v>
      </c>
      <c r="TEH34" s="74">
        <f t="shared" si="213"/>
        <v>0</v>
      </c>
      <c r="TEI34" s="74">
        <f t="shared" si="213"/>
        <v>0</v>
      </c>
      <c r="TEJ34" s="74">
        <f t="shared" si="213"/>
        <v>0</v>
      </c>
      <c r="TEK34" s="74">
        <f t="shared" si="213"/>
        <v>0</v>
      </c>
      <c r="TEL34" s="74">
        <f t="shared" si="213"/>
        <v>0</v>
      </c>
      <c r="TEM34" s="74">
        <f t="shared" si="213"/>
        <v>0</v>
      </c>
      <c r="TEN34" s="74">
        <f t="shared" si="213"/>
        <v>0</v>
      </c>
      <c r="TEO34" s="74">
        <f t="shared" si="213"/>
        <v>0</v>
      </c>
      <c r="TEP34" s="74">
        <f t="shared" si="213"/>
        <v>0</v>
      </c>
      <c r="TEQ34" s="74">
        <f t="shared" si="213"/>
        <v>0</v>
      </c>
      <c r="TER34" s="74">
        <f t="shared" si="213"/>
        <v>0</v>
      </c>
      <c r="TES34" s="74">
        <f t="shared" si="213"/>
        <v>0</v>
      </c>
      <c r="TET34" s="74">
        <f t="shared" si="213"/>
        <v>0</v>
      </c>
      <c r="TEU34" s="74">
        <f t="shared" si="213"/>
        <v>0</v>
      </c>
      <c r="TEV34" s="74">
        <f t="shared" si="213"/>
        <v>0</v>
      </c>
      <c r="TEW34" s="74">
        <f t="shared" si="213"/>
        <v>0</v>
      </c>
      <c r="TEX34" s="74">
        <f t="shared" si="213"/>
        <v>0</v>
      </c>
      <c r="TEY34" s="74">
        <f t="shared" si="213"/>
        <v>0</v>
      </c>
      <c r="TEZ34" s="74">
        <f t="shared" si="213"/>
        <v>0</v>
      </c>
      <c r="TFA34" s="74">
        <f t="shared" si="213"/>
        <v>0</v>
      </c>
      <c r="TFB34" s="74">
        <f t="shared" si="213"/>
        <v>0</v>
      </c>
      <c r="TFC34" s="74">
        <f t="shared" si="213"/>
        <v>0</v>
      </c>
      <c r="TFD34" s="74">
        <f t="shared" si="213"/>
        <v>0</v>
      </c>
      <c r="TFE34" s="74">
        <f t="shared" si="213"/>
        <v>0</v>
      </c>
      <c r="TFF34" s="74">
        <f t="shared" si="213"/>
        <v>0</v>
      </c>
      <c r="TFG34" s="74">
        <f t="shared" si="213"/>
        <v>0</v>
      </c>
      <c r="TFH34" s="74">
        <f t="shared" si="213"/>
        <v>0</v>
      </c>
      <c r="TFI34" s="74">
        <f t="shared" si="213"/>
        <v>0</v>
      </c>
      <c r="TFJ34" s="74">
        <f t="shared" si="213"/>
        <v>0</v>
      </c>
      <c r="TFK34" s="74">
        <f t="shared" si="213"/>
        <v>0</v>
      </c>
      <c r="TFL34" s="74">
        <f t="shared" si="213"/>
        <v>0</v>
      </c>
      <c r="TFM34" s="74">
        <f t="shared" si="213"/>
        <v>0</v>
      </c>
      <c r="TFN34" s="74">
        <f t="shared" si="213"/>
        <v>0</v>
      </c>
      <c r="TFO34" s="74">
        <f t="shared" si="213"/>
        <v>0</v>
      </c>
      <c r="TFP34" s="74">
        <f t="shared" si="213"/>
        <v>0</v>
      </c>
      <c r="TFQ34" s="74">
        <f t="shared" si="213"/>
        <v>0</v>
      </c>
      <c r="TFR34" s="74">
        <f t="shared" si="213"/>
        <v>0</v>
      </c>
      <c r="TFS34" s="74">
        <f t="shared" si="213"/>
        <v>0</v>
      </c>
      <c r="TFT34" s="74">
        <f t="shared" si="213"/>
        <v>0</v>
      </c>
      <c r="TFU34" s="74">
        <f t="shared" si="213"/>
        <v>0</v>
      </c>
      <c r="TFV34" s="74">
        <f t="shared" si="213"/>
        <v>0</v>
      </c>
      <c r="TFW34" s="74">
        <f t="shared" si="213"/>
        <v>0</v>
      </c>
      <c r="TFX34" s="74">
        <f t="shared" si="213"/>
        <v>0</v>
      </c>
      <c r="TFY34" s="74">
        <f t="shared" si="213"/>
        <v>0</v>
      </c>
      <c r="TFZ34" s="74">
        <f t="shared" si="213"/>
        <v>0</v>
      </c>
      <c r="TGA34" s="74">
        <f t="shared" si="213"/>
        <v>0</v>
      </c>
      <c r="TGB34" s="74">
        <f t="shared" ref="TGB34:TIM34" si="214">TGB6/1000000</f>
        <v>0</v>
      </c>
      <c r="TGC34" s="74">
        <f t="shared" si="214"/>
        <v>0</v>
      </c>
      <c r="TGD34" s="74">
        <f t="shared" si="214"/>
        <v>0</v>
      </c>
      <c r="TGE34" s="74">
        <f t="shared" si="214"/>
        <v>0</v>
      </c>
      <c r="TGF34" s="74">
        <f t="shared" si="214"/>
        <v>0</v>
      </c>
      <c r="TGG34" s="74">
        <f t="shared" si="214"/>
        <v>0</v>
      </c>
      <c r="TGH34" s="74">
        <f t="shared" si="214"/>
        <v>0</v>
      </c>
      <c r="TGI34" s="74">
        <f t="shared" si="214"/>
        <v>0</v>
      </c>
      <c r="TGJ34" s="74">
        <f t="shared" si="214"/>
        <v>0</v>
      </c>
      <c r="TGK34" s="74">
        <f t="shared" si="214"/>
        <v>0</v>
      </c>
      <c r="TGL34" s="74">
        <f t="shared" si="214"/>
        <v>0</v>
      </c>
      <c r="TGM34" s="74">
        <f t="shared" si="214"/>
        <v>0</v>
      </c>
      <c r="TGN34" s="74">
        <f t="shared" si="214"/>
        <v>0</v>
      </c>
      <c r="TGO34" s="74">
        <f t="shared" si="214"/>
        <v>0</v>
      </c>
      <c r="TGP34" s="74">
        <f t="shared" si="214"/>
        <v>0</v>
      </c>
      <c r="TGQ34" s="74">
        <f t="shared" si="214"/>
        <v>0</v>
      </c>
      <c r="TGR34" s="74">
        <f t="shared" si="214"/>
        <v>0</v>
      </c>
      <c r="TGS34" s="74">
        <f t="shared" si="214"/>
        <v>0</v>
      </c>
      <c r="TGT34" s="74">
        <f t="shared" si="214"/>
        <v>0</v>
      </c>
      <c r="TGU34" s="74">
        <f t="shared" si="214"/>
        <v>0</v>
      </c>
      <c r="TGV34" s="74">
        <f t="shared" si="214"/>
        <v>0</v>
      </c>
      <c r="TGW34" s="74">
        <f t="shared" si="214"/>
        <v>0</v>
      </c>
      <c r="TGX34" s="74">
        <f t="shared" si="214"/>
        <v>0</v>
      </c>
      <c r="TGY34" s="74">
        <f t="shared" si="214"/>
        <v>0</v>
      </c>
      <c r="TGZ34" s="74">
        <f t="shared" si="214"/>
        <v>0</v>
      </c>
      <c r="THA34" s="74">
        <f t="shared" si="214"/>
        <v>0</v>
      </c>
      <c r="THB34" s="74">
        <f t="shared" si="214"/>
        <v>0</v>
      </c>
      <c r="THC34" s="74">
        <f t="shared" si="214"/>
        <v>0</v>
      </c>
      <c r="THD34" s="74">
        <f t="shared" si="214"/>
        <v>0</v>
      </c>
      <c r="THE34" s="74">
        <f t="shared" si="214"/>
        <v>0</v>
      </c>
      <c r="THF34" s="74">
        <f t="shared" si="214"/>
        <v>0</v>
      </c>
      <c r="THG34" s="74">
        <f t="shared" si="214"/>
        <v>0</v>
      </c>
      <c r="THH34" s="74">
        <f t="shared" si="214"/>
        <v>0</v>
      </c>
      <c r="THI34" s="74">
        <f t="shared" si="214"/>
        <v>0</v>
      </c>
      <c r="THJ34" s="74">
        <f t="shared" si="214"/>
        <v>0</v>
      </c>
      <c r="THK34" s="74">
        <f t="shared" si="214"/>
        <v>0</v>
      </c>
      <c r="THL34" s="74">
        <f t="shared" si="214"/>
        <v>0</v>
      </c>
      <c r="THM34" s="74">
        <f t="shared" si="214"/>
        <v>0</v>
      </c>
      <c r="THN34" s="74">
        <f t="shared" si="214"/>
        <v>0</v>
      </c>
      <c r="THO34" s="74">
        <f t="shared" si="214"/>
        <v>0</v>
      </c>
      <c r="THP34" s="74">
        <f t="shared" si="214"/>
        <v>0</v>
      </c>
      <c r="THQ34" s="74">
        <f t="shared" si="214"/>
        <v>0</v>
      </c>
      <c r="THR34" s="74">
        <f t="shared" si="214"/>
        <v>0</v>
      </c>
      <c r="THS34" s="74">
        <f t="shared" si="214"/>
        <v>0</v>
      </c>
      <c r="THT34" s="74">
        <f t="shared" si="214"/>
        <v>0</v>
      </c>
      <c r="THU34" s="74">
        <f t="shared" si="214"/>
        <v>0</v>
      </c>
      <c r="THV34" s="74">
        <f t="shared" si="214"/>
        <v>0</v>
      </c>
      <c r="THW34" s="74">
        <f t="shared" si="214"/>
        <v>0</v>
      </c>
      <c r="THX34" s="74">
        <f t="shared" si="214"/>
        <v>0</v>
      </c>
      <c r="THY34" s="74">
        <f t="shared" si="214"/>
        <v>0</v>
      </c>
      <c r="THZ34" s="74">
        <f t="shared" si="214"/>
        <v>0</v>
      </c>
      <c r="TIA34" s="74">
        <f t="shared" si="214"/>
        <v>0</v>
      </c>
      <c r="TIB34" s="74">
        <f t="shared" si="214"/>
        <v>0</v>
      </c>
      <c r="TIC34" s="74">
        <f t="shared" si="214"/>
        <v>0</v>
      </c>
      <c r="TID34" s="74">
        <f t="shared" si="214"/>
        <v>0</v>
      </c>
      <c r="TIE34" s="74">
        <f t="shared" si="214"/>
        <v>0</v>
      </c>
      <c r="TIF34" s="74">
        <f t="shared" si="214"/>
        <v>0</v>
      </c>
      <c r="TIG34" s="74">
        <f t="shared" si="214"/>
        <v>0</v>
      </c>
      <c r="TIH34" s="74">
        <f t="shared" si="214"/>
        <v>0</v>
      </c>
      <c r="TII34" s="74">
        <f t="shared" si="214"/>
        <v>0</v>
      </c>
      <c r="TIJ34" s="74">
        <f t="shared" si="214"/>
        <v>0</v>
      </c>
      <c r="TIK34" s="74">
        <f t="shared" si="214"/>
        <v>0</v>
      </c>
      <c r="TIL34" s="74">
        <f t="shared" si="214"/>
        <v>0</v>
      </c>
      <c r="TIM34" s="74">
        <f t="shared" si="214"/>
        <v>0</v>
      </c>
      <c r="TIN34" s="74">
        <f t="shared" ref="TIN34:TKY34" si="215">TIN6/1000000</f>
        <v>0</v>
      </c>
      <c r="TIO34" s="74">
        <f t="shared" si="215"/>
        <v>0</v>
      </c>
      <c r="TIP34" s="74">
        <f t="shared" si="215"/>
        <v>0</v>
      </c>
      <c r="TIQ34" s="74">
        <f t="shared" si="215"/>
        <v>0</v>
      </c>
      <c r="TIR34" s="74">
        <f t="shared" si="215"/>
        <v>0</v>
      </c>
      <c r="TIS34" s="74">
        <f t="shared" si="215"/>
        <v>0</v>
      </c>
      <c r="TIT34" s="74">
        <f t="shared" si="215"/>
        <v>0</v>
      </c>
      <c r="TIU34" s="74">
        <f t="shared" si="215"/>
        <v>0</v>
      </c>
      <c r="TIV34" s="74">
        <f t="shared" si="215"/>
        <v>0</v>
      </c>
      <c r="TIW34" s="74">
        <f t="shared" si="215"/>
        <v>0</v>
      </c>
      <c r="TIX34" s="74">
        <f t="shared" si="215"/>
        <v>0</v>
      </c>
      <c r="TIY34" s="74">
        <f t="shared" si="215"/>
        <v>0</v>
      </c>
      <c r="TIZ34" s="74">
        <f t="shared" si="215"/>
        <v>0</v>
      </c>
      <c r="TJA34" s="74">
        <f t="shared" si="215"/>
        <v>0</v>
      </c>
      <c r="TJB34" s="74">
        <f t="shared" si="215"/>
        <v>0</v>
      </c>
      <c r="TJC34" s="74">
        <f t="shared" si="215"/>
        <v>0</v>
      </c>
      <c r="TJD34" s="74">
        <f t="shared" si="215"/>
        <v>0</v>
      </c>
      <c r="TJE34" s="74">
        <f t="shared" si="215"/>
        <v>0</v>
      </c>
      <c r="TJF34" s="74">
        <f t="shared" si="215"/>
        <v>0</v>
      </c>
      <c r="TJG34" s="74">
        <f t="shared" si="215"/>
        <v>0</v>
      </c>
      <c r="TJH34" s="74">
        <f t="shared" si="215"/>
        <v>0</v>
      </c>
      <c r="TJI34" s="74">
        <f t="shared" si="215"/>
        <v>0</v>
      </c>
      <c r="TJJ34" s="74">
        <f t="shared" si="215"/>
        <v>0</v>
      </c>
      <c r="TJK34" s="74">
        <f t="shared" si="215"/>
        <v>0</v>
      </c>
      <c r="TJL34" s="74">
        <f t="shared" si="215"/>
        <v>0</v>
      </c>
      <c r="TJM34" s="74">
        <f t="shared" si="215"/>
        <v>0</v>
      </c>
      <c r="TJN34" s="74">
        <f t="shared" si="215"/>
        <v>0</v>
      </c>
      <c r="TJO34" s="74">
        <f t="shared" si="215"/>
        <v>0</v>
      </c>
      <c r="TJP34" s="74">
        <f t="shared" si="215"/>
        <v>0</v>
      </c>
      <c r="TJQ34" s="74">
        <f t="shared" si="215"/>
        <v>0</v>
      </c>
      <c r="TJR34" s="74">
        <f t="shared" si="215"/>
        <v>0</v>
      </c>
      <c r="TJS34" s="74">
        <f t="shared" si="215"/>
        <v>0</v>
      </c>
      <c r="TJT34" s="74">
        <f t="shared" si="215"/>
        <v>0</v>
      </c>
      <c r="TJU34" s="74">
        <f t="shared" si="215"/>
        <v>0</v>
      </c>
      <c r="TJV34" s="74">
        <f t="shared" si="215"/>
        <v>0</v>
      </c>
      <c r="TJW34" s="74">
        <f t="shared" si="215"/>
        <v>0</v>
      </c>
      <c r="TJX34" s="74">
        <f t="shared" si="215"/>
        <v>0</v>
      </c>
      <c r="TJY34" s="74">
        <f t="shared" si="215"/>
        <v>0</v>
      </c>
      <c r="TJZ34" s="74">
        <f t="shared" si="215"/>
        <v>0</v>
      </c>
      <c r="TKA34" s="74">
        <f t="shared" si="215"/>
        <v>0</v>
      </c>
      <c r="TKB34" s="74">
        <f t="shared" si="215"/>
        <v>0</v>
      </c>
      <c r="TKC34" s="74">
        <f t="shared" si="215"/>
        <v>0</v>
      </c>
      <c r="TKD34" s="74">
        <f t="shared" si="215"/>
        <v>0</v>
      </c>
      <c r="TKE34" s="74">
        <f t="shared" si="215"/>
        <v>0</v>
      </c>
      <c r="TKF34" s="74">
        <f t="shared" si="215"/>
        <v>0</v>
      </c>
      <c r="TKG34" s="74">
        <f t="shared" si="215"/>
        <v>0</v>
      </c>
      <c r="TKH34" s="74">
        <f t="shared" si="215"/>
        <v>0</v>
      </c>
      <c r="TKI34" s="74">
        <f t="shared" si="215"/>
        <v>0</v>
      </c>
      <c r="TKJ34" s="74">
        <f t="shared" si="215"/>
        <v>0</v>
      </c>
      <c r="TKK34" s="74">
        <f t="shared" si="215"/>
        <v>0</v>
      </c>
      <c r="TKL34" s="74">
        <f t="shared" si="215"/>
        <v>0</v>
      </c>
      <c r="TKM34" s="74">
        <f t="shared" si="215"/>
        <v>0</v>
      </c>
      <c r="TKN34" s="74">
        <f t="shared" si="215"/>
        <v>0</v>
      </c>
      <c r="TKO34" s="74">
        <f t="shared" si="215"/>
        <v>0</v>
      </c>
      <c r="TKP34" s="74">
        <f t="shared" si="215"/>
        <v>0</v>
      </c>
      <c r="TKQ34" s="74">
        <f t="shared" si="215"/>
        <v>0</v>
      </c>
      <c r="TKR34" s="74">
        <f t="shared" si="215"/>
        <v>0</v>
      </c>
      <c r="TKS34" s="74">
        <f t="shared" si="215"/>
        <v>0</v>
      </c>
      <c r="TKT34" s="74">
        <f t="shared" si="215"/>
        <v>0</v>
      </c>
      <c r="TKU34" s="74">
        <f t="shared" si="215"/>
        <v>0</v>
      </c>
      <c r="TKV34" s="74">
        <f t="shared" si="215"/>
        <v>0</v>
      </c>
      <c r="TKW34" s="74">
        <f t="shared" si="215"/>
        <v>0</v>
      </c>
      <c r="TKX34" s="74">
        <f t="shared" si="215"/>
        <v>0</v>
      </c>
      <c r="TKY34" s="74">
        <f t="shared" si="215"/>
        <v>0</v>
      </c>
      <c r="TKZ34" s="74">
        <f t="shared" ref="TKZ34:TNK34" si="216">TKZ6/1000000</f>
        <v>0</v>
      </c>
      <c r="TLA34" s="74">
        <f t="shared" si="216"/>
        <v>0</v>
      </c>
      <c r="TLB34" s="74">
        <f t="shared" si="216"/>
        <v>0</v>
      </c>
      <c r="TLC34" s="74">
        <f t="shared" si="216"/>
        <v>0</v>
      </c>
      <c r="TLD34" s="74">
        <f t="shared" si="216"/>
        <v>0</v>
      </c>
      <c r="TLE34" s="74">
        <f t="shared" si="216"/>
        <v>0</v>
      </c>
      <c r="TLF34" s="74">
        <f t="shared" si="216"/>
        <v>0</v>
      </c>
      <c r="TLG34" s="74">
        <f t="shared" si="216"/>
        <v>0</v>
      </c>
      <c r="TLH34" s="74">
        <f t="shared" si="216"/>
        <v>0</v>
      </c>
      <c r="TLI34" s="74">
        <f t="shared" si="216"/>
        <v>0</v>
      </c>
      <c r="TLJ34" s="74">
        <f t="shared" si="216"/>
        <v>0</v>
      </c>
      <c r="TLK34" s="74">
        <f t="shared" si="216"/>
        <v>0</v>
      </c>
      <c r="TLL34" s="74">
        <f t="shared" si="216"/>
        <v>0</v>
      </c>
      <c r="TLM34" s="74">
        <f t="shared" si="216"/>
        <v>0</v>
      </c>
      <c r="TLN34" s="74">
        <f t="shared" si="216"/>
        <v>0</v>
      </c>
      <c r="TLO34" s="74">
        <f t="shared" si="216"/>
        <v>0</v>
      </c>
      <c r="TLP34" s="74">
        <f t="shared" si="216"/>
        <v>0</v>
      </c>
      <c r="TLQ34" s="74">
        <f t="shared" si="216"/>
        <v>0</v>
      </c>
      <c r="TLR34" s="74">
        <f t="shared" si="216"/>
        <v>0</v>
      </c>
      <c r="TLS34" s="74">
        <f t="shared" si="216"/>
        <v>0</v>
      </c>
      <c r="TLT34" s="74">
        <f t="shared" si="216"/>
        <v>0</v>
      </c>
      <c r="TLU34" s="74">
        <f t="shared" si="216"/>
        <v>0</v>
      </c>
      <c r="TLV34" s="74">
        <f t="shared" si="216"/>
        <v>0</v>
      </c>
      <c r="TLW34" s="74">
        <f t="shared" si="216"/>
        <v>0</v>
      </c>
      <c r="TLX34" s="74">
        <f t="shared" si="216"/>
        <v>0</v>
      </c>
      <c r="TLY34" s="74">
        <f t="shared" si="216"/>
        <v>0</v>
      </c>
      <c r="TLZ34" s="74">
        <f t="shared" si="216"/>
        <v>0</v>
      </c>
      <c r="TMA34" s="74">
        <f t="shared" si="216"/>
        <v>0</v>
      </c>
      <c r="TMB34" s="74">
        <f t="shared" si="216"/>
        <v>0</v>
      </c>
      <c r="TMC34" s="74">
        <f t="shared" si="216"/>
        <v>0</v>
      </c>
      <c r="TMD34" s="74">
        <f t="shared" si="216"/>
        <v>0</v>
      </c>
      <c r="TME34" s="74">
        <f t="shared" si="216"/>
        <v>0</v>
      </c>
      <c r="TMF34" s="74">
        <f t="shared" si="216"/>
        <v>0</v>
      </c>
      <c r="TMG34" s="74">
        <f t="shared" si="216"/>
        <v>0</v>
      </c>
      <c r="TMH34" s="74">
        <f t="shared" si="216"/>
        <v>0</v>
      </c>
      <c r="TMI34" s="74">
        <f t="shared" si="216"/>
        <v>0</v>
      </c>
      <c r="TMJ34" s="74">
        <f t="shared" si="216"/>
        <v>0</v>
      </c>
      <c r="TMK34" s="74">
        <f t="shared" si="216"/>
        <v>0</v>
      </c>
      <c r="TML34" s="74">
        <f t="shared" si="216"/>
        <v>0</v>
      </c>
      <c r="TMM34" s="74">
        <f t="shared" si="216"/>
        <v>0</v>
      </c>
      <c r="TMN34" s="74">
        <f t="shared" si="216"/>
        <v>0</v>
      </c>
      <c r="TMO34" s="74">
        <f t="shared" si="216"/>
        <v>0</v>
      </c>
      <c r="TMP34" s="74">
        <f t="shared" si="216"/>
        <v>0</v>
      </c>
      <c r="TMQ34" s="74">
        <f t="shared" si="216"/>
        <v>0</v>
      </c>
      <c r="TMR34" s="74">
        <f t="shared" si="216"/>
        <v>0</v>
      </c>
      <c r="TMS34" s="74">
        <f t="shared" si="216"/>
        <v>0</v>
      </c>
      <c r="TMT34" s="74">
        <f t="shared" si="216"/>
        <v>0</v>
      </c>
      <c r="TMU34" s="74">
        <f t="shared" si="216"/>
        <v>0</v>
      </c>
      <c r="TMV34" s="74">
        <f t="shared" si="216"/>
        <v>0</v>
      </c>
      <c r="TMW34" s="74">
        <f t="shared" si="216"/>
        <v>0</v>
      </c>
      <c r="TMX34" s="74">
        <f t="shared" si="216"/>
        <v>0</v>
      </c>
      <c r="TMY34" s="74">
        <f t="shared" si="216"/>
        <v>0</v>
      </c>
      <c r="TMZ34" s="74">
        <f t="shared" si="216"/>
        <v>0</v>
      </c>
      <c r="TNA34" s="74">
        <f t="shared" si="216"/>
        <v>0</v>
      </c>
      <c r="TNB34" s="74">
        <f t="shared" si="216"/>
        <v>0</v>
      </c>
      <c r="TNC34" s="74">
        <f t="shared" si="216"/>
        <v>0</v>
      </c>
      <c r="TND34" s="74">
        <f t="shared" si="216"/>
        <v>0</v>
      </c>
      <c r="TNE34" s="74">
        <f t="shared" si="216"/>
        <v>0</v>
      </c>
      <c r="TNF34" s="74">
        <f t="shared" si="216"/>
        <v>0</v>
      </c>
      <c r="TNG34" s="74">
        <f t="shared" si="216"/>
        <v>0</v>
      </c>
      <c r="TNH34" s="74">
        <f t="shared" si="216"/>
        <v>0</v>
      </c>
      <c r="TNI34" s="74">
        <f t="shared" si="216"/>
        <v>0</v>
      </c>
      <c r="TNJ34" s="74">
        <f t="shared" si="216"/>
        <v>0</v>
      </c>
      <c r="TNK34" s="74">
        <f t="shared" si="216"/>
        <v>0</v>
      </c>
      <c r="TNL34" s="74">
        <f t="shared" ref="TNL34:TPW34" si="217">TNL6/1000000</f>
        <v>0</v>
      </c>
      <c r="TNM34" s="74">
        <f t="shared" si="217"/>
        <v>0</v>
      </c>
      <c r="TNN34" s="74">
        <f t="shared" si="217"/>
        <v>0</v>
      </c>
      <c r="TNO34" s="74">
        <f t="shared" si="217"/>
        <v>0</v>
      </c>
      <c r="TNP34" s="74">
        <f t="shared" si="217"/>
        <v>0</v>
      </c>
      <c r="TNQ34" s="74">
        <f t="shared" si="217"/>
        <v>0</v>
      </c>
      <c r="TNR34" s="74">
        <f t="shared" si="217"/>
        <v>0</v>
      </c>
      <c r="TNS34" s="74">
        <f t="shared" si="217"/>
        <v>0</v>
      </c>
      <c r="TNT34" s="74">
        <f t="shared" si="217"/>
        <v>0</v>
      </c>
      <c r="TNU34" s="74">
        <f t="shared" si="217"/>
        <v>0</v>
      </c>
      <c r="TNV34" s="74">
        <f t="shared" si="217"/>
        <v>0</v>
      </c>
      <c r="TNW34" s="74">
        <f t="shared" si="217"/>
        <v>0</v>
      </c>
      <c r="TNX34" s="74">
        <f t="shared" si="217"/>
        <v>0</v>
      </c>
      <c r="TNY34" s="74">
        <f t="shared" si="217"/>
        <v>0</v>
      </c>
      <c r="TNZ34" s="74">
        <f t="shared" si="217"/>
        <v>0</v>
      </c>
      <c r="TOA34" s="74">
        <f t="shared" si="217"/>
        <v>0</v>
      </c>
      <c r="TOB34" s="74">
        <f t="shared" si="217"/>
        <v>0</v>
      </c>
      <c r="TOC34" s="74">
        <f t="shared" si="217"/>
        <v>0</v>
      </c>
      <c r="TOD34" s="74">
        <f t="shared" si="217"/>
        <v>0</v>
      </c>
      <c r="TOE34" s="74">
        <f t="shared" si="217"/>
        <v>0</v>
      </c>
      <c r="TOF34" s="74">
        <f t="shared" si="217"/>
        <v>0</v>
      </c>
      <c r="TOG34" s="74">
        <f t="shared" si="217"/>
        <v>0</v>
      </c>
      <c r="TOH34" s="74">
        <f t="shared" si="217"/>
        <v>0</v>
      </c>
      <c r="TOI34" s="74">
        <f t="shared" si="217"/>
        <v>0</v>
      </c>
      <c r="TOJ34" s="74">
        <f t="shared" si="217"/>
        <v>0</v>
      </c>
      <c r="TOK34" s="74">
        <f t="shared" si="217"/>
        <v>0</v>
      </c>
      <c r="TOL34" s="74">
        <f t="shared" si="217"/>
        <v>0</v>
      </c>
      <c r="TOM34" s="74">
        <f t="shared" si="217"/>
        <v>0</v>
      </c>
      <c r="TON34" s="74">
        <f t="shared" si="217"/>
        <v>0</v>
      </c>
      <c r="TOO34" s="74">
        <f t="shared" si="217"/>
        <v>0</v>
      </c>
      <c r="TOP34" s="74">
        <f t="shared" si="217"/>
        <v>0</v>
      </c>
      <c r="TOQ34" s="74">
        <f t="shared" si="217"/>
        <v>0</v>
      </c>
      <c r="TOR34" s="74">
        <f t="shared" si="217"/>
        <v>0</v>
      </c>
      <c r="TOS34" s="74">
        <f t="shared" si="217"/>
        <v>0</v>
      </c>
      <c r="TOT34" s="74">
        <f t="shared" si="217"/>
        <v>0</v>
      </c>
      <c r="TOU34" s="74">
        <f t="shared" si="217"/>
        <v>0</v>
      </c>
      <c r="TOV34" s="74">
        <f t="shared" si="217"/>
        <v>0</v>
      </c>
      <c r="TOW34" s="74">
        <f t="shared" si="217"/>
        <v>0</v>
      </c>
      <c r="TOX34" s="74">
        <f t="shared" si="217"/>
        <v>0</v>
      </c>
      <c r="TOY34" s="74">
        <f t="shared" si="217"/>
        <v>0</v>
      </c>
      <c r="TOZ34" s="74">
        <f t="shared" si="217"/>
        <v>0</v>
      </c>
      <c r="TPA34" s="74">
        <f t="shared" si="217"/>
        <v>0</v>
      </c>
      <c r="TPB34" s="74">
        <f t="shared" si="217"/>
        <v>0</v>
      </c>
      <c r="TPC34" s="74">
        <f t="shared" si="217"/>
        <v>0</v>
      </c>
      <c r="TPD34" s="74">
        <f t="shared" si="217"/>
        <v>0</v>
      </c>
      <c r="TPE34" s="74">
        <f t="shared" si="217"/>
        <v>0</v>
      </c>
      <c r="TPF34" s="74">
        <f t="shared" si="217"/>
        <v>0</v>
      </c>
      <c r="TPG34" s="74">
        <f t="shared" si="217"/>
        <v>0</v>
      </c>
      <c r="TPH34" s="74">
        <f t="shared" si="217"/>
        <v>0</v>
      </c>
      <c r="TPI34" s="74">
        <f t="shared" si="217"/>
        <v>0</v>
      </c>
      <c r="TPJ34" s="74">
        <f t="shared" si="217"/>
        <v>0</v>
      </c>
      <c r="TPK34" s="74">
        <f t="shared" si="217"/>
        <v>0</v>
      </c>
      <c r="TPL34" s="74">
        <f t="shared" si="217"/>
        <v>0</v>
      </c>
      <c r="TPM34" s="74">
        <f t="shared" si="217"/>
        <v>0</v>
      </c>
      <c r="TPN34" s="74">
        <f t="shared" si="217"/>
        <v>0</v>
      </c>
      <c r="TPO34" s="74">
        <f t="shared" si="217"/>
        <v>0</v>
      </c>
      <c r="TPP34" s="74">
        <f t="shared" si="217"/>
        <v>0</v>
      </c>
      <c r="TPQ34" s="74">
        <f t="shared" si="217"/>
        <v>0</v>
      </c>
      <c r="TPR34" s="74">
        <f t="shared" si="217"/>
        <v>0</v>
      </c>
      <c r="TPS34" s="74">
        <f t="shared" si="217"/>
        <v>0</v>
      </c>
      <c r="TPT34" s="74">
        <f t="shared" si="217"/>
        <v>0</v>
      </c>
      <c r="TPU34" s="74">
        <f t="shared" si="217"/>
        <v>0</v>
      </c>
      <c r="TPV34" s="74">
        <f t="shared" si="217"/>
        <v>0</v>
      </c>
      <c r="TPW34" s="74">
        <f t="shared" si="217"/>
        <v>0</v>
      </c>
      <c r="TPX34" s="74">
        <f t="shared" ref="TPX34:TSI34" si="218">TPX6/1000000</f>
        <v>0</v>
      </c>
      <c r="TPY34" s="74">
        <f t="shared" si="218"/>
        <v>0</v>
      </c>
      <c r="TPZ34" s="74">
        <f t="shared" si="218"/>
        <v>0</v>
      </c>
      <c r="TQA34" s="74">
        <f t="shared" si="218"/>
        <v>0</v>
      </c>
      <c r="TQB34" s="74">
        <f t="shared" si="218"/>
        <v>0</v>
      </c>
      <c r="TQC34" s="74">
        <f t="shared" si="218"/>
        <v>0</v>
      </c>
      <c r="TQD34" s="74">
        <f t="shared" si="218"/>
        <v>0</v>
      </c>
      <c r="TQE34" s="74">
        <f t="shared" si="218"/>
        <v>0</v>
      </c>
      <c r="TQF34" s="74">
        <f t="shared" si="218"/>
        <v>0</v>
      </c>
      <c r="TQG34" s="74">
        <f t="shared" si="218"/>
        <v>0</v>
      </c>
      <c r="TQH34" s="74">
        <f t="shared" si="218"/>
        <v>0</v>
      </c>
      <c r="TQI34" s="74">
        <f t="shared" si="218"/>
        <v>0</v>
      </c>
      <c r="TQJ34" s="74">
        <f t="shared" si="218"/>
        <v>0</v>
      </c>
      <c r="TQK34" s="74">
        <f t="shared" si="218"/>
        <v>0</v>
      </c>
      <c r="TQL34" s="74">
        <f t="shared" si="218"/>
        <v>0</v>
      </c>
      <c r="TQM34" s="74">
        <f t="shared" si="218"/>
        <v>0</v>
      </c>
      <c r="TQN34" s="74">
        <f t="shared" si="218"/>
        <v>0</v>
      </c>
      <c r="TQO34" s="74">
        <f t="shared" si="218"/>
        <v>0</v>
      </c>
      <c r="TQP34" s="74">
        <f t="shared" si="218"/>
        <v>0</v>
      </c>
      <c r="TQQ34" s="74">
        <f t="shared" si="218"/>
        <v>0</v>
      </c>
      <c r="TQR34" s="74">
        <f t="shared" si="218"/>
        <v>0</v>
      </c>
      <c r="TQS34" s="74">
        <f t="shared" si="218"/>
        <v>0</v>
      </c>
      <c r="TQT34" s="74">
        <f t="shared" si="218"/>
        <v>0</v>
      </c>
      <c r="TQU34" s="74">
        <f t="shared" si="218"/>
        <v>0</v>
      </c>
      <c r="TQV34" s="74">
        <f t="shared" si="218"/>
        <v>0</v>
      </c>
      <c r="TQW34" s="74">
        <f t="shared" si="218"/>
        <v>0</v>
      </c>
      <c r="TQX34" s="74">
        <f t="shared" si="218"/>
        <v>0</v>
      </c>
      <c r="TQY34" s="74">
        <f t="shared" si="218"/>
        <v>0</v>
      </c>
      <c r="TQZ34" s="74">
        <f t="shared" si="218"/>
        <v>0</v>
      </c>
      <c r="TRA34" s="74">
        <f t="shared" si="218"/>
        <v>0</v>
      </c>
      <c r="TRB34" s="74">
        <f t="shared" si="218"/>
        <v>0</v>
      </c>
      <c r="TRC34" s="74">
        <f t="shared" si="218"/>
        <v>0</v>
      </c>
      <c r="TRD34" s="74">
        <f t="shared" si="218"/>
        <v>0</v>
      </c>
      <c r="TRE34" s="74">
        <f t="shared" si="218"/>
        <v>0</v>
      </c>
      <c r="TRF34" s="74">
        <f t="shared" si="218"/>
        <v>0</v>
      </c>
      <c r="TRG34" s="74">
        <f t="shared" si="218"/>
        <v>0</v>
      </c>
      <c r="TRH34" s="74">
        <f t="shared" si="218"/>
        <v>0</v>
      </c>
      <c r="TRI34" s="74">
        <f t="shared" si="218"/>
        <v>0</v>
      </c>
      <c r="TRJ34" s="74">
        <f t="shared" si="218"/>
        <v>0</v>
      </c>
      <c r="TRK34" s="74">
        <f t="shared" si="218"/>
        <v>0</v>
      </c>
      <c r="TRL34" s="74">
        <f t="shared" si="218"/>
        <v>0</v>
      </c>
      <c r="TRM34" s="74">
        <f t="shared" si="218"/>
        <v>0</v>
      </c>
      <c r="TRN34" s="74">
        <f t="shared" si="218"/>
        <v>0</v>
      </c>
      <c r="TRO34" s="74">
        <f t="shared" si="218"/>
        <v>0</v>
      </c>
      <c r="TRP34" s="74">
        <f t="shared" si="218"/>
        <v>0</v>
      </c>
      <c r="TRQ34" s="74">
        <f t="shared" si="218"/>
        <v>0</v>
      </c>
      <c r="TRR34" s="74">
        <f t="shared" si="218"/>
        <v>0</v>
      </c>
      <c r="TRS34" s="74">
        <f t="shared" si="218"/>
        <v>0</v>
      </c>
      <c r="TRT34" s="74">
        <f t="shared" si="218"/>
        <v>0</v>
      </c>
      <c r="TRU34" s="74">
        <f t="shared" si="218"/>
        <v>0</v>
      </c>
      <c r="TRV34" s="74">
        <f t="shared" si="218"/>
        <v>0</v>
      </c>
      <c r="TRW34" s="74">
        <f t="shared" si="218"/>
        <v>0</v>
      </c>
      <c r="TRX34" s="74">
        <f t="shared" si="218"/>
        <v>0</v>
      </c>
      <c r="TRY34" s="74">
        <f t="shared" si="218"/>
        <v>0</v>
      </c>
      <c r="TRZ34" s="74">
        <f t="shared" si="218"/>
        <v>0</v>
      </c>
      <c r="TSA34" s="74">
        <f t="shared" si="218"/>
        <v>0</v>
      </c>
      <c r="TSB34" s="74">
        <f t="shared" si="218"/>
        <v>0</v>
      </c>
      <c r="TSC34" s="74">
        <f t="shared" si="218"/>
        <v>0</v>
      </c>
      <c r="TSD34" s="74">
        <f t="shared" si="218"/>
        <v>0</v>
      </c>
      <c r="TSE34" s="74">
        <f t="shared" si="218"/>
        <v>0</v>
      </c>
      <c r="TSF34" s="74">
        <f t="shared" si="218"/>
        <v>0</v>
      </c>
      <c r="TSG34" s="74">
        <f t="shared" si="218"/>
        <v>0</v>
      </c>
      <c r="TSH34" s="74">
        <f t="shared" si="218"/>
        <v>0</v>
      </c>
      <c r="TSI34" s="74">
        <f t="shared" si="218"/>
        <v>0</v>
      </c>
      <c r="TSJ34" s="74">
        <f t="shared" ref="TSJ34:TUU34" si="219">TSJ6/1000000</f>
        <v>0</v>
      </c>
      <c r="TSK34" s="74">
        <f t="shared" si="219"/>
        <v>0</v>
      </c>
      <c r="TSL34" s="74">
        <f t="shared" si="219"/>
        <v>0</v>
      </c>
      <c r="TSM34" s="74">
        <f t="shared" si="219"/>
        <v>0</v>
      </c>
      <c r="TSN34" s="74">
        <f t="shared" si="219"/>
        <v>0</v>
      </c>
      <c r="TSO34" s="74">
        <f t="shared" si="219"/>
        <v>0</v>
      </c>
      <c r="TSP34" s="74">
        <f t="shared" si="219"/>
        <v>0</v>
      </c>
      <c r="TSQ34" s="74">
        <f t="shared" si="219"/>
        <v>0</v>
      </c>
      <c r="TSR34" s="74">
        <f t="shared" si="219"/>
        <v>0</v>
      </c>
      <c r="TSS34" s="74">
        <f t="shared" si="219"/>
        <v>0</v>
      </c>
      <c r="TST34" s="74">
        <f t="shared" si="219"/>
        <v>0</v>
      </c>
      <c r="TSU34" s="74">
        <f t="shared" si="219"/>
        <v>0</v>
      </c>
      <c r="TSV34" s="74">
        <f t="shared" si="219"/>
        <v>0</v>
      </c>
      <c r="TSW34" s="74">
        <f t="shared" si="219"/>
        <v>0</v>
      </c>
      <c r="TSX34" s="74">
        <f t="shared" si="219"/>
        <v>0</v>
      </c>
      <c r="TSY34" s="74">
        <f t="shared" si="219"/>
        <v>0</v>
      </c>
      <c r="TSZ34" s="74">
        <f t="shared" si="219"/>
        <v>0</v>
      </c>
      <c r="TTA34" s="74">
        <f t="shared" si="219"/>
        <v>0</v>
      </c>
      <c r="TTB34" s="74">
        <f t="shared" si="219"/>
        <v>0</v>
      </c>
      <c r="TTC34" s="74">
        <f t="shared" si="219"/>
        <v>0</v>
      </c>
      <c r="TTD34" s="74">
        <f t="shared" si="219"/>
        <v>0</v>
      </c>
      <c r="TTE34" s="74">
        <f t="shared" si="219"/>
        <v>0</v>
      </c>
      <c r="TTF34" s="74">
        <f t="shared" si="219"/>
        <v>0</v>
      </c>
      <c r="TTG34" s="74">
        <f t="shared" si="219"/>
        <v>0</v>
      </c>
      <c r="TTH34" s="74">
        <f t="shared" si="219"/>
        <v>0</v>
      </c>
      <c r="TTI34" s="74">
        <f t="shared" si="219"/>
        <v>0</v>
      </c>
      <c r="TTJ34" s="74">
        <f t="shared" si="219"/>
        <v>0</v>
      </c>
      <c r="TTK34" s="74">
        <f t="shared" si="219"/>
        <v>0</v>
      </c>
      <c r="TTL34" s="74">
        <f t="shared" si="219"/>
        <v>0</v>
      </c>
      <c r="TTM34" s="74">
        <f t="shared" si="219"/>
        <v>0</v>
      </c>
      <c r="TTN34" s="74">
        <f t="shared" si="219"/>
        <v>0</v>
      </c>
      <c r="TTO34" s="74">
        <f t="shared" si="219"/>
        <v>0</v>
      </c>
      <c r="TTP34" s="74">
        <f t="shared" si="219"/>
        <v>0</v>
      </c>
      <c r="TTQ34" s="74">
        <f t="shared" si="219"/>
        <v>0</v>
      </c>
      <c r="TTR34" s="74">
        <f t="shared" si="219"/>
        <v>0</v>
      </c>
      <c r="TTS34" s="74">
        <f t="shared" si="219"/>
        <v>0</v>
      </c>
      <c r="TTT34" s="74">
        <f t="shared" si="219"/>
        <v>0</v>
      </c>
      <c r="TTU34" s="74">
        <f t="shared" si="219"/>
        <v>0</v>
      </c>
      <c r="TTV34" s="74">
        <f t="shared" si="219"/>
        <v>0</v>
      </c>
      <c r="TTW34" s="74">
        <f t="shared" si="219"/>
        <v>0</v>
      </c>
      <c r="TTX34" s="74">
        <f t="shared" si="219"/>
        <v>0</v>
      </c>
      <c r="TTY34" s="74">
        <f t="shared" si="219"/>
        <v>0</v>
      </c>
      <c r="TTZ34" s="74">
        <f t="shared" si="219"/>
        <v>0</v>
      </c>
      <c r="TUA34" s="74">
        <f t="shared" si="219"/>
        <v>0</v>
      </c>
      <c r="TUB34" s="74">
        <f t="shared" si="219"/>
        <v>0</v>
      </c>
      <c r="TUC34" s="74">
        <f t="shared" si="219"/>
        <v>0</v>
      </c>
      <c r="TUD34" s="74">
        <f t="shared" si="219"/>
        <v>0</v>
      </c>
      <c r="TUE34" s="74">
        <f t="shared" si="219"/>
        <v>0</v>
      </c>
      <c r="TUF34" s="74">
        <f t="shared" si="219"/>
        <v>0</v>
      </c>
      <c r="TUG34" s="74">
        <f t="shared" si="219"/>
        <v>0</v>
      </c>
      <c r="TUH34" s="74">
        <f t="shared" si="219"/>
        <v>0</v>
      </c>
      <c r="TUI34" s="74">
        <f t="shared" si="219"/>
        <v>0</v>
      </c>
      <c r="TUJ34" s="74">
        <f t="shared" si="219"/>
        <v>0</v>
      </c>
      <c r="TUK34" s="74">
        <f t="shared" si="219"/>
        <v>0</v>
      </c>
      <c r="TUL34" s="74">
        <f t="shared" si="219"/>
        <v>0</v>
      </c>
      <c r="TUM34" s="74">
        <f t="shared" si="219"/>
        <v>0</v>
      </c>
      <c r="TUN34" s="74">
        <f t="shared" si="219"/>
        <v>0</v>
      </c>
      <c r="TUO34" s="74">
        <f t="shared" si="219"/>
        <v>0</v>
      </c>
      <c r="TUP34" s="74">
        <f t="shared" si="219"/>
        <v>0</v>
      </c>
      <c r="TUQ34" s="74">
        <f t="shared" si="219"/>
        <v>0</v>
      </c>
      <c r="TUR34" s="74">
        <f t="shared" si="219"/>
        <v>0</v>
      </c>
      <c r="TUS34" s="74">
        <f t="shared" si="219"/>
        <v>0</v>
      </c>
      <c r="TUT34" s="74">
        <f t="shared" si="219"/>
        <v>0</v>
      </c>
      <c r="TUU34" s="74">
        <f t="shared" si="219"/>
        <v>0</v>
      </c>
      <c r="TUV34" s="74">
        <f t="shared" ref="TUV34:TXG34" si="220">TUV6/1000000</f>
        <v>0</v>
      </c>
      <c r="TUW34" s="74">
        <f t="shared" si="220"/>
        <v>0</v>
      </c>
      <c r="TUX34" s="74">
        <f t="shared" si="220"/>
        <v>0</v>
      </c>
      <c r="TUY34" s="74">
        <f t="shared" si="220"/>
        <v>0</v>
      </c>
      <c r="TUZ34" s="74">
        <f t="shared" si="220"/>
        <v>0</v>
      </c>
      <c r="TVA34" s="74">
        <f t="shared" si="220"/>
        <v>0</v>
      </c>
      <c r="TVB34" s="74">
        <f t="shared" si="220"/>
        <v>0</v>
      </c>
      <c r="TVC34" s="74">
        <f t="shared" si="220"/>
        <v>0</v>
      </c>
      <c r="TVD34" s="74">
        <f t="shared" si="220"/>
        <v>0</v>
      </c>
      <c r="TVE34" s="74">
        <f t="shared" si="220"/>
        <v>0</v>
      </c>
      <c r="TVF34" s="74">
        <f t="shared" si="220"/>
        <v>0</v>
      </c>
      <c r="TVG34" s="74">
        <f t="shared" si="220"/>
        <v>0</v>
      </c>
      <c r="TVH34" s="74">
        <f t="shared" si="220"/>
        <v>0</v>
      </c>
      <c r="TVI34" s="74">
        <f t="shared" si="220"/>
        <v>0</v>
      </c>
      <c r="TVJ34" s="74">
        <f t="shared" si="220"/>
        <v>0</v>
      </c>
      <c r="TVK34" s="74">
        <f t="shared" si="220"/>
        <v>0</v>
      </c>
      <c r="TVL34" s="74">
        <f t="shared" si="220"/>
        <v>0</v>
      </c>
      <c r="TVM34" s="74">
        <f t="shared" si="220"/>
        <v>0</v>
      </c>
      <c r="TVN34" s="74">
        <f t="shared" si="220"/>
        <v>0</v>
      </c>
      <c r="TVO34" s="74">
        <f t="shared" si="220"/>
        <v>0</v>
      </c>
      <c r="TVP34" s="74">
        <f t="shared" si="220"/>
        <v>0</v>
      </c>
      <c r="TVQ34" s="74">
        <f t="shared" si="220"/>
        <v>0</v>
      </c>
      <c r="TVR34" s="74">
        <f t="shared" si="220"/>
        <v>0</v>
      </c>
      <c r="TVS34" s="74">
        <f t="shared" si="220"/>
        <v>0</v>
      </c>
      <c r="TVT34" s="74">
        <f t="shared" si="220"/>
        <v>0</v>
      </c>
      <c r="TVU34" s="74">
        <f t="shared" si="220"/>
        <v>0</v>
      </c>
      <c r="TVV34" s="74">
        <f t="shared" si="220"/>
        <v>0</v>
      </c>
      <c r="TVW34" s="74">
        <f t="shared" si="220"/>
        <v>0</v>
      </c>
      <c r="TVX34" s="74">
        <f t="shared" si="220"/>
        <v>0</v>
      </c>
      <c r="TVY34" s="74">
        <f t="shared" si="220"/>
        <v>0</v>
      </c>
      <c r="TVZ34" s="74">
        <f t="shared" si="220"/>
        <v>0</v>
      </c>
      <c r="TWA34" s="74">
        <f t="shared" si="220"/>
        <v>0</v>
      </c>
      <c r="TWB34" s="74">
        <f t="shared" si="220"/>
        <v>0</v>
      </c>
      <c r="TWC34" s="74">
        <f t="shared" si="220"/>
        <v>0</v>
      </c>
      <c r="TWD34" s="74">
        <f t="shared" si="220"/>
        <v>0</v>
      </c>
      <c r="TWE34" s="74">
        <f t="shared" si="220"/>
        <v>0</v>
      </c>
      <c r="TWF34" s="74">
        <f t="shared" si="220"/>
        <v>0</v>
      </c>
      <c r="TWG34" s="74">
        <f t="shared" si="220"/>
        <v>0</v>
      </c>
      <c r="TWH34" s="74">
        <f t="shared" si="220"/>
        <v>0</v>
      </c>
      <c r="TWI34" s="74">
        <f t="shared" si="220"/>
        <v>0</v>
      </c>
      <c r="TWJ34" s="74">
        <f t="shared" si="220"/>
        <v>0</v>
      </c>
      <c r="TWK34" s="74">
        <f t="shared" si="220"/>
        <v>0</v>
      </c>
      <c r="TWL34" s="74">
        <f t="shared" si="220"/>
        <v>0</v>
      </c>
      <c r="TWM34" s="74">
        <f t="shared" si="220"/>
        <v>0</v>
      </c>
      <c r="TWN34" s="74">
        <f t="shared" si="220"/>
        <v>0</v>
      </c>
      <c r="TWO34" s="74">
        <f t="shared" si="220"/>
        <v>0</v>
      </c>
      <c r="TWP34" s="74">
        <f t="shared" si="220"/>
        <v>0</v>
      </c>
      <c r="TWQ34" s="74">
        <f t="shared" si="220"/>
        <v>0</v>
      </c>
      <c r="TWR34" s="74">
        <f t="shared" si="220"/>
        <v>0</v>
      </c>
      <c r="TWS34" s="74">
        <f t="shared" si="220"/>
        <v>0</v>
      </c>
      <c r="TWT34" s="74">
        <f t="shared" si="220"/>
        <v>0</v>
      </c>
      <c r="TWU34" s="74">
        <f t="shared" si="220"/>
        <v>0</v>
      </c>
      <c r="TWV34" s="74">
        <f t="shared" si="220"/>
        <v>0</v>
      </c>
      <c r="TWW34" s="74">
        <f t="shared" si="220"/>
        <v>0</v>
      </c>
      <c r="TWX34" s="74">
        <f t="shared" si="220"/>
        <v>0</v>
      </c>
      <c r="TWY34" s="74">
        <f t="shared" si="220"/>
        <v>0</v>
      </c>
      <c r="TWZ34" s="74">
        <f t="shared" si="220"/>
        <v>0</v>
      </c>
      <c r="TXA34" s="74">
        <f t="shared" si="220"/>
        <v>0</v>
      </c>
      <c r="TXB34" s="74">
        <f t="shared" si="220"/>
        <v>0</v>
      </c>
      <c r="TXC34" s="74">
        <f t="shared" si="220"/>
        <v>0</v>
      </c>
      <c r="TXD34" s="74">
        <f t="shared" si="220"/>
        <v>0</v>
      </c>
      <c r="TXE34" s="74">
        <f t="shared" si="220"/>
        <v>0</v>
      </c>
      <c r="TXF34" s="74">
        <f t="shared" si="220"/>
        <v>0</v>
      </c>
      <c r="TXG34" s="74">
        <f t="shared" si="220"/>
        <v>0</v>
      </c>
      <c r="TXH34" s="74">
        <f t="shared" ref="TXH34:TZS34" si="221">TXH6/1000000</f>
        <v>0</v>
      </c>
      <c r="TXI34" s="74">
        <f t="shared" si="221"/>
        <v>0</v>
      </c>
      <c r="TXJ34" s="74">
        <f t="shared" si="221"/>
        <v>0</v>
      </c>
      <c r="TXK34" s="74">
        <f t="shared" si="221"/>
        <v>0</v>
      </c>
      <c r="TXL34" s="74">
        <f t="shared" si="221"/>
        <v>0</v>
      </c>
      <c r="TXM34" s="74">
        <f t="shared" si="221"/>
        <v>0</v>
      </c>
      <c r="TXN34" s="74">
        <f t="shared" si="221"/>
        <v>0</v>
      </c>
      <c r="TXO34" s="74">
        <f t="shared" si="221"/>
        <v>0</v>
      </c>
      <c r="TXP34" s="74">
        <f t="shared" si="221"/>
        <v>0</v>
      </c>
      <c r="TXQ34" s="74">
        <f t="shared" si="221"/>
        <v>0</v>
      </c>
      <c r="TXR34" s="74">
        <f t="shared" si="221"/>
        <v>0</v>
      </c>
      <c r="TXS34" s="74">
        <f t="shared" si="221"/>
        <v>0</v>
      </c>
      <c r="TXT34" s="74">
        <f t="shared" si="221"/>
        <v>0</v>
      </c>
      <c r="TXU34" s="74">
        <f t="shared" si="221"/>
        <v>0</v>
      </c>
      <c r="TXV34" s="74">
        <f t="shared" si="221"/>
        <v>0</v>
      </c>
      <c r="TXW34" s="74">
        <f t="shared" si="221"/>
        <v>0</v>
      </c>
      <c r="TXX34" s="74">
        <f t="shared" si="221"/>
        <v>0</v>
      </c>
      <c r="TXY34" s="74">
        <f t="shared" si="221"/>
        <v>0</v>
      </c>
      <c r="TXZ34" s="74">
        <f t="shared" si="221"/>
        <v>0</v>
      </c>
      <c r="TYA34" s="74">
        <f t="shared" si="221"/>
        <v>0</v>
      </c>
      <c r="TYB34" s="74">
        <f t="shared" si="221"/>
        <v>0</v>
      </c>
      <c r="TYC34" s="74">
        <f t="shared" si="221"/>
        <v>0</v>
      </c>
      <c r="TYD34" s="74">
        <f t="shared" si="221"/>
        <v>0</v>
      </c>
      <c r="TYE34" s="74">
        <f t="shared" si="221"/>
        <v>0</v>
      </c>
      <c r="TYF34" s="74">
        <f t="shared" si="221"/>
        <v>0</v>
      </c>
      <c r="TYG34" s="74">
        <f t="shared" si="221"/>
        <v>0</v>
      </c>
      <c r="TYH34" s="74">
        <f t="shared" si="221"/>
        <v>0</v>
      </c>
      <c r="TYI34" s="74">
        <f t="shared" si="221"/>
        <v>0</v>
      </c>
      <c r="TYJ34" s="74">
        <f t="shared" si="221"/>
        <v>0</v>
      </c>
      <c r="TYK34" s="74">
        <f t="shared" si="221"/>
        <v>0</v>
      </c>
      <c r="TYL34" s="74">
        <f t="shared" si="221"/>
        <v>0</v>
      </c>
      <c r="TYM34" s="74">
        <f t="shared" si="221"/>
        <v>0</v>
      </c>
      <c r="TYN34" s="74">
        <f t="shared" si="221"/>
        <v>0</v>
      </c>
      <c r="TYO34" s="74">
        <f t="shared" si="221"/>
        <v>0</v>
      </c>
      <c r="TYP34" s="74">
        <f t="shared" si="221"/>
        <v>0</v>
      </c>
      <c r="TYQ34" s="74">
        <f t="shared" si="221"/>
        <v>0</v>
      </c>
      <c r="TYR34" s="74">
        <f t="shared" si="221"/>
        <v>0</v>
      </c>
      <c r="TYS34" s="74">
        <f t="shared" si="221"/>
        <v>0</v>
      </c>
      <c r="TYT34" s="74">
        <f t="shared" si="221"/>
        <v>0</v>
      </c>
      <c r="TYU34" s="74">
        <f t="shared" si="221"/>
        <v>0</v>
      </c>
      <c r="TYV34" s="74">
        <f t="shared" si="221"/>
        <v>0</v>
      </c>
      <c r="TYW34" s="74">
        <f t="shared" si="221"/>
        <v>0</v>
      </c>
      <c r="TYX34" s="74">
        <f t="shared" si="221"/>
        <v>0</v>
      </c>
      <c r="TYY34" s="74">
        <f t="shared" si="221"/>
        <v>0</v>
      </c>
      <c r="TYZ34" s="74">
        <f t="shared" si="221"/>
        <v>0</v>
      </c>
      <c r="TZA34" s="74">
        <f t="shared" si="221"/>
        <v>0</v>
      </c>
      <c r="TZB34" s="74">
        <f t="shared" si="221"/>
        <v>0</v>
      </c>
      <c r="TZC34" s="74">
        <f t="shared" si="221"/>
        <v>0</v>
      </c>
      <c r="TZD34" s="74">
        <f t="shared" si="221"/>
        <v>0</v>
      </c>
      <c r="TZE34" s="74">
        <f t="shared" si="221"/>
        <v>0</v>
      </c>
      <c r="TZF34" s="74">
        <f t="shared" si="221"/>
        <v>0</v>
      </c>
      <c r="TZG34" s="74">
        <f t="shared" si="221"/>
        <v>0</v>
      </c>
      <c r="TZH34" s="74">
        <f t="shared" si="221"/>
        <v>0</v>
      </c>
      <c r="TZI34" s="74">
        <f t="shared" si="221"/>
        <v>0</v>
      </c>
      <c r="TZJ34" s="74">
        <f t="shared" si="221"/>
        <v>0</v>
      </c>
      <c r="TZK34" s="74">
        <f t="shared" si="221"/>
        <v>0</v>
      </c>
      <c r="TZL34" s="74">
        <f t="shared" si="221"/>
        <v>0</v>
      </c>
      <c r="TZM34" s="74">
        <f t="shared" si="221"/>
        <v>0</v>
      </c>
      <c r="TZN34" s="74">
        <f t="shared" si="221"/>
        <v>0</v>
      </c>
      <c r="TZO34" s="74">
        <f t="shared" si="221"/>
        <v>0</v>
      </c>
      <c r="TZP34" s="74">
        <f t="shared" si="221"/>
        <v>0</v>
      </c>
      <c r="TZQ34" s="74">
        <f t="shared" si="221"/>
        <v>0</v>
      </c>
      <c r="TZR34" s="74">
        <f t="shared" si="221"/>
        <v>0</v>
      </c>
      <c r="TZS34" s="74">
        <f t="shared" si="221"/>
        <v>0</v>
      </c>
      <c r="TZT34" s="74">
        <f t="shared" ref="TZT34:UCE34" si="222">TZT6/1000000</f>
        <v>0</v>
      </c>
      <c r="TZU34" s="74">
        <f t="shared" si="222"/>
        <v>0</v>
      </c>
      <c r="TZV34" s="74">
        <f t="shared" si="222"/>
        <v>0</v>
      </c>
      <c r="TZW34" s="74">
        <f t="shared" si="222"/>
        <v>0</v>
      </c>
      <c r="TZX34" s="74">
        <f t="shared" si="222"/>
        <v>0</v>
      </c>
      <c r="TZY34" s="74">
        <f t="shared" si="222"/>
        <v>0</v>
      </c>
      <c r="TZZ34" s="74">
        <f t="shared" si="222"/>
        <v>0</v>
      </c>
      <c r="UAA34" s="74">
        <f t="shared" si="222"/>
        <v>0</v>
      </c>
      <c r="UAB34" s="74">
        <f t="shared" si="222"/>
        <v>0</v>
      </c>
      <c r="UAC34" s="74">
        <f t="shared" si="222"/>
        <v>0</v>
      </c>
      <c r="UAD34" s="74">
        <f t="shared" si="222"/>
        <v>0</v>
      </c>
      <c r="UAE34" s="74">
        <f t="shared" si="222"/>
        <v>0</v>
      </c>
      <c r="UAF34" s="74">
        <f t="shared" si="222"/>
        <v>0</v>
      </c>
      <c r="UAG34" s="74">
        <f t="shared" si="222"/>
        <v>0</v>
      </c>
      <c r="UAH34" s="74">
        <f t="shared" si="222"/>
        <v>0</v>
      </c>
      <c r="UAI34" s="74">
        <f t="shared" si="222"/>
        <v>0</v>
      </c>
      <c r="UAJ34" s="74">
        <f t="shared" si="222"/>
        <v>0</v>
      </c>
      <c r="UAK34" s="74">
        <f t="shared" si="222"/>
        <v>0</v>
      </c>
      <c r="UAL34" s="74">
        <f t="shared" si="222"/>
        <v>0</v>
      </c>
      <c r="UAM34" s="74">
        <f t="shared" si="222"/>
        <v>0</v>
      </c>
      <c r="UAN34" s="74">
        <f t="shared" si="222"/>
        <v>0</v>
      </c>
      <c r="UAO34" s="74">
        <f t="shared" si="222"/>
        <v>0</v>
      </c>
      <c r="UAP34" s="74">
        <f t="shared" si="222"/>
        <v>0</v>
      </c>
      <c r="UAQ34" s="74">
        <f t="shared" si="222"/>
        <v>0</v>
      </c>
      <c r="UAR34" s="74">
        <f t="shared" si="222"/>
        <v>0</v>
      </c>
      <c r="UAS34" s="74">
        <f t="shared" si="222"/>
        <v>0</v>
      </c>
      <c r="UAT34" s="74">
        <f t="shared" si="222"/>
        <v>0</v>
      </c>
      <c r="UAU34" s="74">
        <f t="shared" si="222"/>
        <v>0</v>
      </c>
      <c r="UAV34" s="74">
        <f t="shared" si="222"/>
        <v>0</v>
      </c>
      <c r="UAW34" s="74">
        <f t="shared" si="222"/>
        <v>0</v>
      </c>
      <c r="UAX34" s="74">
        <f t="shared" si="222"/>
        <v>0</v>
      </c>
      <c r="UAY34" s="74">
        <f t="shared" si="222"/>
        <v>0</v>
      </c>
      <c r="UAZ34" s="74">
        <f t="shared" si="222"/>
        <v>0</v>
      </c>
      <c r="UBA34" s="74">
        <f t="shared" si="222"/>
        <v>0</v>
      </c>
      <c r="UBB34" s="74">
        <f t="shared" si="222"/>
        <v>0</v>
      </c>
      <c r="UBC34" s="74">
        <f t="shared" si="222"/>
        <v>0</v>
      </c>
      <c r="UBD34" s="74">
        <f t="shared" si="222"/>
        <v>0</v>
      </c>
      <c r="UBE34" s="74">
        <f t="shared" si="222"/>
        <v>0</v>
      </c>
      <c r="UBF34" s="74">
        <f t="shared" si="222"/>
        <v>0</v>
      </c>
      <c r="UBG34" s="74">
        <f t="shared" si="222"/>
        <v>0</v>
      </c>
      <c r="UBH34" s="74">
        <f t="shared" si="222"/>
        <v>0</v>
      </c>
      <c r="UBI34" s="74">
        <f t="shared" si="222"/>
        <v>0</v>
      </c>
      <c r="UBJ34" s="74">
        <f t="shared" si="222"/>
        <v>0</v>
      </c>
      <c r="UBK34" s="74">
        <f t="shared" si="222"/>
        <v>0</v>
      </c>
      <c r="UBL34" s="74">
        <f t="shared" si="222"/>
        <v>0</v>
      </c>
      <c r="UBM34" s="74">
        <f t="shared" si="222"/>
        <v>0</v>
      </c>
      <c r="UBN34" s="74">
        <f t="shared" si="222"/>
        <v>0</v>
      </c>
      <c r="UBO34" s="74">
        <f t="shared" si="222"/>
        <v>0</v>
      </c>
      <c r="UBP34" s="74">
        <f t="shared" si="222"/>
        <v>0</v>
      </c>
      <c r="UBQ34" s="74">
        <f t="shared" si="222"/>
        <v>0</v>
      </c>
      <c r="UBR34" s="74">
        <f t="shared" si="222"/>
        <v>0</v>
      </c>
      <c r="UBS34" s="74">
        <f t="shared" si="222"/>
        <v>0</v>
      </c>
      <c r="UBT34" s="74">
        <f t="shared" si="222"/>
        <v>0</v>
      </c>
      <c r="UBU34" s="74">
        <f t="shared" si="222"/>
        <v>0</v>
      </c>
      <c r="UBV34" s="74">
        <f t="shared" si="222"/>
        <v>0</v>
      </c>
      <c r="UBW34" s="74">
        <f t="shared" si="222"/>
        <v>0</v>
      </c>
      <c r="UBX34" s="74">
        <f t="shared" si="222"/>
        <v>0</v>
      </c>
      <c r="UBY34" s="74">
        <f t="shared" si="222"/>
        <v>0</v>
      </c>
      <c r="UBZ34" s="74">
        <f t="shared" si="222"/>
        <v>0</v>
      </c>
      <c r="UCA34" s="74">
        <f t="shared" si="222"/>
        <v>0</v>
      </c>
      <c r="UCB34" s="74">
        <f t="shared" si="222"/>
        <v>0</v>
      </c>
      <c r="UCC34" s="74">
        <f t="shared" si="222"/>
        <v>0</v>
      </c>
      <c r="UCD34" s="74">
        <f t="shared" si="222"/>
        <v>0</v>
      </c>
      <c r="UCE34" s="74">
        <f t="shared" si="222"/>
        <v>0</v>
      </c>
      <c r="UCF34" s="74">
        <f t="shared" ref="UCF34:UEQ34" si="223">UCF6/1000000</f>
        <v>0</v>
      </c>
      <c r="UCG34" s="74">
        <f t="shared" si="223"/>
        <v>0</v>
      </c>
      <c r="UCH34" s="74">
        <f t="shared" si="223"/>
        <v>0</v>
      </c>
      <c r="UCI34" s="74">
        <f t="shared" si="223"/>
        <v>0</v>
      </c>
      <c r="UCJ34" s="74">
        <f t="shared" si="223"/>
        <v>0</v>
      </c>
      <c r="UCK34" s="74">
        <f t="shared" si="223"/>
        <v>0</v>
      </c>
      <c r="UCL34" s="74">
        <f t="shared" si="223"/>
        <v>0</v>
      </c>
      <c r="UCM34" s="74">
        <f t="shared" si="223"/>
        <v>0</v>
      </c>
      <c r="UCN34" s="74">
        <f t="shared" si="223"/>
        <v>0</v>
      </c>
      <c r="UCO34" s="74">
        <f t="shared" si="223"/>
        <v>0</v>
      </c>
      <c r="UCP34" s="74">
        <f t="shared" si="223"/>
        <v>0</v>
      </c>
      <c r="UCQ34" s="74">
        <f t="shared" si="223"/>
        <v>0</v>
      </c>
      <c r="UCR34" s="74">
        <f t="shared" si="223"/>
        <v>0</v>
      </c>
      <c r="UCS34" s="74">
        <f t="shared" si="223"/>
        <v>0</v>
      </c>
      <c r="UCT34" s="74">
        <f t="shared" si="223"/>
        <v>0</v>
      </c>
      <c r="UCU34" s="74">
        <f t="shared" si="223"/>
        <v>0</v>
      </c>
      <c r="UCV34" s="74">
        <f t="shared" si="223"/>
        <v>0</v>
      </c>
      <c r="UCW34" s="74">
        <f t="shared" si="223"/>
        <v>0</v>
      </c>
      <c r="UCX34" s="74">
        <f t="shared" si="223"/>
        <v>0</v>
      </c>
      <c r="UCY34" s="74">
        <f t="shared" si="223"/>
        <v>0</v>
      </c>
      <c r="UCZ34" s="74">
        <f t="shared" si="223"/>
        <v>0</v>
      </c>
      <c r="UDA34" s="74">
        <f t="shared" si="223"/>
        <v>0</v>
      </c>
      <c r="UDB34" s="74">
        <f t="shared" si="223"/>
        <v>0</v>
      </c>
      <c r="UDC34" s="74">
        <f t="shared" si="223"/>
        <v>0</v>
      </c>
      <c r="UDD34" s="74">
        <f t="shared" si="223"/>
        <v>0</v>
      </c>
      <c r="UDE34" s="74">
        <f t="shared" si="223"/>
        <v>0</v>
      </c>
      <c r="UDF34" s="74">
        <f t="shared" si="223"/>
        <v>0</v>
      </c>
      <c r="UDG34" s="74">
        <f t="shared" si="223"/>
        <v>0</v>
      </c>
      <c r="UDH34" s="74">
        <f t="shared" si="223"/>
        <v>0</v>
      </c>
      <c r="UDI34" s="74">
        <f t="shared" si="223"/>
        <v>0</v>
      </c>
      <c r="UDJ34" s="74">
        <f t="shared" si="223"/>
        <v>0</v>
      </c>
      <c r="UDK34" s="74">
        <f t="shared" si="223"/>
        <v>0</v>
      </c>
      <c r="UDL34" s="74">
        <f t="shared" si="223"/>
        <v>0</v>
      </c>
      <c r="UDM34" s="74">
        <f t="shared" si="223"/>
        <v>0</v>
      </c>
      <c r="UDN34" s="74">
        <f t="shared" si="223"/>
        <v>0</v>
      </c>
      <c r="UDO34" s="74">
        <f t="shared" si="223"/>
        <v>0</v>
      </c>
      <c r="UDP34" s="74">
        <f t="shared" si="223"/>
        <v>0</v>
      </c>
      <c r="UDQ34" s="74">
        <f t="shared" si="223"/>
        <v>0</v>
      </c>
      <c r="UDR34" s="74">
        <f t="shared" si="223"/>
        <v>0</v>
      </c>
      <c r="UDS34" s="74">
        <f t="shared" si="223"/>
        <v>0</v>
      </c>
      <c r="UDT34" s="74">
        <f t="shared" si="223"/>
        <v>0</v>
      </c>
      <c r="UDU34" s="74">
        <f t="shared" si="223"/>
        <v>0</v>
      </c>
      <c r="UDV34" s="74">
        <f t="shared" si="223"/>
        <v>0</v>
      </c>
      <c r="UDW34" s="74">
        <f t="shared" si="223"/>
        <v>0</v>
      </c>
      <c r="UDX34" s="74">
        <f t="shared" si="223"/>
        <v>0</v>
      </c>
      <c r="UDY34" s="74">
        <f t="shared" si="223"/>
        <v>0</v>
      </c>
      <c r="UDZ34" s="74">
        <f t="shared" si="223"/>
        <v>0</v>
      </c>
      <c r="UEA34" s="74">
        <f t="shared" si="223"/>
        <v>0</v>
      </c>
      <c r="UEB34" s="74">
        <f t="shared" si="223"/>
        <v>0</v>
      </c>
      <c r="UEC34" s="74">
        <f t="shared" si="223"/>
        <v>0</v>
      </c>
      <c r="UED34" s="74">
        <f t="shared" si="223"/>
        <v>0</v>
      </c>
      <c r="UEE34" s="74">
        <f t="shared" si="223"/>
        <v>0</v>
      </c>
      <c r="UEF34" s="74">
        <f t="shared" si="223"/>
        <v>0</v>
      </c>
      <c r="UEG34" s="74">
        <f t="shared" si="223"/>
        <v>0</v>
      </c>
      <c r="UEH34" s="74">
        <f t="shared" si="223"/>
        <v>0</v>
      </c>
      <c r="UEI34" s="74">
        <f t="shared" si="223"/>
        <v>0</v>
      </c>
      <c r="UEJ34" s="74">
        <f t="shared" si="223"/>
        <v>0</v>
      </c>
      <c r="UEK34" s="74">
        <f t="shared" si="223"/>
        <v>0</v>
      </c>
      <c r="UEL34" s="74">
        <f t="shared" si="223"/>
        <v>0</v>
      </c>
      <c r="UEM34" s="74">
        <f t="shared" si="223"/>
        <v>0</v>
      </c>
      <c r="UEN34" s="74">
        <f t="shared" si="223"/>
        <v>0</v>
      </c>
      <c r="UEO34" s="74">
        <f t="shared" si="223"/>
        <v>0</v>
      </c>
      <c r="UEP34" s="74">
        <f t="shared" si="223"/>
        <v>0</v>
      </c>
      <c r="UEQ34" s="74">
        <f t="shared" si="223"/>
        <v>0</v>
      </c>
      <c r="UER34" s="74">
        <f t="shared" ref="UER34:UHC34" si="224">UER6/1000000</f>
        <v>0</v>
      </c>
      <c r="UES34" s="74">
        <f t="shared" si="224"/>
        <v>0</v>
      </c>
      <c r="UET34" s="74">
        <f t="shared" si="224"/>
        <v>0</v>
      </c>
      <c r="UEU34" s="74">
        <f t="shared" si="224"/>
        <v>0</v>
      </c>
      <c r="UEV34" s="74">
        <f t="shared" si="224"/>
        <v>0</v>
      </c>
      <c r="UEW34" s="74">
        <f t="shared" si="224"/>
        <v>0</v>
      </c>
      <c r="UEX34" s="74">
        <f t="shared" si="224"/>
        <v>0</v>
      </c>
      <c r="UEY34" s="74">
        <f t="shared" si="224"/>
        <v>0</v>
      </c>
      <c r="UEZ34" s="74">
        <f t="shared" si="224"/>
        <v>0</v>
      </c>
      <c r="UFA34" s="74">
        <f t="shared" si="224"/>
        <v>0</v>
      </c>
      <c r="UFB34" s="74">
        <f t="shared" si="224"/>
        <v>0</v>
      </c>
      <c r="UFC34" s="74">
        <f t="shared" si="224"/>
        <v>0</v>
      </c>
      <c r="UFD34" s="74">
        <f t="shared" si="224"/>
        <v>0</v>
      </c>
      <c r="UFE34" s="74">
        <f t="shared" si="224"/>
        <v>0</v>
      </c>
      <c r="UFF34" s="74">
        <f t="shared" si="224"/>
        <v>0</v>
      </c>
      <c r="UFG34" s="74">
        <f t="shared" si="224"/>
        <v>0</v>
      </c>
      <c r="UFH34" s="74">
        <f t="shared" si="224"/>
        <v>0</v>
      </c>
      <c r="UFI34" s="74">
        <f t="shared" si="224"/>
        <v>0</v>
      </c>
      <c r="UFJ34" s="74">
        <f t="shared" si="224"/>
        <v>0</v>
      </c>
      <c r="UFK34" s="74">
        <f t="shared" si="224"/>
        <v>0</v>
      </c>
      <c r="UFL34" s="74">
        <f t="shared" si="224"/>
        <v>0</v>
      </c>
      <c r="UFM34" s="74">
        <f t="shared" si="224"/>
        <v>0</v>
      </c>
      <c r="UFN34" s="74">
        <f t="shared" si="224"/>
        <v>0</v>
      </c>
      <c r="UFO34" s="74">
        <f t="shared" si="224"/>
        <v>0</v>
      </c>
      <c r="UFP34" s="74">
        <f t="shared" si="224"/>
        <v>0</v>
      </c>
      <c r="UFQ34" s="74">
        <f t="shared" si="224"/>
        <v>0</v>
      </c>
      <c r="UFR34" s="74">
        <f t="shared" si="224"/>
        <v>0</v>
      </c>
      <c r="UFS34" s="74">
        <f t="shared" si="224"/>
        <v>0</v>
      </c>
      <c r="UFT34" s="74">
        <f t="shared" si="224"/>
        <v>0</v>
      </c>
      <c r="UFU34" s="74">
        <f t="shared" si="224"/>
        <v>0</v>
      </c>
      <c r="UFV34" s="74">
        <f t="shared" si="224"/>
        <v>0</v>
      </c>
      <c r="UFW34" s="74">
        <f t="shared" si="224"/>
        <v>0</v>
      </c>
      <c r="UFX34" s="74">
        <f t="shared" si="224"/>
        <v>0</v>
      </c>
      <c r="UFY34" s="74">
        <f t="shared" si="224"/>
        <v>0</v>
      </c>
      <c r="UFZ34" s="74">
        <f t="shared" si="224"/>
        <v>0</v>
      </c>
      <c r="UGA34" s="74">
        <f t="shared" si="224"/>
        <v>0</v>
      </c>
      <c r="UGB34" s="74">
        <f t="shared" si="224"/>
        <v>0</v>
      </c>
      <c r="UGC34" s="74">
        <f t="shared" si="224"/>
        <v>0</v>
      </c>
      <c r="UGD34" s="74">
        <f t="shared" si="224"/>
        <v>0</v>
      </c>
      <c r="UGE34" s="74">
        <f t="shared" si="224"/>
        <v>0</v>
      </c>
      <c r="UGF34" s="74">
        <f t="shared" si="224"/>
        <v>0</v>
      </c>
      <c r="UGG34" s="74">
        <f t="shared" si="224"/>
        <v>0</v>
      </c>
      <c r="UGH34" s="74">
        <f t="shared" si="224"/>
        <v>0</v>
      </c>
      <c r="UGI34" s="74">
        <f t="shared" si="224"/>
        <v>0</v>
      </c>
      <c r="UGJ34" s="74">
        <f t="shared" si="224"/>
        <v>0</v>
      </c>
      <c r="UGK34" s="74">
        <f t="shared" si="224"/>
        <v>0</v>
      </c>
      <c r="UGL34" s="74">
        <f t="shared" si="224"/>
        <v>0</v>
      </c>
      <c r="UGM34" s="74">
        <f t="shared" si="224"/>
        <v>0</v>
      </c>
      <c r="UGN34" s="74">
        <f t="shared" si="224"/>
        <v>0</v>
      </c>
      <c r="UGO34" s="74">
        <f t="shared" si="224"/>
        <v>0</v>
      </c>
      <c r="UGP34" s="74">
        <f t="shared" si="224"/>
        <v>0</v>
      </c>
      <c r="UGQ34" s="74">
        <f t="shared" si="224"/>
        <v>0</v>
      </c>
      <c r="UGR34" s="74">
        <f t="shared" si="224"/>
        <v>0</v>
      </c>
      <c r="UGS34" s="74">
        <f t="shared" si="224"/>
        <v>0</v>
      </c>
      <c r="UGT34" s="74">
        <f t="shared" si="224"/>
        <v>0</v>
      </c>
      <c r="UGU34" s="74">
        <f t="shared" si="224"/>
        <v>0</v>
      </c>
      <c r="UGV34" s="74">
        <f t="shared" si="224"/>
        <v>0</v>
      </c>
      <c r="UGW34" s="74">
        <f t="shared" si="224"/>
        <v>0</v>
      </c>
      <c r="UGX34" s="74">
        <f t="shared" si="224"/>
        <v>0</v>
      </c>
      <c r="UGY34" s="74">
        <f t="shared" si="224"/>
        <v>0</v>
      </c>
      <c r="UGZ34" s="74">
        <f t="shared" si="224"/>
        <v>0</v>
      </c>
      <c r="UHA34" s="74">
        <f t="shared" si="224"/>
        <v>0</v>
      </c>
      <c r="UHB34" s="74">
        <f t="shared" si="224"/>
        <v>0</v>
      </c>
      <c r="UHC34" s="74">
        <f t="shared" si="224"/>
        <v>0</v>
      </c>
      <c r="UHD34" s="74">
        <f t="shared" ref="UHD34:UJO34" si="225">UHD6/1000000</f>
        <v>0</v>
      </c>
      <c r="UHE34" s="74">
        <f t="shared" si="225"/>
        <v>0</v>
      </c>
      <c r="UHF34" s="74">
        <f t="shared" si="225"/>
        <v>0</v>
      </c>
      <c r="UHG34" s="74">
        <f t="shared" si="225"/>
        <v>0</v>
      </c>
      <c r="UHH34" s="74">
        <f t="shared" si="225"/>
        <v>0</v>
      </c>
      <c r="UHI34" s="74">
        <f t="shared" si="225"/>
        <v>0</v>
      </c>
      <c r="UHJ34" s="74">
        <f t="shared" si="225"/>
        <v>0</v>
      </c>
      <c r="UHK34" s="74">
        <f t="shared" si="225"/>
        <v>0</v>
      </c>
      <c r="UHL34" s="74">
        <f t="shared" si="225"/>
        <v>0</v>
      </c>
      <c r="UHM34" s="74">
        <f t="shared" si="225"/>
        <v>0</v>
      </c>
      <c r="UHN34" s="74">
        <f t="shared" si="225"/>
        <v>0</v>
      </c>
      <c r="UHO34" s="74">
        <f t="shared" si="225"/>
        <v>0</v>
      </c>
      <c r="UHP34" s="74">
        <f t="shared" si="225"/>
        <v>0</v>
      </c>
      <c r="UHQ34" s="74">
        <f t="shared" si="225"/>
        <v>0</v>
      </c>
      <c r="UHR34" s="74">
        <f t="shared" si="225"/>
        <v>0</v>
      </c>
      <c r="UHS34" s="74">
        <f t="shared" si="225"/>
        <v>0</v>
      </c>
      <c r="UHT34" s="74">
        <f t="shared" si="225"/>
        <v>0</v>
      </c>
      <c r="UHU34" s="74">
        <f t="shared" si="225"/>
        <v>0</v>
      </c>
      <c r="UHV34" s="74">
        <f t="shared" si="225"/>
        <v>0</v>
      </c>
      <c r="UHW34" s="74">
        <f t="shared" si="225"/>
        <v>0</v>
      </c>
      <c r="UHX34" s="74">
        <f t="shared" si="225"/>
        <v>0</v>
      </c>
      <c r="UHY34" s="74">
        <f t="shared" si="225"/>
        <v>0</v>
      </c>
      <c r="UHZ34" s="74">
        <f t="shared" si="225"/>
        <v>0</v>
      </c>
      <c r="UIA34" s="74">
        <f t="shared" si="225"/>
        <v>0</v>
      </c>
      <c r="UIB34" s="74">
        <f t="shared" si="225"/>
        <v>0</v>
      </c>
      <c r="UIC34" s="74">
        <f t="shared" si="225"/>
        <v>0</v>
      </c>
      <c r="UID34" s="74">
        <f t="shared" si="225"/>
        <v>0</v>
      </c>
      <c r="UIE34" s="74">
        <f t="shared" si="225"/>
        <v>0</v>
      </c>
      <c r="UIF34" s="74">
        <f t="shared" si="225"/>
        <v>0</v>
      </c>
      <c r="UIG34" s="74">
        <f t="shared" si="225"/>
        <v>0</v>
      </c>
      <c r="UIH34" s="74">
        <f t="shared" si="225"/>
        <v>0</v>
      </c>
      <c r="UII34" s="74">
        <f t="shared" si="225"/>
        <v>0</v>
      </c>
      <c r="UIJ34" s="74">
        <f t="shared" si="225"/>
        <v>0</v>
      </c>
      <c r="UIK34" s="74">
        <f t="shared" si="225"/>
        <v>0</v>
      </c>
      <c r="UIL34" s="74">
        <f t="shared" si="225"/>
        <v>0</v>
      </c>
      <c r="UIM34" s="74">
        <f t="shared" si="225"/>
        <v>0</v>
      </c>
      <c r="UIN34" s="74">
        <f t="shared" si="225"/>
        <v>0</v>
      </c>
      <c r="UIO34" s="74">
        <f t="shared" si="225"/>
        <v>0</v>
      </c>
      <c r="UIP34" s="74">
        <f t="shared" si="225"/>
        <v>0</v>
      </c>
      <c r="UIQ34" s="74">
        <f t="shared" si="225"/>
        <v>0</v>
      </c>
      <c r="UIR34" s="74">
        <f t="shared" si="225"/>
        <v>0</v>
      </c>
      <c r="UIS34" s="74">
        <f t="shared" si="225"/>
        <v>0</v>
      </c>
      <c r="UIT34" s="74">
        <f t="shared" si="225"/>
        <v>0</v>
      </c>
      <c r="UIU34" s="74">
        <f t="shared" si="225"/>
        <v>0</v>
      </c>
      <c r="UIV34" s="74">
        <f t="shared" si="225"/>
        <v>0</v>
      </c>
      <c r="UIW34" s="74">
        <f t="shared" si="225"/>
        <v>0</v>
      </c>
      <c r="UIX34" s="74">
        <f t="shared" si="225"/>
        <v>0</v>
      </c>
      <c r="UIY34" s="74">
        <f t="shared" si="225"/>
        <v>0</v>
      </c>
      <c r="UIZ34" s="74">
        <f t="shared" si="225"/>
        <v>0</v>
      </c>
      <c r="UJA34" s="74">
        <f t="shared" si="225"/>
        <v>0</v>
      </c>
      <c r="UJB34" s="74">
        <f t="shared" si="225"/>
        <v>0</v>
      </c>
      <c r="UJC34" s="74">
        <f t="shared" si="225"/>
        <v>0</v>
      </c>
      <c r="UJD34" s="74">
        <f t="shared" si="225"/>
        <v>0</v>
      </c>
      <c r="UJE34" s="74">
        <f t="shared" si="225"/>
        <v>0</v>
      </c>
      <c r="UJF34" s="74">
        <f t="shared" si="225"/>
        <v>0</v>
      </c>
      <c r="UJG34" s="74">
        <f t="shared" si="225"/>
        <v>0</v>
      </c>
      <c r="UJH34" s="74">
        <f t="shared" si="225"/>
        <v>0</v>
      </c>
      <c r="UJI34" s="74">
        <f t="shared" si="225"/>
        <v>0</v>
      </c>
      <c r="UJJ34" s="74">
        <f t="shared" si="225"/>
        <v>0</v>
      </c>
      <c r="UJK34" s="74">
        <f t="shared" si="225"/>
        <v>0</v>
      </c>
      <c r="UJL34" s="74">
        <f t="shared" si="225"/>
        <v>0</v>
      </c>
      <c r="UJM34" s="74">
        <f t="shared" si="225"/>
        <v>0</v>
      </c>
      <c r="UJN34" s="74">
        <f t="shared" si="225"/>
        <v>0</v>
      </c>
      <c r="UJO34" s="74">
        <f t="shared" si="225"/>
        <v>0</v>
      </c>
      <c r="UJP34" s="74">
        <f t="shared" ref="UJP34:UMA34" si="226">UJP6/1000000</f>
        <v>0</v>
      </c>
      <c r="UJQ34" s="74">
        <f t="shared" si="226"/>
        <v>0</v>
      </c>
      <c r="UJR34" s="74">
        <f t="shared" si="226"/>
        <v>0</v>
      </c>
      <c r="UJS34" s="74">
        <f t="shared" si="226"/>
        <v>0</v>
      </c>
      <c r="UJT34" s="74">
        <f t="shared" si="226"/>
        <v>0</v>
      </c>
      <c r="UJU34" s="74">
        <f t="shared" si="226"/>
        <v>0</v>
      </c>
      <c r="UJV34" s="74">
        <f t="shared" si="226"/>
        <v>0</v>
      </c>
      <c r="UJW34" s="74">
        <f t="shared" si="226"/>
        <v>0</v>
      </c>
      <c r="UJX34" s="74">
        <f t="shared" si="226"/>
        <v>0</v>
      </c>
      <c r="UJY34" s="74">
        <f t="shared" si="226"/>
        <v>0</v>
      </c>
      <c r="UJZ34" s="74">
        <f t="shared" si="226"/>
        <v>0</v>
      </c>
      <c r="UKA34" s="74">
        <f t="shared" si="226"/>
        <v>0</v>
      </c>
      <c r="UKB34" s="74">
        <f t="shared" si="226"/>
        <v>0</v>
      </c>
      <c r="UKC34" s="74">
        <f t="shared" si="226"/>
        <v>0</v>
      </c>
      <c r="UKD34" s="74">
        <f t="shared" si="226"/>
        <v>0</v>
      </c>
      <c r="UKE34" s="74">
        <f t="shared" si="226"/>
        <v>0</v>
      </c>
      <c r="UKF34" s="74">
        <f t="shared" si="226"/>
        <v>0</v>
      </c>
      <c r="UKG34" s="74">
        <f t="shared" si="226"/>
        <v>0</v>
      </c>
      <c r="UKH34" s="74">
        <f t="shared" si="226"/>
        <v>0</v>
      </c>
      <c r="UKI34" s="74">
        <f t="shared" si="226"/>
        <v>0</v>
      </c>
      <c r="UKJ34" s="74">
        <f t="shared" si="226"/>
        <v>0</v>
      </c>
      <c r="UKK34" s="74">
        <f t="shared" si="226"/>
        <v>0</v>
      </c>
      <c r="UKL34" s="74">
        <f t="shared" si="226"/>
        <v>0</v>
      </c>
      <c r="UKM34" s="74">
        <f t="shared" si="226"/>
        <v>0</v>
      </c>
      <c r="UKN34" s="74">
        <f t="shared" si="226"/>
        <v>0</v>
      </c>
      <c r="UKO34" s="74">
        <f t="shared" si="226"/>
        <v>0</v>
      </c>
      <c r="UKP34" s="74">
        <f t="shared" si="226"/>
        <v>0</v>
      </c>
      <c r="UKQ34" s="74">
        <f t="shared" si="226"/>
        <v>0</v>
      </c>
      <c r="UKR34" s="74">
        <f t="shared" si="226"/>
        <v>0</v>
      </c>
      <c r="UKS34" s="74">
        <f t="shared" si="226"/>
        <v>0</v>
      </c>
      <c r="UKT34" s="74">
        <f t="shared" si="226"/>
        <v>0</v>
      </c>
      <c r="UKU34" s="74">
        <f t="shared" si="226"/>
        <v>0</v>
      </c>
      <c r="UKV34" s="74">
        <f t="shared" si="226"/>
        <v>0</v>
      </c>
      <c r="UKW34" s="74">
        <f t="shared" si="226"/>
        <v>0</v>
      </c>
      <c r="UKX34" s="74">
        <f t="shared" si="226"/>
        <v>0</v>
      </c>
      <c r="UKY34" s="74">
        <f t="shared" si="226"/>
        <v>0</v>
      </c>
      <c r="UKZ34" s="74">
        <f t="shared" si="226"/>
        <v>0</v>
      </c>
      <c r="ULA34" s="74">
        <f t="shared" si="226"/>
        <v>0</v>
      </c>
      <c r="ULB34" s="74">
        <f t="shared" si="226"/>
        <v>0</v>
      </c>
      <c r="ULC34" s="74">
        <f t="shared" si="226"/>
        <v>0</v>
      </c>
      <c r="ULD34" s="74">
        <f t="shared" si="226"/>
        <v>0</v>
      </c>
      <c r="ULE34" s="74">
        <f t="shared" si="226"/>
        <v>0</v>
      </c>
      <c r="ULF34" s="74">
        <f t="shared" si="226"/>
        <v>0</v>
      </c>
      <c r="ULG34" s="74">
        <f t="shared" si="226"/>
        <v>0</v>
      </c>
      <c r="ULH34" s="74">
        <f t="shared" si="226"/>
        <v>0</v>
      </c>
      <c r="ULI34" s="74">
        <f t="shared" si="226"/>
        <v>0</v>
      </c>
      <c r="ULJ34" s="74">
        <f t="shared" si="226"/>
        <v>0</v>
      </c>
      <c r="ULK34" s="74">
        <f t="shared" si="226"/>
        <v>0</v>
      </c>
      <c r="ULL34" s="74">
        <f t="shared" si="226"/>
        <v>0</v>
      </c>
      <c r="ULM34" s="74">
        <f t="shared" si="226"/>
        <v>0</v>
      </c>
      <c r="ULN34" s="74">
        <f t="shared" si="226"/>
        <v>0</v>
      </c>
      <c r="ULO34" s="74">
        <f t="shared" si="226"/>
        <v>0</v>
      </c>
      <c r="ULP34" s="74">
        <f t="shared" si="226"/>
        <v>0</v>
      </c>
      <c r="ULQ34" s="74">
        <f t="shared" si="226"/>
        <v>0</v>
      </c>
      <c r="ULR34" s="74">
        <f t="shared" si="226"/>
        <v>0</v>
      </c>
      <c r="ULS34" s="74">
        <f t="shared" si="226"/>
        <v>0</v>
      </c>
      <c r="ULT34" s="74">
        <f t="shared" si="226"/>
        <v>0</v>
      </c>
      <c r="ULU34" s="74">
        <f t="shared" si="226"/>
        <v>0</v>
      </c>
      <c r="ULV34" s="74">
        <f t="shared" si="226"/>
        <v>0</v>
      </c>
      <c r="ULW34" s="74">
        <f t="shared" si="226"/>
        <v>0</v>
      </c>
      <c r="ULX34" s="74">
        <f t="shared" si="226"/>
        <v>0</v>
      </c>
      <c r="ULY34" s="74">
        <f t="shared" si="226"/>
        <v>0</v>
      </c>
      <c r="ULZ34" s="74">
        <f t="shared" si="226"/>
        <v>0</v>
      </c>
      <c r="UMA34" s="74">
        <f t="shared" si="226"/>
        <v>0</v>
      </c>
      <c r="UMB34" s="74">
        <f t="shared" ref="UMB34:UOM34" si="227">UMB6/1000000</f>
        <v>0</v>
      </c>
      <c r="UMC34" s="74">
        <f t="shared" si="227"/>
        <v>0</v>
      </c>
      <c r="UMD34" s="74">
        <f t="shared" si="227"/>
        <v>0</v>
      </c>
      <c r="UME34" s="74">
        <f t="shared" si="227"/>
        <v>0</v>
      </c>
      <c r="UMF34" s="74">
        <f t="shared" si="227"/>
        <v>0</v>
      </c>
      <c r="UMG34" s="74">
        <f t="shared" si="227"/>
        <v>0</v>
      </c>
      <c r="UMH34" s="74">
        <f t="shared" si="227"/>
        <v>0</v>
      </c>
      <c r="UMI34" s="74">
        <f t="shared" si="227"/>
        <v>0</v>
      </c>
      <c r="UMJ34" s="74">
        <f t="shared" si="227"/>
        <v>0</v>
      </c>
      <c r="UMK34" s="74">
        <f t="shared" si="227"/>
        <v>0</v>
      </c>
      <c r="UML34" s="74">
        <f t="shared" si="227"/>
        <v>0</v>
      </c>
      <c r="UMM34" s="74">
        <f t="shared" si="227"/>
        <v>0</v>
      </c>
      <c r="UMN34" s="74">
        <f t="shared" si="227"/>
        <v>0</v>
      </c>
      <c r="UMO34" s="74">
        <f t="shared" si="227"/>
        <v>0</v>
      </c>
      <c r="UMP34" s="74">
        <f t="shared" si="227"/>
        <v>0</v>
      </c>
      <c r="UMQ34" s="74">
        <f t="shared" si="227"/>
        <v>0</v>
      </c>
      <c r="UMR34" s="74">
        <f t="shared" si="227"/>
        <v>0</v>
      </c>
      <c r="UMS34" s="74">
        <f t="shared" si="227"/>
        <v>0</v>
      </c>
      <c r="UMT34" s="74">
        <f t="shared" si="227"/>
        <v>0</v>
      </c>
      <c r="UMU34" s="74">
        <f t="shared" si="227"/>
        <v>0</v>
      </c>
      <c r="UMV34" s="74">
        <f t="shared" si="227"/>
        <v>0</v>
      </c>
      <c r="UMW34" s="74">
        <f t="shared" si="227"/>
        <v>0</v>
      </c>
      <c r="UMX34" s="74">
        <f t="shared" si="227"/>
        <v>0</v>
      </c>
      <c r="UMY34" s="74">
        <f t="shared" si="227"/>
        <v>0</v>
      </c>
      <c r="UMZ34" s="74">
        <f t="shared" si="227"/>
        <v>0</v>
      </c>
      <c r="UNA34" s="74">
        <f t="shared" si="227"/>
        <v>0</v>
      </c>
      <c r="UNB34" s="74">
        <f t="shared" si="227"/>
        <v>0</v>
      </c>
      <c r="UNC34" s="74">
        <f t="shared" si="227"/>
        <v>0</v>
      </c>
      <c r="UND34" s="74">
        <f t="shared" si="227"/>
        <v>0</v>
      </c>
      <c r="UNE34" s="74">
        <f t="shared" si="227"/>
        <v>0</v>
      </c>
      <c r="UNF34" s="74">
        <f t="shared" si="227"/>
        <v>0</v>
      </c>
      <c r="UNG34" s="74">
        <f t="shared" si="227"/>
        <v>0</v>
      </c>
      <c r="UNH34" s="74">
        <f t="shared" si="227"/>
        <v>0</v>
      </c>
      <c r="UNI34" s="74">
        <f t="shared" si="227"/>
        <v>0</v>
      </c>
      <c r="UNJ34" s="74">
        <f t="shared" si="227"/>
        <v>0</v>
      </c>
      <c r="UNK34" s="74">
        <f t="shared" si="227"/>
        <v>0</v>
      </c>
      <c r="UNL34" s="74">
        <f t="shared" si="227"/>
        <v>0</v>
      </c>
      <c r="UNM34" s="74">
        <f t="shared" si="227"/>
        <v>0</v>
      </c>
      <c r="UNN34" s="74">
        <f t="shared" si="227"/>
        <v>0</v>
      </c>
      <c r="UNO34" s="74">
        <f t="shared" si="227"/>
        <v>0</v>
      </c>
      <c r="UNP34" s="74">
        <f t="shared" si="227"/>
        <v>0</v>
      </c>
      <c r="UNQ34" s="74">
        <f t="shared" si="227"/>
        <v>0</v>
      </c>
      <c r="UNR34" s="74">
        <f t="shared" si="227"/>
        <v>0</v>
      </c>
      <c r="UNS34" s="74">
        <f t="shared" si="227"/>
        <v>0</v>
      </c>
      <c r="UNT34" s="74">
        <f t="shared" si="227"/>
        <v>0</v>
      </c>
      <c r="UNU34" s="74">
        <f t="shared" si="227"/>
        <v>0</v>
      </c>
      <c r="UNV34" s="74">
        <f t="shared" si="227"/>
        <v>0</v>
      </c>
      <c r="UNW34" s="74">
        <f t="shared" si="227"/>
        <v>0</v>
      </c>
      <c r="UNX34" s="74">
        <f t="shared" si="227"/>
        <v>0</v>
      </c>
      <c r="UNY34" s="74">
        <f t="shared" si="227"/>
        <v>0</v>
      </c>
      <c r="UNZ34" s="74">
        <f t="shared" si="227"/>
        <v>0</v>
      </c>
      <c r="UOA34" s="74">
        <f t="shared" si="227"/>
        <v>0</v>
      </c>
      <c r="UOB34" s="74">
        <f t="shared" si="227"/>
        <v>0</v>
      </c>
      <c r="UOC34" s="74">
        <f t="shared" si="227"/>
        <v>0</v>
      </c>
      <c r="UOD34" s="74">
        <f t="shared" si="227"/>
        <v>0</v>
      </c>
      <c r="UOE34" s="74">
        <f t="shared" si="227"/>
        <v>0</v>
      </c>
      <c r="UOF34" s="74">
        <f t="shared" si="227"/>
        <v>0</v>
      </c>
      <c r="UOG34" s="74">
        <f t="shared" si="227"/>
        <v>0</v>
      </c>
      <c r="UOH34" s="74">
        <f t="shared" si="227"/>
        <v>0</v>
      </c>
      <c r="UOI34" s="74">
        <f t="shared" si="227"/>
        <v>0</v>
      </c>
      <c r="UOJ34" s="74">
        <f t="shared" si="227"/>
        <v>0</v>
      </c>
      <c r="UOK34" s="74">
        <f t="shared" si="227"/>
        <v>0</v>
      </c>
      <c r="UOL34" s="74">
        <f t="shared" si="227"/>
        <v>0</v>
      </c>
      <c r="UOM34" s="74">
        <f t="shared" si="227"/>
        <v>0</v>
      </c>
      <c r="UON34" s="74">
        <f t="shared" ref="UON34:UQY34" si="228">UON6/1000000</f>
        <v>0</v>
      </c>
      <c r="UOO34" s="74">
        <f t="shared" si="228"/>
        <v>0</v>
      </c>
      <c r="UOP34" s="74">
        <f t="shared" si="228"/>
        <v>0</v>
      </c>
      <c r="UOQ34" s="74">
        <f t="shared" si="228"/>
        <v>0</v>
      </c>
      <c r="UOR34" s="74">
        <f t="shared" si="228"/>
        <v>0</v>
      </c>
      <c r="UOS34" s="74">
        <f t="shared" si="228"/>
        <v>0</v>
      </c>
      <c r="UOT34" s="74">
        <f t="shared" si="228"/>
        <v>0</v>
      </c>
      <c r="UOU34" s="74">
        <f t="shared" si="228"/>
        <v>0</v>
      </c>
      <c r="UOV34" s="74">
        <f t="shared" si="228"/>
        <v>0</v>
      </c>
      <c r="UOW34" s="74">
        <f t="shared" si="228"/>
        <v>0</v>
      </c>
      <c r="UOX34" s="74">
        <f t="shared" si="228"/>
        <v>0</v>
      </c>
      <c r="UOY34" s="74">
        <f t="shared" si="228"/>
        <v>0</v>
      </c>
      <c r="UOZ34" s="74">
        <f t="shared" si="228"/>
        <v>0</v>
      </c>
      <c r="UPA34" s="74">
        <f t="shared" si="228"/>
        <v>0</v>
      </c>
      <c r="UPB34" s="74">
        <f t="shared" si="228"/>
        <v>0</v>
      </c>
      <c r="UPC34" s="74">
        <f t="shared" si="228"/>
        <v>0</v>
      </c>
      <c r="UPD34" s="74">
        <f t="shared" si="228"/>
        <v>0</v>
      </c>
      <c r="UPE34" s="74">
        <f t="shared" si="228"/>
        <v>0</v>
      </c>
      <c r="UPF34" s="74">
        <f t="shared" si="228"/>
        <v>0</v>
      </c>
      <c r="UPG34" s="74">
        <f t="shared" si="228"/>
        <v>0</v>
      </c>
      <c r="UPH34" s="74">
        <f t="shared" si="228"/>
        <v>0</v>
      </c>
      <c r="UPI34" s="74">
        <f t="shared" si="228"/>
        <v>0</v>
      </c>
      <c r="UPJ34" s="74">
        <f t="shared" si="228"/>
        <v>0</v>
      </c>
      <c r="UPK34" s="74">
        <f t="shared" si="228"/>
        <v>0</v>
      </c>
      <c r="UPL34" s="74">
        <f t="shared" si="228"/>
        <v>0</v>
      </c>
      <c r="UPM34" s="74">
        <f t="shared" si="228"/>
        <v>0</v>
      </c>
      <c r="UPN34" s="74">
        <f t="shared" si="228"/>
        <v>0</v>
      </c>
      <c r="UPO34" s="74">
        <f t="shared" si="228"/>
        <v>0</v>
      </c>
      <c r="UPP34" s="74">
        <f t="shared" si="228"/>
        <v>0</v>
      </c>
      <c r="UPQ34" s="74">
        <f t="shared" si="228"/>
        <v>0</v>
      </c>
      <c r="UPR34" s="74">
        <f t="shared" si="228"/>
        <v>0</v>
      </c>
      <c r="UPS34" s="74">
        <f t="shared" si="228"/>
        <v>0</v>
      </c>
      <c r="UPT34" s="74">
        <f t="shared" si="228"/>
        <v>0</v>
      </c>
      <c r="UPU34" s="74">
        <f t="shared" si="228"/>
        <v>0</v>
      </c>
      <c r="UPV34" s="74">
        <f t="shared" si="228"/>
        <v>0</v>
      </c>
      <c r="UPW34" s="74">
        <f t="shared" si="228"/>
        <v>0</v>
      </c>
      <c r="UPX34" s="74">
        <f t="shared" si="228"/>
        <v>0</v>
      </c>
      <c r="UPY34" s="74">
        <f t="shared" si="228"/>
        <v>0</v>
      </c>
      <c r="UPZ34" s="74">
        <f t="shared" si="228"/>
        <v>0</v>
      </c>
      <c r="UQA34" s="74">
        <f t="shared" si="228"/>
        <v>0</v>
      </c>
      <c r="UQB34" s="74">
        <f t="shared" si="228"/>
        <v>0</v>
      </c>
      <c r="UQC34" s="74">
        <f t="shared" si="228"/>
        <v>0</v>
      </c>
      <c r="UQD34" s="74">
        <f t="shared" si="228"/>
        <v>0</v>
      </c>
      <c r="UQE34" s="74">
        <f t="shared" si="228"/>
        <v>0</v>
      </c>
      <c r="UQF34" s="74">
        <f t="shared" si="228"/>
        <v>0</v>
      </c>
      <c r="UQG34" s="74">
        <f t="shared" si="228"/>
        <v>0</v>
      </c>
      <c r="UQH34" s="74">
        <f t="shared" si="228"/>
        <v>0</v>
      </c>
      <c r="UQI34" s="74">
        <f t="shared" si="228"/>
        <v>0</v>
      </c>
      <c r="UQJ34" s="74">
        <f t="shared" si="228"/>
        <v>0</v>
      </c>
      <c r="UQK34" s="74">
        <f t="shared" si="228"/>
        <v>0</v>
      </c>
      <c r="UQL34" s="74">
        <f t="shared" si="228"/>
        <v>0</v>
      </c>
      <c r="UQM34" s="74">
        <f t="shared" si="228"/>
        <v>0</v>
      </c>
      <c r="UQN34" s="74">
        <f t="shared" si="228"/>
        <v>0</v>
      </c>
      <c r="UQO34" s="74">
        <f t="shared" si="228"/>
        <v>0</v>
      </c>
      <c r="UQP34" s="74">
        <f t="shared" si="228"/>
        <v>0</v>
      </c>
      <c r="UQQ34" s="74">
        <f t="shared" si="228"/>
        <v>0</v>
      </c>
      <c r="UQR34" s="74">
        <f t="shared" si="228"/>
        <v>0</v>
      </c>
      <c r="UQS34" s="74">
        <f t="shared" si="228"/>
        <v>0</v>
      </c>
      <c r="UQT34" s="74">
        <f t="shared" si="228"/>
        <v>0</v>
      </c>
      <c r="UQU34" s="74">
        <f t="shared" si="228"/>
        <v>0</v>
      </c>
      <c r="UQV34" s="74">
        <f t="shared" si="228"/>
        <v>0</v>
      </c>
      <c r="UQW34" s="74">
        <f t="shared" si="228"/>
        <v>0</v>
      </c>
      <c r="UQX34" s="74">
        <f t="shared" si="228"/>
        <v>0</v>
      </c>
      <c r="UQY34" s="74">
        <f t="shared" si="228"/>
        <v>0</v>
      </c>
      <c r="UQZ34" s="74">
        <f t="shared" ref="UQZ34:UTK34" si="229">UQZ6/1000000</f>
        <v>0</v>
      </c>
      <c r="URA34" s="74">
        <f t="shared" si="229"/>
        <v>0</v>
      </c>
      <c r="URB34" s="74">
        <f t="shared" si="229"/>
        <v>0</v>
      </c>
      <c r="URC34" s="74">
        <f t="shared" si="229"/>
        <v>0</v>
      </c>
      <c r="URD34" s="74">
        <f t="shared" si="229"/>
        <v>0</v>
      </c>
      <c r="URE34" s="74">
        <f t="shared" si="229"/>
        <v>0</v>
      </c>
      <c r="URF34" s="74">
        <f t="shared" si="229"/>
        <v>0</v>
      </c>
      <c r="URG34" s="74">
        <f t="shared" si="229"/>
        <v>0</v>
      </c>
      <c r="URH34" s="74">
        <f t="shared" si="229"/>
        <v>0</v>
      </c>
      <c r="URI34" s="74">
        <f t="shared" si="229"/>
        <v>0</v>
      </c>
      <c r="URJ34" s="74">
        <f t="shared" si="229"/>
        <v>0</v>
      </c>
      <c r="URK34" s="74">
        <f t="shared" si="229"/>
        <v>0</v>
      </c>
      <c r="URL34" s="74">
        <f t="shared" si="229"/>
        <v>0</v>
      </c>
      <c r="URM34" s="74">
        <f t="shared" si="229"/>
        <v>0</v>
      </c>
      <c r="URN34" s="74">
        <f t="shared" si="229"/>
        <v>0</v>
      </c>
      <c r="URO34" s="74">
        <f t="shared" si="229"/>
        <v>0</v>
      </c>
      <c r="URP34" s="74">
        <f t="shared" si="229"/>
        <v>0</v>
      </c>
      <c r="URQ34" s="74">
        <f t="shared" si="229"/>
        <v>0</v>
      </c>
      <c r="URR34" s="74">
        <f t="shared" si="229"/>
        <v>0</v>
      </c>
      <c r="URS34" s="74">
        <f t="shared" si="229"/>
        <v>0</v>
      </c>
      <c r="URT34" s="74">
        <f t="shared" si="229"/>
        <v>0</v>
      </c>
      <c r="URU34" s="74">
        <f t="shared" si="229"/>
        <v>0</v>
      </c>
      <c r="URV34" s="74">
        <f t="shared" si="229"/>
        <v>0</v>
      </c>
      <c r="URW34" s="74">
        <f t="shared" si="229"/>
        <v>0</v>
      </c>
      <c r="URX34" s="74">
        <f t="shared" si="229"/>
        <v>0</v>
      </c>
      <c r="URY34" s="74">
        <f t="shared" si="229"/>
        <v>0</v>
      </c>
      <c r="URZ34" s="74">
        <f t="shared" si="229"/>
        <v>0</v>
      </c>
      <c r="USA34" s="74">
        <f t="shared" si="229"/>
        <v>0</v>
      </c>
      <c r="USB34" s="74">
        <f t="shared" si="229"/>
        <v>0</v>
      </c>
      <c r="USC34" s="74">
        <f t="shared" si="229"/>
        <v>0</v>
      </c>
      <c r="USD34" s="74">
        <f t="shared" si="229"/>
        <v>0</v>
      </c>
      <c r="USE34" s="74">
        <f t="shared" si="229"/>
        <v>0</v>
      </c>
      <c r="USF34" s="74">
        <f t="shared" si="229"/>
        <v>0</v>
      </c>
      <c r="USG34" s="74">
        <f t="shared" si="229"/>
        <v>0</v>
      </c>
      <c r="USH34" s="74">
        <f t="shared" si="229"/>
        <v>0</v>
      </c>
      <c r="USI34" s="74">
        <f t="shared" si="229"/>
        <v>0</v>
      </c>
      <c r="USJ34" s="74">
        <f t="shared" si="229"/>
        <v>0</v>
      </c>
      <c r="USK34" s="74">
        <f t="shared" si="229"/>
        <v>0</v>
      </c>
      <c r="USL34" s="74">
        <f t="shared" si="229"/>
        <v>0</v>
      </c>
      <c r="USM34" s="74">
        <f t="shared" si="229"/>
        <v>0</v>
      </c>
      <c r="USN34" s="74">
        <f t="shared" si="229"/>
        <v>0</v>
      </c>
      <c r="USO34" s="74">
        <f t="shared" si="229"/>
        <v>0</v>
      </c>
      <c r="USP34" s="74">
        <f t="shared" si="229"/>
        <v>0</v>
      </c>
      <c r="USQ34" s="74">
        <f t="shared" si="229"/>
        <v>0</v>
      </c>
      <c r="USR34" s="74">
        <f t="shared" si="229"/>
        <v>0</v>
      </c>
      <c r="USS34" s="74">
        <f t="shared" si="229"/>
        <v>0</v>
      </c>
      <c r="UST34" s="74">
        <f t="shared" si="229"/>
        <v>0</v>
      </c>
      <c r="USU34" s="74">
        <f t="shared" si="229"/>
        <v>0</v>
      </c>
      <c r="USV34" s="74">
        <f t="shared" si="229"/>
        <v>0</v>
      </c>
      <c r="USW34" s="74">
        <f t="shared" si="229"/>
        <v>0</v>
      </c>
      <c r="USX34" s="74">
        <f t="shared" si="229"/>
        <v>0</v>
      </c>
      <c r="USY34" s="74">
        <f t="shared" si="229"/>
        <v>0</v>
      </c>
      <c r="USZ34" s="74">
        <f t="shared" si="229"/>
        <v>0</v>
      </c>
      <c r="UTA34" s="74">
        <f t="shared" si="229"/>
        <v>0</v>
      </c>
      <c r="UTB34" s="74">
        <f t="shared" si="229"/>
        <v>0</v>
      </c>
      <c r="UTC34" s="74">
        <f t="shared" si="229"/>
        <v>0</v>
      </c>
      <c r="UTD34" s="74">
        <f t="shared" si="229"/>
        <v>0</v>
      </c>
      <c r="UTE34" s="74">
        <f t="shared" si="229"/>
        <v>0</v>
      </c>
      <c r="UTF34" s="74">
        <f t="shared" si="229"/>
        <v>0</v>
      </c>
      <c r="UTG34" s="74">
        <f t="shared" si="229"/>
        <v>0</v>
      </c>
      <c r="UTH34" s="74">
        <f t="shared" si="229"/>
        <v>0</v>
      </c>
      <c r="UTI34" s="74">
        <f t="shared" si="229"/>
        <v>0</v>
      </c>
      <c r="UTJ34" s="74">
        <f t="shared" si="229"/>
        <v>0</v>
      </c>
      <c r="UTK34" s="74">
        <f t="shared" si="229"/>
        <v>0</v>
      </c>
      <c r="UTL34" s="74">
        <f t="shared" ref="UTL34:UVW34" si="230">UTL6/1000000</f>
        <v>0</v>
      </c>
      <c r="UTM34" s="74">
        <f t="shared" si="230"/>
        <v>0</v>
      </c>
      <c r="UTN34" s="74">
        <f t="shared" si="230"/>
        <v>0</v>
      </c>
      <c r="UTO34" s="74">
        <f t="shared" si="230"/>
        <v>0</v>
      </c>
      <c r="UTP34" s="74">
        <f t="shared" si="230"/>
        <v>0</v>
      </c>
      <c r="UTQ34" s="74">
        <f t="shared" si="230"/>
        <v>0</v>
      </c>
      <c r="UTR34" s="74">
        <f t="shared" si="230"/>
        <v>0</v>
      </c>
      <c r="UTS34" s="74">
        <f t="shared" si="230"/>
        <v>0</v>
      </c>
      <c r="UTT34" s="74">
        <f t="shared" si="230"/>
        <v>0</v>
      </c>
      <c r="UTU34" s="74">
        <f t="shared" si="230"/>
        <v>0</v>
      </c>
      <c r="UTV34" s="74">
        <f t="shared" si="230"/>
        <v>0</v>
      </c>
      <c r="UTW34" s="74">
        <f t="shared" si="230"/>
        <v>0</v>
      </c>
      <c r="UTX34" s="74">
        <f t="shared" si="230"/>
        <v>0</v>
      </c>
      <c r="UTY34" s="74">
        <f t="shared" si="230"/>
        <v>0</v>
      </c>
      <c r="UTZ34" s="74">
        <f t="shared" si="230"/>
        <v>0</v>
      </c>
      <c r="UUA34" s="74">
        <f t="shared" si="230"/>
        <v>0</v>
      </c>
      <c r="UUB34" s="74">
        <f t="shared" si="230"/>
        <v>0</v>
      </c>
      <c r="UUC34" s="74">
        <f t="shared" si="230"/>
        <v>0</v>
      </c>
      <c r="UUD34" s="74">
        <f t="shared" si="230"/>
        <v>0</v>
      </c>
      <c r="UUE34" s="74">
        <f t="shared" si="230"/>
        <v>0</v>
      </c>
      <c r="UUF34" s="74">
        <f t="shared" si="230"/>
        <v>0</v>
      </c>
      <c r="UUG34" s="74">
        <f t="shared" si="230"/>
        <v>0</v>
      </c>
      <c r="UUH34" s="74">
        <f t="shared" si="230"/>
        <v>0</v>
      </c>
      <c r="UUI34" s="74">
        <f t="shared" si="230"/>
        <v>0</v>
      </c>
      <c r="UUJ34" s="74">
        <f t="shared" si="230"/>
        <v>0</v>
      </c>
      <c r="UUK34" s="74">
        <f t="shared" si="230"/>
        <v>0</v>
      </c>
      <c r="UUL34" s="74">
        <f t="shared" si="230"/>
        <v>0</v>
      </c>
      <c r="UUM34" s="74">
        <f t="shared" si="230"/>
        <v>0</v>
      </c>
      <c r="UUN34" s="74">
        <f t="shared" si="230"/>
        <v>0</v>
      </c>
      <c r="UUO34" s="74">
        <f t="shared" si="230"/>
        <v>0</v>
      </c>
      <c r="UUP34" s="74">
        <f t="shared" si="230"/>
        <v>0</v>
      </c>
      <c r="UUQ34" s="74">
        <f t="shared" si="230"/>
        <v>0</v>
      </c>
      <c r="UUR34" s="74">
        <f t="shared" si="230"/>
        <v>0</v>
      </c>
      <c r="UUS34" s="74">
        <f t="shared" si="230"/>
        <v>0</v>
      </c>
      <c r="UUT34" s="74">
        <f t="shared" si="230"/>
        <v>0</v>
      </c>
      <c r="UUU34" s="74">
        <f t="shared" si="230"/>
        <v>0</v>
      </c>
      <c r="UUV34" s="74">
        <f t="shared" si="230"/>
        <v>0</v>
      </c>
      <c r="UUW34" s="74">
        <f t="shared" si="230"/>
        <v>0</v>
      </c>
      <c r="UUX34" s="74">
        <f t="shared" si="230"/>
        <v>0</v>
      </c>
      <c r="UUY34" s="74">
        <f t="shared" si="230"/>
        <v>0</v>
      </c>
      <c r="UUZ34" s="74">
        <f t="shared" si="230"/>
        <v>0</v>
      </c>
      <c r="UVA34" s="74">
        <f t="shared" si="230"/>
        <v>0</v>
      </c>
      <c r="UVB34" s="74">
        <f t="shared" si="230"/>
        <v>0</v>
      </c>
      <c r="UVC34" s="74">
        <f t="shared" si="230"/>
        <v>0</v>
      </c>
      <c r="UVD34" s="74">
        <f t="shared" si="230"/>
        <v>0</v>
      </c>
      <c r="UVE34" s="74">
        <f t="shared" si="230"/>
        <v>0</v>
      </c>
      <c r="UVF34" s="74">
        <f t="shared" si="230"/>
        <v>0</v>
      </c>
      <c r="UVG34" s="74">
        <f t="shared" si="230"/>
        <v>0</v>
      </c>
      <c r="UVH34" s="74">
        <f t="shared" si="230"/>
        <v>0</v>
      </c>
      <c r="UVI34" s="74">
        <f t="shared" si="230"/>
        <v>0</v>
      </c>
      <c r="UVJ34" s="74">
        <f t="shared" si="230"/>
        <v>0</v>
      </c>
      <c r="UVK34" s="74">
        <f t="shared" si="230"/>
        <v>0</v>
      </c>
      <c r="UVL34" s="74">
        <f t="shared" si="230"/>
        <v>0</v>
      </c>
      <c r="UVM34" s="74">
        <f t="shared" si="230"/>
        <v>0</v>
      </c>
      <c r="UVN34" s="74">
        <f t="shared" si="230"/>
        <v>0</v>
      </c>
      <c r="UVO34" s="74">
        <f t="shared" si="230"/>
        <v>0</v>
      </c>
      <c r="UVP34" s="74">
        <f t="shared" si="230"/>
        <v>0</v>
      </c>
      <c r="UVQ34" s="74">
        <f t="shared" si="230"/>
        <v>0</v>
      </c>
      <c r="UVR34" s="74">
        <f t="shared" si="230"/>
        <v>0</v>
      </c>
      <c r="UVS34" s="74">
        <f t="shared" si="230"/>
        <v>0</v>
      </c>
      <c r="UVT34" s="74">
        <f t="shared" si="230"/>
        <v>0</v>
      </c>
      <c r="UVU34" s="74">
        <f t="shared" si="230"/>
        <v>0</v>
      </c>
      <c r="UVV34" s="74">
        <f t="shared" si="230"/>
        <v>0</v>
      </c>
      <c r="UVW34" s="74">
        <f t="shared" si="230"/>
        <v>0</v>
      </c>
      <c r="UVX34" s="74">
        <f t="shared" ref="UVX34:UYI34" si="231">UVX6/1000000</f>
        <v>0</v>
      </c>
      <c r="UVY34" s="74">
        <f t="shared" si="231"/>
        <v>0</v>
      </c>
      <c r="UVZ34" s="74">
        <f t="shared" si="231"/>
        <v>0</v>
      </c>
      <c r="UWA34" s="74">
        <f t="shared" si="231"/>
        <v>0</v>
      </c>
      <c r="UWB34" s="74">
        <f t="shared" si="231"/>
        <v>0</v>
      </c>
      <c r="UWC34" s="74">
        <f t="shared" si="231"/>
        <v>0</v>
      </c>
      <c r="UWD34" s="74">
        <f t="shared" si="231"/>
        <v>0</v>
      </c>
      <c r="UWE34" s="74">
        <f t="shared" si="231"/>
        <v>0</v>
      </c>
      <c r="UWF34" s="74">
        <f t="shared" si="231"/>
        <v>0</v>
      </c>
      <c r="UWG34" s="74">
        <f t="shared" si="231"/>
        <v>0</v>
      </c>
      <c r="UWH34" s="74">
        <f t="shared" si="231"/>
        <v>0</v>
      </c>
      <c r="UWI34" s="74">
        <f t="shared" si="231"/>
        <v>0</v>
      </c>
      <c r="UWJ34" s="74">
        <f t="shared" si="231"/>
        <v>0</v>
      </c>
      <c r="UWK34" s="74">
        <f t="shared" si="231"/>
        <v>0</v>
      </c>
      <c r="UWL34" s="74">
        <f t="shared" si="231"/>
        <v>0</v>
      </c>
      <c r="UWM34" s="74">
        <f t="shared" si="231"/>
        <v>0</v>
      </c>
      <c r="UWN34" s="74">
        <f t="shared" si="231"/>
        <v>0</v>
      </c>
      <c r="UWO34" s="74">
        <f t="shared" si="231"/>
        <v>0</v>
      </c>
      <c r="UWP34" s="74">
        <f t="shared" si="231"/>
        <v>0</v>
      </c>
      <c r="UWQ34" s="74">
        <f t="shared" si="231"/>
        <v>0</v>
      </c>
      <c r="UWR34" s="74">
        <f t="shared" si="231"/>
        <v>0</v>
      </c>
      <c r="UWS34" s="74">
        <f t="shared" si="231"/>
        <v>0</v>
      </c>
      <c r="UWT34" s="74">
        <f t="shared" si="231"/>
        <v>0</v>
      </c>
      <c r="UWU34" s="74">
        <f t="shared" si="231"/>
        <v>0</v>
      </c>
      <c r="UWV34" s="74">
        <f t="shared" si="231"/>
        <v>0</v>
      </c>
      <c r="UWW34" s="74">
        <f t="shared" si="231"/>
        <v>0</v>
      </c>
      <c r="UWX34" s="74">
        <f t="shared" si="231"/>
        <v>0</v>
      </c>
      <c r="UWY34" s="74">
        <f t="shared" si="231"/>
        <v>0</v>
      </c>
      <c r="UWZ34" s="74">
        <f t="shared" si="231"/>
        <v>0</v>
      </c>
      <c r="UXA34" s="74">
        <f t="shared" si="231"/>
        <v>0</v>
      </c>
      <c r="UXB34" s="74">
        <f t="shared" si="231"/>
        <v>0</v>
      </c>
      <c r="UXC34" s="74">
        <f t="shared" si="231"/>
        <v>0</v>
      </c>
      <c r="UXD34" s="74">
        <f t="shared" si="231"/>
        <v>0</v>
      </c>
      <c r="UXE34" s="74">
        <f t="shared" si="231"/>
        <v>0</v>
      </c>
      <c r="UXF34" s="74">
        <f t="shared" si="231"/>
        <v>0</v>
      </c>
      <c r="UXG34" s="74">
        <f t="shared" si="231"/>
        <v>0</v>
      </c>
      <c r="UXH34" s="74">
        <f t="shared" si="231"/>
        <v>0</v>
      </c>
      <c r="UXI34" s="74">
        <f t="shared" si="231"/>
        <v>0</v>
      </c>
      <c r="UXJ34" s="74">
        <f t="shared" si="231"/>
        <v>0</v>
      </c>
      <c r="UXK34" s="74">
        <f t="shared" si="231"/>
        <v>0</v>
      </c>
      <c r="UXL34" s="74">
        <f t="shared" si="231"/>
        <v>0</v>
      </c>
      <c r="UXM34" s="74">
        <f t="shared" si="231"/>
        <v>0</v>
      </c>
      <c r="UXN34" s="74">
        <f t="shared" si="231"/>
        <v>0</v>
      </c>
      <c r="UXO34" s="74">
        <f t="shared" si="231"/>
        <v>0</v>
      </c>
      <c r="UXP34" s="74">
        <f t="shared" si="231"/>
        <v>0</v>
      </c>
      <c r="UXQ34" s="74">
        <f t="shared" si="231"/>
        <v>0</v>
      </c>
      <c r="UXR34" s="74">
        <f t="shared" si="231"/>
        <v>0</v>
      </c>
      <c r="UXS34" s="74">
        <f t="shared" si="231"/>
        <v>0</v>
      </c>
      <c r="UXT34" s="74">
        <f t="shared" si="231"/>
        <v>0</v>
      </c>
      <c r="UXU34" s="74">
        <f t="shared" si="231"/>
        <v>0</v>
      </c>
      <c r="UXV34" s="74">
        <f t="shared" si="231"/>
        <v>0</v>
      </c>
      <c r="UXW34" s="74">
        <f t="shared" si="231"/>
        <v>0</v>
      </c>
      <c r="UXX34" s="74">
        <f t="shared" si="231"/>
        <v>0</v>
      </c>
      <c r="UXY34" s="74">
        <f t="shared" si="231"/>
        <v>0</v>
      </c>
      <c r="UXZ34" s="74">
        <f t="shared" si="231"/>
        <v>0</v>
      </c>
      <c r="UYA34" s="74">
        <f t="shared" si="231"/>
        <v>0</v>
      </c>
      <c r="UYB34" s="74">
        <f t="shared" si="231"/>
        <v>0</v>
      </c>
      <c r="UYC34" s="74">
        <f t="shared" si="231"/>
        <v>0</v>
      </c>
      <c r="UYD34" s="74">
        <f t="shared" si="231"/>
        <v>0</v>
      </c>
      <c r="UYE34" s="74">
        <f t="shared" si="231"/>
        <v>0</v>
      </c>
      <c r="UYF34" s="74">
        <f t="shared" si="231"/>
        <v>0</v>
      </c>
      <c r="UYG34" s="74">
        <f t="shared" si="231"/>
        <v>0</v>
      </c>
      <c r="UYH34" s="74">
        <f t="shared" si="231"/>
        <v>0</v>
      </c>
      <c r="UYI34" s="74">
        <f t="shared" si="231"/>
        <v>0</v>
      </c>
      <c r="UYJ34" s="74">
        <f t="shared" ref="UYJ34:VAU34" si="232">UYJ6/1000000</f>
        <v>0</v>
      </c>
      <c r="UYK34" s="74">
        <f t="shared" si="232"/>
        <v>0</v>
      </c>
      <c r="UYL34" s="74">
        <f t="shared" si="232"/>
        <v>0</v>
      </c>
      <c r="UYM34" s="74">
        <f t="shared" si="232"/>
        <v>0</v>
      </c>
      <c r="UYN34" s="74">
        <f t="shared" si="232"/>
        <v>0</v>
      </c>
      <c r="UYO34" s="74">
        <f t="shared" si="232"/>
        <v>0</v>
      </c>
      <c r="UYP34" s="74">
        <f t="shared" si="232"/>
        <v>0</v>
      </c>
      <c r="UYQ34" s="74">
        <f t="shared" si="232"/>
        <v>0</v>
      </c>
      <c r="UYR34" s="74">
        <f t="shared" si="232"/>
        <v>0</v>
      </c>
      <c r="UYS34" s="74">
        <f t="shared" si="232"/>
        <v>0</v>
      </c>
      <c r="UYT34" s="74">
        <f t="shared" si="232"/>
        <v>0</v>
      </c>
      <c r="UYU34" s="74">
        <f t="shared" si="232"/>
        <v>0</v>
      </c>
      <c r="UYV34" s="74">
        <f t="shared" si="232"/>
        <v>0</v>
      </c>
      <c r="UYW34" s="74">
        <f t="shared" si="232"/>
        <v>0</v>
      </c>
      <c r="UYX34" s="74">
        <f t="shared" si="232"/>
        <v>0</v>
      </c>
      <c r="UYY34" s="74">
        <f t="shared" si="232"/>
        <v>0</v>
      </c>
      <c r="UYZ34" s="74">
        <f t="shared" si="232"/>
        <v>0</v>
      </c>
      <c r="UZA34" s="74">
        <f t="shared" si="232"/>
        <v>0</v>
      </c>
      <c r="UZB34" s="74">
        <f t="shared" si="232"/>
        <v>0</v>
      </c>
      <c r="UZC34" s="74">
        <f t="shared" si="232"/>
        <v>0</v>
      </c>
      <c r="UZD34" s="74">
        <f t="shared" si="232"/>
        <v>0</v>
      </c>
      <c r="UZE34" s="74">
        <f t="shared" si="232"/>
        <v>0</v>
      </c>
      <c r="UZF34" s="74">
        <f t="shared" si="232"/>
        <v>0</v>
      </c>
      <c r="UZG34" s="74">
        <f t="shared" si="232"/>
        <v>0</v>
      </c>
      <c r="UZH34" s="74">
        <f t="shared" si="232"/>
        <v>0</v>
      </c>
      <c r="UZI34" s="74">
        <f t="shared" si="232"/>
        <v>0</v>
      </c>
      <c r="UZJ34" s="74">
        <f t="shared" si="232"/>
        <v>0</v>
      </c>
      <c r="UZK34" s="74">
        <f t="shared" si="232"/>
        <v>0</v>
      </c>
      <c r="UZL34" s="74">
        <f t="shared" si="232"/>
        <v>0</v>
      </c>
      <c r="UZM34" s="74">
        <f t="shared" si="232"/>
        <v>0</v>
      </c>
      <c r="UZN34" s="74">
        <f t="shared" si="232"/>
        <v>0</v>
      </c>
      <c r="UZO34" s="74">
        <f t="shared" si="232"/>
        <v>0</v>
      </c>
      <c r="UZP34" s="74">
        <f t="shared" si="232"/>
        <v>0</v>
      </c>
      <c r="UZQ34" s="74">
        <f t="shared" si="232"/>
        <v>0</v>
      </c>
      <c r="UZR34" s="74">
        <f t="shared" si="232"/>
        <v>0</v>
      </c>
      <c r="UZS34" s="74">
        <f t="shared" si="232"/>
        <v>0</v>
      </c>
      <c r="UZT34" s="74">
        <f t="shared" si="232"/>
        <v>0</v>
      </c>
      <c r="UZU34" s="74">
        <f t="shared" si="232"/>
        <v>0</v>
      </c>
      <c r="UZV34" s="74">
        <f t="shared" si="232"/>
        <v>0</v>
      </c>
      <c r="UZW34" s="74">
        <f t="shared" si="232"/>
        <v>0</v>
      </c>
      <c r="UZX34" s="74">
        <f t="shared" si="232"/>
        <v>0</v>
      </c>
      <c r="UZY34" s="74">
        <f t="shared" si="232"/>
        <v>0</v>
      </c>
      <c r="UZZ34" s="74">
        <f t="shared" si="232"/>
        <v>0</v>
      </c>
      <c r="VAA34" s="74">
        <f t="shared" si="232"/>
        <v>0</v>
      </c>
      <c r="VAB34" s="74">
        <f t="shared" si="232"/>
        <v>0</v>
      </c>
      <c r="VAC34" s="74">
        <f t="shared" si="232"/>
        <v>0</v>
      </c>
      <c r="VAD34" s="74">
        <f t="shared" si="232"/>
        <v>0</v>
      </c>
      <c r="VAE34" s="74">
        <f t="shared" si="232"/>
        <v>0</v>
      </c>
      <c r="VAF34" s="74">
        <f t="shared" si="232"/>
        <v>0</v>
      </c>
      <c r="VAG34" s="74">
        <f t="shared" si="232"/>
        <v>0</v>
      </c>
      <c r="VAH34" s="74">
        <f t="shared" si="232"/>
        <v>0</v>
      </c>
      <c r="VAI34" s="74">
        <f t="shared" si="232"/>
        <v>0</v>
      </c>
      <c r="VAJ34" s="74">
        <f t="shared" si="232"/>
        <v>0</v>
      </c>
      <c r="VAK34" s="74">
        <f t="shared" si="232"/>
        <v>0</v>
      </c>
      <c r="VAL34" s="74">
        <f t="shared" si="232"/>
        <v>0</v>
      </c>
      <c r="VAM34" s="74">
        <f t="shared" si="232"/>
        <v>0</v>
      </c>
      <c r="VAN34" s="74">
        <f t="shared" si="232"/>
        <v>0</v>
      </c>
      <c r="VAO34" s="74">
        <f t="shared" si="232"/>
        <v>0</v>
      </c>
      <c r="VAP34" s="74">
        <f t="shared" si="232"/>
        <v>0</v>
      </c>
      <c r="VAQ34" s="74">
        <f t="shared" si="232"/>
        <v>0</v>
      </c>
      <c r="VAR34" s="74">
        <f t="shared" si="232"/>
        <v>0</v>
      </c>
      <c r="VAS34" s="74">
        <f t="shared" si="232"/>
        <v>0</v>
      </c>
      <c r="VAT34" s="74">
        <f t="shared" si="232"/>
        <v>0</v>
      </c>
      <c r="VAU34" s="74">
        <f t="shared" si="232"/>
        <v>0</v>
      </c>
      <c r="VAV34" s="74">
        <f t="shared" ref="VAV34:VDG34" si="233">VAV6/1000000</f>
        <v>0</v>
      </c>
      <c r="VAW34" s="74">
        <f t="shared" si="233"/>
        <v>0</v>
      </c>
      <c r="VAX34" s="74">
        <f t="shared" si="233"/>
        <v>0</v>
      </c>
      <c r="VAY34" s="74">
        <f t="shared" si="233"/>
        <v>0</v>
      </c>
      <c r="VAZ34" s="74">
        <f t="shared" si="233"/>
        <v>0</v>
      </c>
      <c r="VBA34" s="74">
        <f t="shared" si="233"/>
        <v>0</v>
      </c>
      <c r="VBB34" s="74">
        <f t="shared" si="233"/>
        <v>0</v>
      </c>
      <c r="VBC34" s="74">
        <f t="shared" si="233"/>
        <v>0</v>
      </c>
      <c r="VBD34" s="74">
        <f t="shared" si="233"/>
        <v>0</v>
      </c>
      <c r="VBE34" s="74">
        <f t="shared" si="233"/>
        <v>0</v>
      </c>
      <c r="VBF34" s="74">
        <f t="shared" si="233"/>
        <v>0</v>
      </c>
      <c r="VBG34" s="74">
        <f t="shared" si="233"/>
        <v>0</v>
      </c>
      <c r="VBH34" s="74">
        <f t="shared" si="233"/>
        <v>0</v>
      </c>
      <c r="VBI34" s="74">
        <f t="shared" si="233"/>
        <v>0</v>
      </c>
      <c r="VBJ34" s="74">
        <f t="shared" si="233"/>
        <v>0</v>
      </c>
      <c r="VBK34" s="74">
        <f t="shared" si="233"/>
        <v>0</v>
      </c>
      <c r="VBL34" s="74">
        <f t="shared" si="233"/>
        <v>0</v>
      </c>
      <c r="VBM34" s="74">
        <f t="shared" si="233"/>
        <v>0</v>
      </c>
      <c r="VBN34" s="74">
        <f t="shared" si="233"/>
        <v>0</v>
      </c>
      <c r="VBO34" s="74">
        <f t="shared" si="233"/>
        <v>0</v>
      </c>
      <c r="VBP34" s="74">
        <f t="shared" si="233"/>
        <v>0</v>
      </c>
      <c r="VBQ34" s="74">
        <f t="shared" si="233"/>
        <v>0</v>
      </c>
      <c r="VBR34" s="74">
        <f t="shared" si="233"/>
        <v>0</v>
      </c>
      <c r="VBS34" s="74">
        <f t="shared" si="233"/>
        <v>0</v>
      </c>
      <c r="VBT34" s="74">
        <f t="shared" si="233"/>
        <v>0</v>
      </c>
      <c r="VBU34" s="74">
        <f t="shared" si="233"/>
        <v>0</v>
      </c>
      <c r="VBV34" s="74">
        <f t="shared" si="233"/>
        <v>0</v>
      </c>
      <c r="VBW34" s="74">
        <f t="shared" si="233"/>
        <v>0</v>
      </c>
      <c r="VBX34" s="74">
        <f t="shared" si="233"/>
        <v>0</v>
      </c>
      <c r="VBY34" s="74">
        <f t="shared" si="233"/>
        <v>0</v>
      </c>
      <c r="VBZ34" s="74">
        <f t="shared" si="233"/>
        <v>0</v>
      </c>
      <c r="VCA34" s="74">
        <f t="shared" si="233"/>
        <v>0</v>
      </c>
      <c r="VCB34" s="74">
        <f t="shared" si="233"/>
        <v>0</v>
      </c>
      <c r="VCC34" s="74">
        <f t="shared" si="233"/>
        <v>0</v>
      </c>
      <c r="VCD34" s="74">
        <f t="shared" si="233"/>
        <v>0</v>
      </c>
      <c r="VCE34" s="74">
        <f t="shared" si="233"/>
        <v>0</v>
      </c>
      <c r="VCF34" s="74">
        <f t="shared" si="233"/>
        <v>0</v>
      </c>
      <c r="VCG34" s="74">
        <f t="shared" si="233"/>
        <v>0</v>
      </c>
      <c r="VCH34" s="74">
        <f t="shared" si="233"/>
        <v>0</v>
      </c>
      <c r="VCI34" s="74">
        <f t="shared" si="233"/>
        <v>0</v>
      </c>
      <c r="VCJ34" s="74">
        <f t="shared" si="233"/>
        <v>0</v>
      </c>
      <c r="VCK34" s="74">
        <f t="shared" si="233"/>
        <v>0</v>
      </c>
      <c r="VCL34" s="74">
        <f t="shared" si="233"/>
        <v>0</v>
      </c>
      <c r="VCM34" s="74">
        <f t="shared" si="233"/>
        <v>0</v>
      </c>
      <c r="VCN34" s="74">
        <f t="shared" si="233"/>
        <v>0</v>
      </c>
      <c r="VCO34" s="74">
        <f t="shared" si="233"/>
        <v>0</v>
      </c>
      <c r="VCP34" s="74">
        <f t="shared" si="233"/>
        <v>0</v>
      </c>
      <c r="VCQ34" s="74">
        <f t="shared" si="233"/>
        <v>0</v>
      </c>
      <c r="VCR34" s="74">
        <f t="shared" si="233"/>
        <v>0</v>
      </c>
      <c r="VCS34" s="74">
        <f t="shared" si="233"/>
        <v>0</v>
      </c>
      <c r="VCT34" s="74">
        <f t="shared" si="233"/>
        <v>0</v>
      </c>
      <c r="VCU34" s="74">
        <f t="shared" si="233"/>
        <v>0</v>
      </c>
      <c r="VCV34" s="74">
        <f t="shared" si="233"/>
        <v>0</v>
      </c>
      <c r="VCW34" s="74">
        <f t="shared" si="233"/>
        <v>0</v>
      </c>
      <c r="VCX34" s="74">
        <f t="shared" si="233"/>
        <v>0</v>
      </c>
      <c r="VCY34" s="74">
        <f t="shared" si="233"/>
        <v>0</v>
      </c>
      <c r="VCZ34" s="74">
        <f t="shared" si="233"/>
        <v>0</v>
      </c>
      <c r="VDA34" s="74">
        <f t="shared" si="233"/>
        <v>0</v>
      </c>
      <c r="VDB34" s="74">
        <f t="shared" si="233"/>
        <v>0</v>
      </c>
      <c r="VDC34" s="74">
        <f t="shared" si="233"/>
        <v>0</v>
      </c>
      <c r="VDD34" s="74">
        <f t="shared" si="233"/>
        <v>0</v>
      </c>
      <c r="VDE34" s="74">
        <f t="shared" si="233"/>
        <v>0</v>
      </c>
      <c r="VDF34" s="74">
        <f t="shared" si="233"/>
        <v>0</v>
      </c>
      <c r="VDG34" s="74">
        <f t="shared" si="233"/>
        <v>0</v>
      </c>
      <c r="VDH34" s="74">
        <f t="shared" ref="VDH34:VFS34" si="234">VDH6/1000000</f>
        <v>0</v>
      </c>
      <c r="VDI34" s="74">
        <f t="shared" si="234"/>
        <v>0</v>
      </c>
      <c r="VDJ34" s="74">
        <f t="shared" si="234"/>
        <v>0</v>
      </c>
      <c r="VDK34" s="74">
        <f t="shared" si="234"/>
        <v>0</v>
      </c>
      <c r="VDL34" s="74">
        <f t="shared" si="234"/>
        <v>0</v>
      </c>
      <c r="VDM34" s="74">
        <f t="shared" si="234"/>
        <v>0</v>
      </c>
      <c r="VDN34" s="74">
        <f t="shared" si="234"/>
        <v>0</v>
      </c>
      <c r="VDO34" s="74">
        <f t="shared" si="234"/>
        <v>0</v>
      </c>
      <c r="VDP34" s="74">
        <f t="shared" si="234"/>
        <v>0</v>
      </c>
      <c r="VDQ34" s="74">
        <f t="shared" si="234"/>
        <v>0</v>
      </c>
      <c r="VDR34" s="74">
        <f t="shared" si="234"/>
        <v>0</v>
      </c>
      <c r="VDS34" s="74">
        <f t="shared" si="234"/>
        <v>0</v>
      </c>
      <c r="VDT34" s="74">
        <f t="shared" si="234"/>
        <v>0</v>
      </c>
      <c r="VDU34" s="74">
        <f t="shared" si="234"/>
        <v>0</v>
      </c>
      <c r="VDV34" s="74">
        <f t="shared" si="234"/>
        <v>0</v>
      </c>
      <c r="VDW34" s="74">
        <f t="shared" si="234"/>
        <v>0</v>
      </c>
      <c r="VDX34" s="74">
        <f t="shared" si="234"/>
        <v>0</v>
      </c>
      <c r="VDY34" s="74">
        <f t="shared" si="234"/>
        <v>0</v>
      </c>
      <c r="VDZ34" s="74">
        <f t="shared" si="234"/>
        <v>0</v>
      </c>
      <c r="VEA34" s="74">
        <f t="shared" si="234"/>
        <v>0</v>
      </c>
      <c r="VEB34" s="74">
        <f t="shared" si="234"/>
        <v>0</v>
      </c>
      <c r="VEC34" s="74">
        <f t="shared" si="234"/>
        <v>0</v>
      </c>
      <c r="VED34" s="74">
        <f t="shared" si="234"/>
        <v>0</v>
      </c>
      <c r="VEE34" s="74">
        <f t="shared" si="234"/>
        <v>0</v>
      </c>
      <c r="VEF34" s="74">
        <f t="shared" si="234"/>
        <v>0</v>
      </c>
      <c r="VEG34" s="74">
        <f t="shared" si="234"/>
        <v>0</v>
      </c>
      <c r="VEH34" s="74">
        <f t="shared" si="234"/>
        <v>0</v>
      </c>
      <c r="VEI34" s="74">
        <f t="shared" si="234"/>
        <v>0</v>
      </c>
      <c r="VEJ34" s="74">
        <f t="shared" si="234"/>
        <v>0</v>
      </c>
      <c r="VEK34" s="74">
        <f t="shared" si="234"/>
        <v>0</v>
      </c>
      <c r="VEL34" s="74">
        <f t="shared" si="234"/>
        <v>0</v>
      </c>
      <c r="VEM34" s="74">
        <f t="shared" si="234"/>
        <v>0</v>
      </c>
      <c r="VEN34" s="74">
        <f t="shared" si="234"/>
        <v>0</v>
      </c>
      <c r="VEO34" s="74">
        <f t="shared" si="234"/>
        <v>0</v>
      </c>
      <c r="VEP34" s="74">
        <f t="shared" si="234"/>
        <v>0</v>
      </c>
      <c r="VEQ34" s="74">
        <f t="shared" si="234"/>
        <v>0</v>
      </c>
      <c r="VER34" s="74">
        <f t="shared" si="234"/>
        <v>0</v>
      </c>
      <c r="VES34" s="74">
        <f t="shared" si="234"/>
        <v>0</v>
      </c>
      <c r="VET34" s="74">
        <f t="shared" si="234"/>
        <v>0</v>
      </c>
      <c r="VEU34" s="74">
        <f t="shared" si="234"/>
        <v>0</v>
      </c>
      <c r="VEV34" s="74">
        <f t="shared" si="234"/>
        <v>0</v>
      </c>
      <c r="VEW34" s="74">
        <f t="shared" si="234"/>
        <v>0</v>
      </c>
      <c r="VEX34" s="74">
        <f t="shared" si="234"/>
        <v>0</v>
      </c>
      <c r="VEY34" s="74">
        <f t="shared" si="234"/>
        <v>0</v>
      </c>
      <c r="VEZ34" s="74">
        <f t="shared" si="234"/>
        <v>0</v>
      </c>
      <c r="VFA34" s="74">
        <f t="shared" si="234"/>
        <v>0</v>
      </c>
      <c r="VFB34" s="74">
        <f t="shared" si="234"/>
        <v>0</v>
      </c>
      <c r="VFC34" s="74">
        <f t="shared" si="234"/>
        <v>0</v>
      </c>
      <c r="VFD34" s="74">
        <f t="shared" si="234"/>
        <v>0</v>
      </c>
      <c r="VFE34" s="74">
        <f t="shared" si="234"/>
        <v>0</v>
      </c>
      <c r="VFF34" s="74">
        <f t="shared" si="234"/>
        <v>0</v>
      </c>
      <c r="VFG34" s="74">
        <f t="shared" si="234"/>
        <v>0</v>
      </c>
      <c r="VFH34" s="74">
        <f t="shared" si="234"/>
        <v>0</v>
      </c>
      <c r="VFI34" s="74">
        <f t="shared" si="234"/>
        <v>0</v>
      </c>
      <c r="VFJ34" s="74">
        <f t="shared" si="234"/>
        <v>0</v>
      </c>
      <c r="VFK34" s="74">
        <f t="shared" si="234"/>
        <v>0</v>
      </c>
      <c r="VFL34" s="74">
        <f t="shared" si="234"/>
        <v>0</v>
      </c>
      <c r="VFM34" s="74">
        <f t="shared" si="234"/>
        <v>0</v>
      </c>
      <c r="VFN34" s="74">
        <f t="shared" si="234"/>
        <v>0</v>
      </c>
      <c r="VFO34" s="74">
        <f t="shared" si="234"/>
        <v>0</v>
      </c>
      <c r="VFP34" s="74">
        <f t="shared" si="234"/>
        <v>0</v>
      </c>
      <c r="VFQ34" s="74">
        <f t="shared" si="234"/>
        <v>0</v>
      </c>
      <c r="VFR34" s="74">
        <f t="shared" si="234"/>
        <v>0</v>
      </c>
      <c r="VFS34" s="74">
        <f t="shared" si="234"/>
        <v>0</v>
      </c>
      <c r="VFT34" s="74">
        <f t="shared" ref="VFT34:VIE34" si="235">VFT6/1000000</f>
        <v>0</v>
      </c>
      <c r="VFU34" s="74">
        <f t="shared" si="235"/>
        <v>0</v>
      </c>
      <c r="VFV34" s="74">
        <f t="shared" si="235"/>
        <v>0</v>
      </c>
      <c r="VFW34" s="74">
        <f t="shared" si="235"/>
        <v>0</v>
      </c>
      <c r="VFX34" s="74">
        <f t="shared" si="235"/>
        <v>0</v>
      </c>
      <c r="VFY34" s="74">
        <f t="shared" si="235"/>
        <v>0</v>
      </c>
      <c r="VFZ34" s="74">
        <f t="shared" si="235"/>
        <v>0</v>
      </c>
      <c r="VGA34" s="74">
        <f t="shared" si="235"/>
        <v>0</v>
      </c>
      <c r="VGB34" s="74">
        <f t="shared" si="235"/>
        <v>0</v>
      </c>
      <c r="VGC34" s="74">
        <f t="shared" si="235"/>
        <v>0</v>
      </c>
      <c r="VGD34" s="74">
        <f t="shared" si="235"/>
        <v>0</v>
      </c>
      <c r="VGE34" s="74">
        <f t="shared" si="235"/>
        <v>0</v>
      </c>
      <c r="VGF34" s="74">
        <f t="shared" si="235"/>
        <v>0</v>
      </c>
      <c r="VGG34" s="74">
        <f t="shared" si="235"/>
        <v>0</v>
      </c>
      <c r="VGH34" s="74">
        <f t="shared" si="235"/>
        <v>0</v>
      </c>
      <c r="VGI34" s="74">
        <f t="shared" si="235"/>
        <v>0</v>
      </c>
      <c r="VGJ34" s="74">
        <f t="shared" si="235"/>
        <v>0</v>
      </c>
      <c r="VGK34" s="74">
        <f t="shared" si="235"/>
        <v>0</v>
      </c>
      <c r="VGL34" s="74">
        <f t="shared" si="235"/>
        <v>0</v>
      </c>
      <c r="VGM34" s="74">
        <f t="shared" si="235"/>
        <v>0</v>
      </c>
      <c r="VGN34" s="74">
        <f t="shared" si="235"/>
        <v>0</v>
      </c>
      <c r="VGO34" s="74">
        <f t="shared" si="235"/>
        <v>0</v>
      </c>
      <c r="VGP34" s="74">
        <f t="shared" si="235"/>
        <v>0</v>
      </c>
      <c r="VGQ34" s="74">
        <f t="shared" si="235"/>
        <v>0</v>
      </c>
      <c r="VGR34" s="74">
        <f t="shared" si="235"/>
        <v>0</v>
      </c>
      <c r="VGS34" s="74">
        <f t="shared" si="235"/>
        <v>0</v>
      </c>
      <c r="VGT34" s="74">
        <f t="shared" si="235"/>
        <v>0</v>
      </c>
      <c r="VGU34" s="74">
        <f t="shared" si="235"/>
        <v>0</v>
      </c>
      <c r="VGV34" s="74">
        <f t="shared" si="235"/>
        <v>0</v>
      </c>
      <c r="VGW34" s="74">
        <f t="shared" si="235"/>
        <v>0</v>
      </c>
      <c r="VGX34" s="74">
        <f t="shared" si="235"/>
        <v>0</v>
      </c>
      <c r="VGY34" s="74">
        <f t="shared" si="235"/>
        <v>0</v>
      </c>
      <c r="VGZ34" s="74">
        <f t="shared" si="235"/>
        <v>0</v>
      </c>
      <c r="VHA34" s="74">
        <f t="shared" si="235"/>
        <v>0</v>
      </c>
      <c r="VHB34" s="74">
        <f t="shared" si="235"/>
        <v>0</v>
      </c>
      <c r="VHC34" s="74">
        <f t="shared" si="235"/>
        <v>0</v>
      </c>
      <c r="VHD34" s="74">
        <f t="shared" si="235"/>
        <v>0</v>
      </c>
      <c r="VHE34" s="74">
        <f t="shared" si="235"/>
        <v>0</v>
      </c>
      <c r="VHF34" s="74">
        <f t="shared" si="235"/>
        <v>0</v>
      </c>
      <c r="VHG34" s="74">
        <f t="shared" si="235"/>
        <v>0</v>
      </c>
      <c r="VHH34" s="74">
        <f t="shared" si="235"/>
        <v>0</v>
      </c>
      <c r="VHI34" s="74">
        <f t="shared" si="235"/>
        <v>0</v>
      </c>
      <c r="VHJ34" s="74">
        <f t="shared" si="235"/>
        <v>0</v>
      </c>
      <c r="VHK34" s="74">
        <f t="shared" si="235"/>
        <v>0</v>
      </c>
      <c r="VHL34" s="74">
        <f t="shared" si="235"/>
        <v>0</v>
      </c>
      <c r="VHM34" s="74">
        <f t="shared" si="235"/>
        <v>0</v>
      </c>
      <c r="VHN34" s="74">
        <f t="shared" si="235"/>
        <v>0</v>
      </c>
      <c r="VHO34" s="74">
        <f t="shared" si="235"/>
        <v>0</v>
      </c>
      <c r="VHP34" s="74">
        <f t="shared" si="235"/>
        <v>0</v>
      </c>
      <c r="VHQ34" s="74">
        <f t="shared" si="235"/>
        <v>0</v>
      </c>
      <c r="VHR34" s="74">
        <f t="shared" si="235"/>
        <v>0</v>
      </c>
      <c r="VHS34" s="74">
        <f t="shared" si="235"/>
        <v>0</v>
      </c>
      <c r="VHT34" s="74">
        <f t="shared" si="235"/>
        <v>0</v>
      </c>
      <c r="VHU34" s="74">
        <f t="shared" si="235"/>
        <v>0</v>
      </c>
      <c r="VHV34" s="74">
        <f t="shared" si="235"/>
        <v>0</v>
      </c>
      <c r="VHW34" s="74">
        <f t="shared" si="235"/>
        <v>0</v>
      </c>
      <c r="VHX34" s="74">
        <f t="shared" si="235"/>
        <v>0</v>
      </c>
      <c r="VHY34" s="74">
        <f t="shared" si="235"/>
        <v>0</v>
      </c>
      <c r="VHZ34" s="74">
        <f t="shared" si="235"/>
        <v>0</v>
      </c>
      <c r="VIA34" s="74">
        <f t="shared" si="235"/>
        <v>0</v>
      </c>
      <c r="VIB34" s="74">
        <f t="shared" si="235"/>
        <v>0</v>
      </c>
      <c r="VIC34" s="74">
        <f t="shared" si="235"/>
        <v>0</v>
      </c>
      <c r="VID34" s="74">
        <f t="shared" si="235"/>
        <v>0</v>
      </c>
      <c r="VIE34" s="74">
        <f t="shared" si="235"/>
        <v>0</v>
      </c>
      <c r="VIF34" s="74">
        <f t="shared" ref="VIF34:VKQ34" si="236">VIF6/1000000</f>
        <v>0</v>
      </c>
      <c r="VIG34" s="74">
        <f t="shared" si="236"/>
        <v>0</v>
      </c>
      <c r="VIH34" s="74">
        <f t="shared" si="236"/>
        <v>0</v>
      </c>
      <c r="VII34" s="74">
        <f t="shared" si="236"/>
        <v>0</v>
      </c>
      <c r="VIJ34" s="74">
        <f t="shared" si="236"/>
        <v>0</v>
      </c>
      <c r="VIK34" s="74">
        <f t="shared" si="236"/>
        <v>0</v>
      </c>
      <c r="VIL34" s="74">
        <f t="shared" si="236"/>
        <v>0</v>
      </c>
      <c r="VIM34" s="74">
        <f t="shared" si="236"/>
        <v>0</v>
      </c>
      <c r="VIN34" s="74">
        <f t="shared" si="236"/>
        <v>0</v>
      </c>
      <c r="VIO34" s="74">
        <f t="shared" si="236"/>
        <v>0</v>
      </c>
      <c r="VIP34" s="74">
        <f t="shared" si="236"/>
        <v>0</v>
      </c>
      <c r="VIQ34" s="74">
        <f t="shared" si="236"/>
        <v>0</v>
      </c>
      <c r="VIR34" s="74">
        <f t="shared" si="236"/>
        <v>0</v>
      </c>
      <c r="VIS34" s="74">
        <f t="shared" si="236"/>
        <v>0</v>
      </c>
      <c r="VIT34" s="74">
        <f t="shared" si="236"/>
        <v>0</v>
      </c>
      <c r="VIU34" s="74">
        <f t="shared" si="236"/>
        <v>0</v>
      </c>
      <c r="VIV34" s="74">
        <f t="shared" si="236"/>
        <v>0</v>
      </c>
      <c r="VIW34" s="74">
        <f t="shared" si="236"/>
        <v>0</v>
      </c>
      <c r="VIX34" s="74">
        <f t="shared" si="236"/>
        <v>0</v>
      </c>
      <c r="VIY34" s="74">
        <f t="shared" si="236"/>
        <v>0</v>
      </c>
      <c r="VIZ34" s="74">
        <f t="shared" si="236"/>
        <v>0</v>
      </c>
      <c r="VJA34" s="74">
        <f t="shared" si="236"/>
        <v>0</v>
      </c>
      <c r="VJB34" s="74">
        <f t="shared" si="236"/>
        <v>0</v>
      </c>
      <c r="VJC34" s="74">
        <f t="shared" si="236"/>
        <v>0</v>
      </c>
      <c r="VJD34" s="74">
        <f t="shared" si="236"/>
        <v>0</v>
      </c>
      <c r="VJE34" s="74">
        <f t="shared" si="236"/>
        <v>0</v>
      </c>
      <c r="VJF34" s="74">
        <f t="shared" si="236"/>
        <v>0</v>
      </c>
      <c r="VJG34" s="74">
        <f t="shared" si="236"/>
        <v>0</v>
      </c>
      <c r="VJH34" s="74">
        <f t="shared" si="236"/>
        <v>0</v>
      </c>
      <c r="VJI34" s="74">
        <f t="shared" si="236"/>
        <v>0</v>
      </c>
      <c r="VJJ34" s="74">
        <f t="shared" si="236"/>
        <v>0</v>
      </c>
      <c r="VJK34" s="74">
        <f t="shared" si="236"/>
        <v>0</v>
      </c>
      <c r="VJL34" s="74">
        <f t="shared" si="236"/>
        <v>0</v>
      </c>
      <c r="VJM34" s="74">
        <f t="shared" si="236"/>
        <v>0</v>
      </c>
      <c r="VJN34" s="74">
        <f t="shared" si="236"/>
        <v>0</v>
      </c>
      <c r="VJO34" s="74">
        <f t="shared" si="236"/>
        <v>0</v>
      </c>
      <c r="VJP34" s="74">
        <f t="shared" si="236"/>
        <v>0</v>
      </c>
      <c r="VJQ34" s="74">
        <f t="shared" si="236"/>
        <v>0</v>
      </c>
      <c r="VJR34" s="74">
        <f t="shared" si="236"/>
        <v>0</v>
      </c>
      <c r="VJS34" s="74">
        <f t="shared" si="236"/>
        <v>0</v>
      </c>
      <c r="VJT34" s="74">
        <f t="shared" si="236"/>
        <v>0</v>
      </c>
      <c r="VJU34" s="74">
        <f t="shared" si="236"/>
        <v>0</v>
      </c>
      <c r="VJV34" s="74">
        <f t="shared" si="236"/>
        <v>0</v>
      </c>
      <c r="VJW34" s="74">
        <f t="shared" si="236"/>
        <v>0</v>
      </c>
      <c r="VJX34" s="74">
        <f t="shared" si="236"/>
        <v>0</v>
      </c>
      <c r="VJY34" s="74">
        <f t="shared" si="236"/>
        <v>0</v>
      </c>
      <c r="VJZ34" s="74">
        <f t="shared" si="236"/>
        <v>0</v>
      </c>
      <c r="VKA34" s="74">
        <f t="shared" si="236"/>
        <v>0</v>
      </c>
      <c r="VKB34" s="74">
        <f t="shared" si="236"/>
        <v>0</v>
      </c>
      <c r="VKC34" s="74">
        <f t="shared" si="236"/>
        <v>0</v>
      </c>
      <c r="VKD34" s="74">
        <f t="shared" si="236"/>
        <v>0</v>
      </c>
      <c r="VKE34" s="74">
        <f t="shared" si="236"/>
        <v>0</v>
      </c>
      <c r="VKF34" s="74">
        <f t="shared" si="236"/>
        <v>0</v>
      </c>
      <c r="VKG34" s="74">
        <f t="shared" si="236"/>
        <v>0</v>
      </c>
      <c r="VKH34" s="74">
        <f t="shared" si="236"/>
        <v>0</v>
      </c>
      <c r="VKI34" s="74">
        <f t="shared" si="236"/>
        <v>0</v>
      </c>
      <c r="VKJ34" s="74">
        <f t="shared" si="236"/>
        <v>0</v>
      </c>
      <c r="VKK34" s="74">
        <f t="shared" si="236"/>
        <v>0</v>
      </c>
      <c r="VKL34" s="74">
        <f t="shared" si="236"/>
        <v>0</v>
      </c>
      <c r="VKM34" s="74">
        <f t="shared" si="236"/>
        <v>0</v>
      </c>
      <c r="VKN34" s="74">
        <f t="shared" si="236"/>
        <v>0</v>
      </c>
      <c r="VKO34" s="74">
        <f t="shared" si="236"/>
        <v>0</v>
      </c>
      <c r="VKP34" s="74">
        <f t="shared" si="236"/>
        <v>0</v>
      </c>
      <c r="VKQ34" s="74">
        <f t="shared" si="236"/>
        <v>0</v>
      </c>
      <c r="VKR34" s="74">
        <f t="shared" ref="VKR34:VNC34" si="237">VKR6/1000000</f>
        <v>0</v>
      </c>
      <c r="VKS34" s="74">
        <f t="shared" si="237"/>
        <v>0</v>
      </c>
      <c r="VKT34" s="74">
        <f t="shared" si="237"/>
        <v>0</v>
      </c>
      <c r="VKU34" s="74">
        <f t="shared" si="237"/>
        <v>0</v>
      </c>
      <c r="VKV34" s="74">
        <f t="shared" si="237"/>
        <v>0</v>
      </c>
      <c r="VKW34" s="74">
        <f t="shared" si="237"/>
        <v>0</v>
      </c>
      <c r="VKX34" s="74">
        <f t="shared" si="237"/>
        <v>0</v>
      </c>
      <c r="VKY34" s="74">
        <f t="shared" si="237"/>
        <v>0</v>
      </c>
      <c r="VKZ34" s="74">
        <f t="shared" si="237"/>
        <v>0</v>
      </c>
      <c r="VLA34" s="74">
        <f t="shared" si="237"/>
        <v>0</v>
      </c>
      <c r="VLB34" s="74">
        <f t="shared" si="237"/>
        <v>0</v>
      </c>
      <c r="VLC34" s="74">
        <f t="shared" si="237"/>
        <v>0</v>
      </c>
      <c r="VLD34" s="74">
        <f t="shared" si="237"/>
        <v>0</v>
      </c>
      <c r="VLE34" s="74">
        <f t="shared" si="237"/>
        <v>0</v>
      </c>
      <c r="VLF34" s="74">
        <f t="shared" si="237"/>
        <v>0</v>
      </c>
      <c r="VLG34" s="74">
        <f t="shared" si="237"/>
        <v>0</v>
      </c>
      <c r="VLH34" s="74">
        <f t="shared" si="237"/>
        <v>0</v>
      </c>
      <c r="VLI34" s="74">
        <f t="shared" si="237"/>
        <v>0</v>
      </c>
      <c r="VLJ34" s="74">
        <f t="shared" si="237"/>
        <v>0</v>
      </c>
      <c r="VLK34" s="74">
        <f t="shared" si="237"/>
        <v>0</v>
      </c>
      <c r="VLL34" s="74">
        <f t="shared" si="237"/>
        <v>0</v>
      </c>
      <c r="VLM34" s="74">
        <f t="shared" si="237"/>
        <v>0</v>
      </c>
      <c r="VLN34" s="74">
        <f t="shared" si="237"/>
        <v>0</v>
      </c>
      <c r="VLO34" s="74">
        <f t="shared" si="237"/>
        <v>0</v>
      </c>
      <c r="VLP34" s="74">
        <f t="shared" si="237"/>
        <v>0</v>
      </c>
      <c r="VLQ34" s="74">
        <f t="shared" si="237"/>
        <v>0</v>
      </c>
      <c r="VLR34" s="74">
        <f t="shared" si="237"/>
        <v>0</v>
      </c>
      <c r="VLS34" s="74">
        <f t="shared" si="237"/>
        <v>0</v>
      </c>
      <c r="VLT34" s="74">
        <f t="shared" si="237"/>
        <v>0</v>
      </c>
      <c r="VLU34" s="74">
        <f t="shared" si="237"/>
        <v>0</v>
      </c>
      <c r="VLV34" s="74">
        <f t="shared" si="237"/>
        <v>0</v>
      </c>
      <c r="VLW34" s="74">
        <f t="shared" si="237"/>
        <v>0</v>
      </c>
      <c r="VLX34" s="74">
        <f t="shared" si="237"/>
        <v>0</v>
      </c>
      <c r="VLY34" s="74">
        <f t="shared" si="237"/>
        <v>0</v>
      </c>
      <c r="VLZ34" s="74">
        <f t="shared" si="237"/>
        <v>0</v>
      </c>
      <c r="VMA34" s="74">
        <f t="shared" si="237"/>
        <v>0</v>
      </c>
      <c r="VMB34" s="74">
        <f t="shared" si="237"/>
        <v>0</v>
      </c>
      <c r="VMC34" s="74">
        <f t="shared" si="237"/>
        <v>0</v>
      </c>
      <c r="VMD34" s="74">
        <f t="shared" si="237"/>
        <v>0</v>
      </c>
      <c r="VME34" s="74">
        <f t="shared" si="237"/>
        <v>0</v>
      </c>
      <c r="VMF34" s="74">
        <f t="shared" si="237"/>
        <v>0</v>
      </c>
      <c r="VMG34" s="74">
        <f t="shared" si="237"/>
        <v>0</v>
      </c>
      <c r="VMH34" s="74">
        <f t="shared" si="237"/>
        <v>0</v>
      </c>
      <c r="VMI34" s="74">
        <f t="shared" si="237"/>
        <v>0</v>
      </c>
      <c r="VMJ34" s="74">
        <f t="shared" si="237"/>
        <v>0</v>
      </c>
      <c r="VMK34" s="74">
        <f t="shared" si="237"/>
        <v>0</v>
      </c>
      <c r="VML34" s="74">
        <f t="shared" si="237"/>
        <v>0</v>
      </c>
      <c r="VMM34" s="74">
        <f t="shared" si="237"/>
        <v>0</v>
      </c>
      <c r="VMN34" s="74">
        <f t="shared" si="237"/>
        <v>0</v>
      </c>
      <c r="VMO34" s="74">
        <f t="shared" si="237"/>
        <v>0</v>
      </c>
      <c r="VMP34" s="74">
        <f t="shared" si="237"/>
        <v>0</v>
      </c>
      <c r="VMQ34" s="74">
        <f t="shared" si="237"/>
        <v>0</v>
      </c>
      <c r="VMR34" s="74">
        <f t="shared" si="237"/>
        <v>0</v>
      </c>
      <c r="VMS34" s="74">
        <f t="shared" si="237"/>
        <v>0</v>
      </c>
      <c r="VMT34" s="74">
        <f t="shared" si="237"/>
        <v>0</v>
      </c>
      <c r="VMU34" s="74">
        <f t="shared" si="237"/>
        <v>0</v>
      </c>
      <c r="VMV34" s="74">
        <f t="shared" si="237"/>
        <v>0</v>
      </c>
      <c r="VMW34" s="74">
        <f t="shared" si="237"/>
        <v>0</v>
      </c>
      <c r="VMX34" s="74">
        <f t="shared" si="237"/>
        <v>0</v>
      </c>
      <c r="VMY34" s="74">
        <f t="shared" si="237"/>
        <v>0</v>
      </c>
      <c r="VMZ34" s="74">
        <f t="shared" si="237"/>
        <v>0</v>
      </c>
      <c r="VNA34" s="74">
        <f t="shared" si="237"/>
        <v>0</v>
      </c>
      <c r="VNB34" s="74">
        <f t="shared" si="237"/>
        <v>0</v>
      </c>
      <c r="VNC34" s="74">
        <f t="shared" si="237"/>
        <v>0</v>
      </c>
      <c r="VND34" s="74">
        <f t="shared" ref="VND34:VPO34" si="238">VND6/1000000</f>
        <v>0</v>
      </c>
      <c r="VNE34" s="74">
        <f t="shared" si="238"/>
        <v>0</v>
      </c>
      <c r="VNF34" s="74">
        <f t="shared" si="238"/>
        <v>0</v>
      </c>
      <c r="VNG34" s="74">
        <f t="shared" si="238"/>
        <v>0</v>
      </c>
      <c r="VNH34" s="74">
        <f t="shared" si="238"/>
        <v>0</v>
      </c>
      <c r="VNI34" s="74">
        <f t="shared" si="238"/>
        <v>0</v>
      </c>
      <c r="VNJ34" s="74">
        <f t="shared" si="238"/>
        <v>0</v>
      </c>
      <c r="VNK34" s="74">
        <f t="shared" si="238"/>
        <v>0</v>
      </c>
      <c r="VNL34" s="74">
        <f t="shared" si="238"/>
        <v>0</v>
      </c>
      <c r="VNM34" s="74">
        <f t="shared" si="238"/>
        <v>0</v>
      </c>
      <c r="VNN34" s="74">
        <f t="shared" si="238"/>
        <v>0</v>
      </c>
      <c r="VNO34" s="74">
        <f t="shared" si="238"/>
        <v>0</v>
      </c>
      <c r="VNP34" s="74">
        <f t="shared" si="238"/>
        <v>0</v>
      </c>
      <c r="VNQ34" s="74">
        <f t="shared" si="238"/>
        <v>0</v>
      </c>
      <c r="VNR34" s="74">
        <f t="shared" si="238"/>
        <v>0</v>
      </c>
      <c r="VNS34" s="74">
        <f t="shared" si="238"/>
        <v>0</v>
      </c>
      <c r="VNT34" s="74">
        <f t="shared" si="238"/>
        <v>0</v>
      </c>
      <c r="VNU34" s="74">
        <f t="shared" si="238"/>
        <v>0</v>
      </c>
      <c r="VNV34" s="74">
        <f t="shared" si="238"/>
        <v>0</v>
      </c>
      <c r="VNW34" s="74">
        <f t="shared" si="238"/>
        <v>0</v>
      </c>
      <c r="VNX34" s="74">
        <f t="shared" si="238"/>
        <v>0</v>
      </c>
      <c r="VNY34" s="74">
        <f t="shared" si="238"/>
        <v>0</v>
      </c>
      <c r="VNZ34" s="74">
        <f t="shared" si="238"/>
        <v>0</v>
      </c>
      <c r="VOA34" s="74">
        <f t="shared" si="238"/>
        <v>0</v>
      </c>
      <c r="VOB34" s="74">
        <f t="shared" si="238"/>
        <v>0</v>
      </c>
      <c r="VOC34" s="74">
        <f t="shared" si="238"/>
        <v>0</v>
      </c>
      <c r="VOD34" s="74">
        <f t="shared" si="238"/>
        <v>0</v>
      </c>
      <c r="VOE34" s="74">
        <f t="shared" si="238"/>
        <v>0</v>
      </c>
      <c r="VOF34" s="74">
        <f t="shared" si="238"/>
        <v>0</v>
      </c>
      <c r="VOG34" s="74">
        <f t="shared" si="238"/>
        <v>0</v>
      </c>
      <c r="VOH34" s="74">
        <f t="shared" si="238"/>
        <v>0</v>
      </c>
      <c r="VOI34" s="74">
        <f t="shared" si="238"/>
        <v>0</v>
      </c>
      <c r="VOJ34" s="74">
        <f t="shared" si="238"/>
        <v>0</v>
      </c>
      <c r="VOK34" s="74">
        <f t="shared" si="238"/>
        <v>0</v>
      </c>
      <c r="VOL34" s="74">
        <f t="shared" si="238"/>
        <v>0</v>
      </c>
      <c r="VOM34" s="74">
        <f t="shared" si="238"/>
        <v>0</v>
      </c>
      <c r="VON34" s="74">
        <f t="shared" si="238"/>
        <v>0</v>
      </c>
      <c r="VOO34" s="74">
        <f t="shared" si="238"/>
        <v>0</v>
      </c>
      <c r="VOP34" s="74">
        <f t="shared" si="238"/>
        <v>0</v>
      </c>
      <c r="VOQ34" s="74">
        <f t="shared" si="238"/>
        <v>0</v>
      </c>
      <c r="VOR34" s="74">
        <f t="shared" si="238"/>
        <v>0</v>
      </c>
      <c r="VOS34" s="74">
        <f t="shared" si="238"/>
        <v>0</v>
      </c>
      <c r="VOT34" s="74">
        <f t="shared" si="238"/>
        <v>0</v>
      </c>
      <c r="VOU34" s="74">
        <f t="shared" si="238"/>
        <v>0</v>
      </c>
      <c r="VOV34" s="74">
        <f t="shared" si="238"/>
        <v>0</v>
      </c>
      <c r="VOW34" s="74">
        <f t="shared" si="238"/>
        <v>0</v>
      </c>
      <c r="VOX34" s="74">
        <f t="shared" si="238"/>
        <v>0</v>
      </c>
      <c r="VOY34" s="74">
        <f t="shared" si="238"/>
        <v>0</v>
      </c>
      <c r="VOZ34" s="74">
        <f t="shared" si="238"/>
        <v>0</v>
      </c>
      <c r="VPA34" s="74">
        <f t="shared" si="238"/>
        <v>0</v>
      </c>
      <c r="VPB34" s="74">
        <f t="shared" si="238"/>
        <v>0</v>
      </c>
      <c r="VPC34" s="74">
        <f t="shared" si="238"/>
        <v>0</v>
      </c>
      <c r="VPD34" s="74">
        <f t="shared" si="238"/>
        <v>0</v>
      </c>
      <c r="VPE34" s="74">
        <f t="shared" si="238"/>
        <v>0</v>
      </c>
      <c r="VPF34" s="74">
        <f t="shared" si="238"/>
        <v>0</v>
      </c>
      <c r="VPG34" s="74">
        <f t="shared" si="238"/>
        <v>0</v>
      </c>
      <c r="VPH34" s="74">
        <f t="shared" si="238"/>
        <v>0</v>
      </c>
      <c r="VPI34" s="74">
        <f t="shared" si="238"/>
        <v>0</v>
      </c>
      <c r="VPJ34" s="74">
        <f t="shared" si="238"/>
        <v>0</v>
      </c>
      <c r="VPK34" s="74">
        <f t="shared" si="238"/>
        <v>0</v>
      </c>
      <c r="VPL34" s="74">
        <f t="shared" si="238"/>
        <v>0</v>
      </c>
      <c r="VPM34" s="74">
        <f t="shared" si="238"/>
        <v>0</v>
      </c>
      <c r="VPN34" s="74">
        <f t="shared" si="238"/>
        <v>0</v>
      </c>
      <c r="VPO34" s="74">
        <f t="shared" si="238"/>
        <v>0</v>
      </c>
      <c r="VPP34" s="74">
        <f t="shared" ref="VPP34:VSA34" si="239">VPP6/1000000</f>
        <v>0</v>
      </c>
      <c r="VPQ34" s="74">
        <f t="shared" si="239"/>
        <v>0</v>
      </c>
      <c r="VPR34" s="74">
        <f t="shared" si="239"/>
        <v>0</v>
      </c>
      <c r="VPS34" s="74">
        <f t="shared" si="239"/>
        <v>0</v>
      </c>
      <c r="VPT34" s="74">
        <f t="shared" si="239"/>
        <v>0</v>
      </c>
      <c r="VPU34" s="74">
        <f t="shared" si="239"/>
        <v>0</v>
      </c>
      <c r="VPV34" s="74">
        <f t="shared" si="239"/>
        <v>0</v>
      </c>
      <c r="VPW34" s="74">
        <f t="shared" si="239"/>
        <v>0</v>
      </c>
      <c r="VPX34" s="74">
        <f t="shared" si="239"/>
        <v>0</v>
      </c>
      <c r="VPY34" s="74">
        <f t="shared" si="239"/>
        <v>0</v>
      </c>
      <c r="VPZ34" s="74">
        <f t="shared" si="239"/>
        <v>0</v>
      </c>
      <c r="VQA34" s="74">
        <f t="shared" si="239"/>
        <v>0</v>
      </c>
      <c r="VQB34" s="74">
        <f t="shared" si="239"/>
        <v>0</v>
      </c>
      <c r="VQC34" s="74">
        <f t="shared" si="239"/>
        <v>0</v>
      </c>
      <c r="VQD34" s="74">
        <f t="shared" si="239"/>
        <v>0</v>
      </c>
      <c r="VQE34" s="74">
        <f t="shared" si="239"/>
        <v>0</v>
      </c>
      <c r="VQF34" s="74">
        <f t="shared" si="239"/>
        <v>0</v>
      </c>
      <c r="VQG34" s="74">
        <f t="shared" si="239"/>
        <v>0</v>
      </c>
      <c r="VQH34" s="74">
        <f t="shared" si="239"/>
        <v>0</v>
      </c>
      <c r="VQI34" s="74">
        <f t="shared" si="239"/>
        <v>0</v>
      </c>
      <c r="VQJ34" s="74">
        <f t="shared" si="239"/>
        <v>0</v>
      </c>
      <c r="VQK34" s="74">
        <f t="shared" si="239"/>
        <v>0</v>
      </c>
      <c r="VQL34" s="74">
        <f t="shared" si="239"/>
        <v>0</v>
      </c>
      <c r="VQM34" s="74">
        <f t="shared" si="239"/>
        <v>0</v>
      </c>
      <c r="VQN34" s="74">
        <f t="shared" si="239"/>
        <v>0</v>
      </c>
      <c r="VQO34" s="74">
        <f t="shared" si="239"/>
        <v>0</v>
      </c>
      <c r="VQP34" s="74">
        <f t="shared" si="239"/>
        <v>0</v>
      </c>
      <c r="VQQ34" s="74">
        <f t="shared" si="239"/>
        <v>0</v>
      </c>
      <c r="VQR34" s="74">
        <f t="shared" si="239"/>
        <v>0</v>
      </c>
      <c r="VQS34" s="74">
        <f t="shared" si="239"/>
        <v>0</v>
      </c>
      <c r="VQT34" s="74">
        <f t="shared" si="239"/>
        <v>0</v>
      </c>
      <c r="VQU34" s="74">
        <f t="shared" si="239"/>
        <v>0</v>
      </c>
      <c r="VQV34" s="74">
        <f t="shared" si="239"/>
        <v>0</v>
      </c>
      <c r="VQW34" s="74">
        <f t="shared" si="239"/>
        <v>0</v>
      </c>
      <c r="VQX34" s="74">
        <f t="shared" si="239"/>
        <v>0</v>
      </c>
      <c r="VQY34" s="74">
        <f t="shared" si="239"/>
        <v>0</v>
      </c>
      <c r="VQZ34" s="74">
        <f t="shared" si="239"/>
        <v>0</v>
      </c>
      <c r="VRA34" s="74">
        <f t="shared" si="239"/>
        <v>0</v>
      </c>
      <c r="VRB34" s="74">
        <f t="shared" si="239"/>
        <v>0</v>
      </c>
      <c r="VRC34" s="74">
        <f t="shared" si="239"/>
        <v>0</v>
      </c>
      <c r="VRD34" s="74">
        <f t="shared" si="239"/>
        <v>0</v>
      </c>
      <c r="VRE34" s="74">
        <f t="shared" si="239"/>
        <v>0</v>
      </c>
      <c r="VRF34" s="74">
        <f t="shared" si="239"/>
        <v>0</v>
      </c>
      <c r="VRG34" s="74">
        <f t="shared" si="239"/>
        <v>0</v>
      </c>
      <c r="VRH34" s="74">
        <f t="shared" si="239"/>
        <v>0</v>
      </c>
      <c r="VRI34" s="74">
        <f t="shared" si="239"/>
        <v>0</v>
      </c>
      <c r="VRJ34" s="74">
        <f t="shared" si="239"/>
        <v>0</v>
      </c>
      <c r="VRK34" s="74">
        <f t="shared" si="239"/>
        <v>0</v>
      </c>
      <c r="VRL34" s="74">
        <f t="shared" si="239"/>
        <v>0</v>
      </c>
      <c r="VRM34" s="74">
        <f t="shared" si="239"/>
        <v>0</v>
      </c>
      <c r="VRN34" s="74">
        <f t="shared" si="239"/>
        <v>0</v>
      </c>
      <c r="VRO34" s="74">
        <f t="shared" si="239"/>
        <v>0</v>
      </c>
      <c r="VRP34" s="74">
        <f t="shared" si="239"/>
        <v>0</v>
      </c>
      <c r="VRQ34" s="74">
        <f t="shared" si="239"/>
        <v>0</v>
      </c>
      <c r="VRR34" s="74">
        <f t="shared" si="239"/>
        <v>0</v>
      </c>
      <c r="VRS34" s="74">
        <f t="shared" si="239"/>
        <v>0</v>
      </c>
      <c r="VRT34" s="74">
        <f t="shared" si="239"/>
        <v>0</v>
      </c>
      <c r="VRU34" s="74">
        <f t="shared" si="239"/>
        <v>0</v>
      </c>
      <c r="VRV34" s="74">
        <f t="shared" si="239"/>
        <v>0</v>
      </c>
      <c r="VRW34" s="74">
        <f t="shared" si="239"/>
        <v>0</v>
      </c>
      <c r="VRX34" s="74">
        <f t="shared" si="239"/>
        <v>0</v>
      </c>
      <c r="VRY34" s="74">
        <f t="shared" si="239"/>
        <v>0</v>
      </c>
      <c r="VRZ34" s="74">
        <f t="shared" si="239"/>
        <v>0</v>
      </c>
      <c r="VSA34" s="74">
        <f t="shared" si="239"/>
        <v>0</v>
      </c>
      <c r="VSB34" s="74">
        <f t="shared" ref="VSB34:VUM34" si="240">VSB6/1000000</f>
        <v>0</v>
      </c>
      <c r="VSC34" s="74">
        <f t="shared" si="240"/>
        <v>0</v>
      </c>
      <c r="VSD34" s="74">
        <f t="shared" si="240"/>
        <v>0</v>
      </c>
      <c r="VSE34" s="74">
        <f t="shared" si="240"/>
        <v>0</v>
      </c>
      <c r="VSF34" s="74">
        <f t="shared" si="240"/>
        <v>0</v>
      </c>
      <c r="VSG34" s="74">
        <f t="shared" si="240"/>
        <v>0</v>
      </c>
      <c r="VSH34" s="74">
        <f t="shared" si="240"/>
        <v>0</v>
      </c>
      <c r="VSI34" s="74">
        <f t="shared" si="240"/>
        <v>0</v>
      </c>
      <c r="VSJ34" s="74">
        <f t="shared" si="240"/>
        <v>0</v>
      </c>
      <c r="VSK34" s="74">
        <f t="shared" si="240"/>
        <v>0</v>
      </c>
      <c r="VSL34" s="74">
        <f t="shared" si="240"/>
        <v>0</v>
      </c>
      <c r="VSM34" s="74">
        <f t="shared" si="240"/>
        <v>0</v>
      </c>
      <c r="VSN34" s="74">
        <f t="shared" si="240"/>
        <v>0</v>
      </c>
      <c r="VSO34" s="74">
        <f t="shared" si="240"/>
        <v>0</v>
      </c>
      <c r="VSP34" s="74">
        <f t="shared" si="240"/>
        <v>0</v>
      </c>
      <c r="VSQ34" s="74">
        <f t="shared" si="240"/>
        <v>0</v>
      </c>
      <c r="VSR34" s="74">
        <f t="shared" si="240"/>
        <v>0</v>
      </c>
      <c r="VSS34" s="74">
        <f t="shared" si="240"/>
        <v>0</v>
      </c>
      <c r="VST34" s="74">
        <f t="shared" si="240"/>
        <v>0</v>
      </c>
      <c r="VSU34" s="74">
        <f t="shared" si="240"/>
        <v>0</v>
      </c>
      <c r="VSV34" s="74">
        <f t="shared" si="240"/>
        <v>0</v>
      </c>
      <c r="VSW34" s="74">
        <f t="shared" si="240"/>
        <v>0</v>
      </c>
      <c r="VSX34" s="74">
        <f t="shared" si="240"/>
        <v>0</v>
      </c>
      <c r="VSY34" s="74">
        <f t="shared" si="240"/>
        <v>0</v>
      </c>
      <c r="VSZ34" s="74">
        <f t="shared" si="240"/>
        <v>0</v>
      </c>
      <c r="VTA34" s="74">
        <f t="shared" si="240"/>
        <v>0</v>
      </c>
      <c r="VTB34" s="74">
        <f t="shared" si="240"/>
        <v>0</v>
      </c>
      <c r="VTC34" s="74">
        <f t="shared" si="240"/>
        <v>0</v>
      </c>
      <c r="VTD34" s="74">
        <f t="shared" si="240"/>
        <v>0</v>
      </c>
      <c r="VTE34" s="74">
        <f t="shared" si="240"/>
        <v>0</v>
      </c>
      <c r="VTF34" s="74">
        <f t="shared" si="240"/>
        <v>0</v>
      </c>
      <c r="VTG34" s="74">
        <f t="shared" si="240"/>
        <v>0</v>
      </c>
      <c r="VTH34" s="74">
        <f t="shared" si="240"/>
        <v>0</v>
      </c>
      <c r="VTI34" s="74">
        <f t="shared" si="240"/>
        <v>0</v>
      </c>
      <c r="VTJ34" s="74">
        <f t="shared" si="240"/>
        <v>0</v>
      </c>
      <c r="VTK34" s="74">
        <f t="shared" si="240"/>
        <v>0</v>
      </c>
      <c r="VTL34" s="74">
        <f t="shared" si="240"/>
        <v>0</v>
      </c>
      <c r="VTM34" s="74">
        <f t="shared" si="240"/>
        <v>0</v>
      </c>
      <c r="VTN34" s="74">
        <f t="shared" si="240"/>
        <v>0</v>
      </c>
      <c r="VTO34" s="74">
        <f t="shared" si="240"/>
        <v>0</v>
      </c>
      <c r="VTP34" s="74">
        <f t="shared" si="240"/>
        <v>0</v>
      </c>
      <c r="VTQ34" s="74">
        <f t="shared" si="240"/>
        <v>0</v>
      </c>
      <c r="VTR34" s="74">
        <f t="shared" si="240"/>
        <v>0</v>
      </c>
      <c r="VTS34" s="74">
        <f t="shared" si="240"/>
        <v>0</v>
      </c>
      <c r="VTT34" s="74">
        <f t="shared" si="240"/>
        <v>0</v>
      </c>
      <c r="VTU34" s="74">
        <f t="shared" si="240"/>
        <v>0</v>
      </c>
      <c r="VTV34" s="74">
        <f t="shared" si="240"/>
        <v>0</v>
      </c>
      <c r="VTW34" s="74">
        <f t="shared" si="240"/>
        <v>0</v>
      </c>
      <c r="VTX34" s="74">
        <f t="shared" si="240"/>
        <v>0</v>
      </c>
      <c r="VTY34" s="74">
        <f t="shared" si="240"/>
        <v>0</v>
      </c>
      <c r="VTZ34" s="74">
        <f t="shared" si="240"/>
        <v>0</v>
      </c>
      <c r="VUA34" s="74">
        <f t="shared" si="240"/>
        <v>0</v>
      </c>
      <c r="VUB34" s="74">
        <f t="shared" si="240"/>
        <v>0</v>
      </c>
      <c r="VUC34" s="74">
        <f t="shared" si="240"/>
        <v>0</v>
      </c>
      <c r="VUD34" s="74">
        <f t="shared" si="240"/>
        <v>0</v>
      </c>
      <c r="VUE34" s="74">
        <f t="shared" si="240"/>
        <v>0</v>
      </c>
      <c r="VUF34" s="74">
        <f t="shared" si="240"/>
        <v>0</v>
      </c>
      <c r="VUG34" s="74">
        <f t="shared" si="240"/>
        <v>0</v>
      </c>
      <c r="VUH34" s="74">
        <f t="shared" si="240"/>
        <v>0</v>
      </c>
      <c r="VUI34" s="74">
        <f t="shared" si="240"/>
        <v>0</v>
      </c>
      <c r="VUJ34" s="74">
        <f t="shared" si="240"/>
        <v>0</v>
      </c>
      <c r="VUK34" s="74">
        <f t="shared" si="240"/>
        <v>0</v>
      </c>
      <c r="VUL34" s="74">
        <f t="shared" si="240"/>
        <v>0</v>
      </c>
      <c r="VUM34" s="74">
        <f t="shared" si="240"/>
        <v>0</v>
      </c>
      <c r="VUN34" s="74">
        <f t="shared" ref="VUN34:VWY34" si="241">VUN6/1000000</f>
        <v>0</v>
      </c>
      <c r="VUO34" s="74">
        <f t="shared" si="241"/>
        <v>0</v>
      </c>
      <c r="VUP34" s="74">
        <f t="shared" si="241"/>
        <v>0</v>
      </c>
      <c r="VUQ34" s="74">
        <f t="shared" si="241"/>
        <v>0</v>
      </c>
      <c r="VUR34" s="74">
        <f t="shared" si="241"/>
        <v>0</v>
      </c>
      <c r="VUS34" s="74">
        <f t="shared" si="241"/>
        <v>0</v>
      </c>
      <c r="VUT34" s="74">
        <f t="shared" si="241"/>
        <v>0</v>
      </c>
      <c r="VUU34" s="74">
        <f t="shared" si="241"/>
        <v>0</v>
      </c>
      <c r="VUV34" s="74">
        <f t="shared" si="241"/>
        <v>0</v>
      </c>
      <c r="VUW34" s="74">
        <f t="shared" si="241"/>
        <v>0</v>
      </c>
      <c r="VUX34" s="74">
        <f t="shared" si="241"/>
        <v>0</v>
      </c>
      <c r="VUY34" s="74">
        <f t="shared" si="241"/>
        <v>0</v>
      </c>
      <c r="VUZ34" s="74">
        <f t="shared" si="241"/>
        <v>0</v>
      </c>
      <c r="VVA34" s="74">
        <f t="shared" si="241"/>
        <v>0</v>
      </c>
      <c r="VVB34" s="74">
        <f t="shared" si="241"/>
        <v>0</v>
      </c>
      <c r="VVC34" s="74">
        <f t="shared" si="241"/>
        <v>0</v>
      </c>
      <c r="VVD34" s="74">
        <f t="shared" si="241"/>
        <v>0</v>
      </c>
      <c r="VVE34" s="74">
        <f t="shared" si="241"/>
        <v>0</v>
      </c>
      <c r="VVF34" s="74">
        <f t="shared" si="241"/>
        <v>0</v>
      </c>
      <c r="VVG34" s="74">
        <f t="shared" si="241"/>
        <v>0</v>
      </c>
      <c r="VVH34" s="74">
        <f t="shared" si="241"/>
        <v>0</v>
      </c>
      <c r="VVI34" s="74">
        <f t="shared" si="241"/>
        <v>0</v>
      </c>
      <c r="VVJ34" s="74">
        <f t="shared" si="241"/>
        <v>0</v>
      </c>
      <c r="VVK34" s="74">
        <f t="shared" si="241"/>
        <v>0</v>
      </c>
      <c r="VVL34" s="74">
        <f t="shared" si="241"/>
        <v>0</v>
      </c>
      <c r="VVM34" s="74">
        <f t="shared" si="241"/>
        <v>0</v>
      </c>
      <c r="VVN34" s="74">
        <f t="shared" si="241"/>
        <v>0</v>
      </c>
      <c r="VVO34" s="74">
        <f t="shared" si="241"/>
        <v>0</v>
      </c>
      <c r="VVP34" s="74">
        <f t="shared" si="241"/>
        <v>0</v>
      </c>
      <c r="VVQ34" s="74">
        <f t="shared" si="241"/>
        <v>0</v>
      </c>
      <c r="VVR34" s="74">
        <f t="shared" si="241"/>
        <v>0</v>
      </c>
      <c r="VVS34" s="74">
        <f t="shared" si="241"/>
        <v>0</v>
      </c>
      <c r="VVT34" s="74">
        <f t="shared" si="241"/>
        <v>0</v>
      </c>
      <c r="VVU34" s="74">
        <f t="shared" si="241"/>
        <v>0</v>
      </c>
      <c r="VVV34" s="74">
        <f t="shared" si="241"/>
        <v>0</v>
      </c>
      <c r="VVW34" s="74">
        <f t="shared" si="241"/>
        <v>0</v>
      </c>
      <c r="VVX34" s="74">
        <f t="shared" si="241"/>
        <v>0</v>
      </c>
      <c r="VVY34" s="74">
        <f t="shared" si="241"/>
        <v>0</v>
      </c>
      <c r="VVZ34" s="74">
        <f t="shared" si="241"/>
        <v>0</v>
      </c>
      <c r="VWA34" s="74">
        <f t="shared" si="241"/>
        <v>0</v>
      </c>
      <c r="VWB34" s="74">
        <f t="shared" si="241"/>
        <v>0</v>
      </c>
      <c r="VWC34" s="74">
        <f t="shared" si="241"/>
        <v>0</v>
      </c>
      <c r="VWD34" s="74">
        <f t="shared" si="241"/>
        <v>0</v>
      </c>
      <c r="VWE34" s="74">
        <f t="shared" si="241"/>
        <v>0</v>
      </c>
      <c r="VWF34" s="74">
        <f t="shared" si="241"/>
        <v>0</v>
      </c>
      <c r="VWG34" s="74">
        <f t="shared" si="241"/>
        <v>0</v>
      </c>
      <c r="VWH34" s="74">
        <f t="shared" si="241"/>
        <v>0</v>
      </c>
      <c r="VWI34" s="74">
        <f t="shared" si="241"/>
        <v>0</v>
      </c>
      <c r="VWJ34" s="74">
        <f t="shared" si="241"/>
        <v>0</v>
      </c>
      <c r="VWK34" s="74">
        <f t="shared" si="241"/>
        <v>0</v>
      </c>
      <c r="VWL34" s="74">
        <f t="shared" si="241"/>
        <v>0</v>
      </c>
      <c r="VWM34" s="74">
        <f t="shared" si="241"/>
        <v>0</v>
      </c>
      <c r="VWN34" s="74">
        <f t="shared" si="241"/>
        <v>0</v>
      </c>
      <c r="VWO34" s="74">
        <f t="shared" si="241"/>
        <v>0</v>
      </c>
      <c r="VWP34" s="74">
        <f t="shared" si="241"/>
        <v>0</v>
      </c>
      <c r="VWQ34" s="74">
        <f t="shared" si="241"/>
        <v>0</v>
      </c>
      <c r="VWR34" s="74">
        <f t="shared" si="241"/>
        <v>0</v>
      </c>
      <c r="VWS34" s="74">
        <f t="shared" si="241"/>
        <v>0</v>
      </c>
      <c r="VWT34" s="74">
        <f t="shared" si="241"/>
        <v>0</v>
      </c>
      <c r="VWU34" s="74">
        <f t="shared" si="241"/>
        <v>0</v>
      </c>
      <c r="VWV34" s="74">
        <f t="shared" si="241"/>
        <v>0</v>
      </c>
      <c r="VWW34" s="74">
        <f t="shared" si="241"/>
        <v>0</v>
      </c>
      <c r="VWX34" s="74">
        <f t="shared" si="241"/>
        <v>0</v>
      </c>
      <c r="VWY34" s="74">
        <f t="shared" si="241"/>
        <v>0</v>
      </c>
      <c r="VWZ34" s="74">
        <f t="shared" ref="VWZ34:VZK34" si="242">VWZ6/1000000</f>
        <v>0</v>
      </c>
      <c r="VXA34" s="74">
        <f t="shared" si="242"/>
        <v>0</v>
      </c>
      <c r="VXB34" s="74">
        <f t="shared" si="242"/>
        <v>0</v>
      </c>
      <c r="VXC34" s="74">
        <f t="shared" si="242"/>
        <v>0</v>
      </c>
      <c r="VXD34" s="74">
        <f t="shared" si="242"/>
        <v>0</v>
      </c>
      <c r="VXE34" s="74">
        <f t="shared" si="242"/>
        <v>0</v>
      </c>
      <c r="VXF34" s="74">
        <f t="shared" si="242"/>
        <v>0</v>
      </c>
      <c r="VXG34" s="74">
        <f t="shared" si="242"/>
        <v>0</v>
      </c>
      <c r="VXH34" s="74">
        <f t="shared" si="242"/>
        <v>0</v>
      </c>
      <c r="VXI34" s="74">
        <f t="shared" si="242"/>
        <v>0</v>
      </c>
      <c r="VXJ34" s="74">
        <f t="shared" si="242"/>
        <v>0</v>
      </c>
      <c r="VXK34" s="74">
        <f t="shared" si="242"/>
        <v>0</v>
      </c>
      <c r="VXL34" s="74">
        <f t="shared" si="242"/>
        <v>0</v>
      </c>
      <c r="VXM34" s="74">
        <f t="shared" si="242"/>
        <v>0</v>
      </c>
      <c r="VXN34" s="74">
        <f t="shared" si="242"/>
        <v>0</v>
      </c>
      <c r="VXO34" s="74">
        <f t="shared" si="242"/>
        <v>0</v>
      </c>
      <c r="VXP34" s="74">
        <f t="shared" si="242"/>
        <v>0</v>
      </c>
      <c r="VXQ34" s="74">
        <f t="shared" si="242"/>
        <v>0</v>
      </c>
      <c r="VXR34" s="74">
        <f t="shared" si="242"/>
        <v>0</v>
      </c>
      <c r="VXS34" s="74">
        <f t="shared" si="242"/>
        <v>0</v>
      </c>
      <c r="VXT34" s="74">
        <f t="shared" si="242"/>
        <v>0</v>
      </c>
      <c r="VXU34" s="74">
        <f t="shared" si="242"/>
        <v>0</v>
      </c>
      <c r="VXV34" s="74">
        <f t="shared" si="242"/>
        <v>0</v>
      </c>
      <c r="VXW34" s="74">
        <f t="shared" si="242"/>
        <v>0</v>
      </c>
      <c r="VXX34" s="74">
        <f t="shared" si="242"/>
        <v>0</v>
      </c>
      <c r="VXY34" s="74">
        <f t="shared" si="242"/>
        <v>0</v>
      </c>
      <c r="VXZ34" s="74">
        <f t="shared" si="242"/>
        <v>0</v>
      </c>
      <c r="VYA34" s="74">
        <f t="shared" si="242"/>
        <v>0</v>
      </c>
      <c r="VYB34" s="74">
        <f t="shared" si="242"/>
        <v>0</v>
      </c>
      <c r="VYC34" s="74">
        <f t="shared" si="242"/>
        <v>0</v>
      </c>
      <c r="VYD34" s="74">
        <f t="shared" si="242"/>
        <v>0</v>
      </c>
      <c r="VYE34" s="74">
        <f t="shared" si="242"/>
        <v>0</v>
      </c>
      <c r="VYF34" s="74">
        <f t="shared" si="242"/>
        <v>0</v>
      </c>
      <c r="VYG34" s="74">
        <f t="shared" si="242"/>
        <v>0</v>
      </c>
      <c r="VYH34" s="74">
        <f t="shared" si="242"/>
        <v>0</v>
      </c>
      <c r="VYI34" s="74">
        <f t="shared" si="242"/>
        <v>0</v>
      </c>
      <c r="VYJ34" s="74">
        <f t="shared" si="242"/>
        <v>0</v>
      </c>
      <c r="VYK34" s="74">
        <f t="shared" si="242"/>
        <v>0</v>
      </c>
      <c r="VYL34" s="74">
        <f t="shared" si="242"/>
        <v>0</v>
      </c>
      <c r="VYM34" s="74">
        <f t="shared" si="242"/>
        <v>0</v>
      </c>
      <c r="VYN34" s="74">
        <f t="shared" si="242"/>
        <v>0</v>
      </c>
      <c r="VYO34" s="74">
        <f t="shared" si="242"/>
        <v>0</v>
      </c>
      <c r="VYP34" s="74">
        <f t="shared" si="242"/>
        <v>0</v>
      </c>
      <c r="VYQ34" s="74">
        <f t="shared" si="242"/>
        <v>0</v>
      </c>
      <c r="VYR34" s="74">
        <f t="shared" si="242"/>
        <v>0</v>
      </c>
      <c r="VYS34" s="74">
        <f t="shared" si="242"/>
        <v>0</v>
      </c>
      <c r="VYT34" s="74">
        <f t="shared" si="242"/>
        <v>0</v>
      </c>
      <c r="VYU34" s="74">
        <f t="shared" si="242"/>
        <v>0</v>
      </c>
      <c r="VYV34" s="74">
        <f t="shared" si="242"/>
        <v>0</v>
      </c>
      <c r="VYW34" s="74">
        <f t="shared" si="242"/>
        <v>0</v>
      </c>
      <c r="VYX34" s="74">
        <f t="shared" si="242"/>
        <v>0</v>
      </c>
      <c r="VYY34" s="74">
        <f t="shared" si="242"/>
        <v>0</v>
      </c>
      <c r="VYZ34" s="74">
        <f t="shared" si="242"/>
        <v>0</v>
      </c>
      <c r="VZA34" s="74">
        <f t="shared" si="242"/>
        <v>0</v>
      </c>
      <c r="VZB34" s="74">
        <f t="shared" si="242"/>
        <v>0</v>
      </c>
      <c r="VZC34" s="74">
        <f t="shared" si="242"/>
        <v>0</v>
      </c>
      <c r="VZD34" s="74">
        <f t="shared" si="242"/>
        <v>0</v>
      </c>
      <c r="VZE34" s="74">
        <f t="shared" si="242"/>
        <v>0</v>
      </c>
      <c r="VZF34" s="74">
        <f t="shared" si="242"/>
        <v>0</v>
      </c>
      <c r="VZG34" s="74">
        <f t="shared" si="242"/>
        <v>0</v>
      </c>
      <c r="VZH34" s="74">
        <f t="shared" si="242"/>
        <v>0</v>
      </c>
      <c r="VZI34" s="74">
        <f t="shared" si="242"/>
        <v>0</v>
      </c>
      <c r="VZJ34" s="74">
        <f t="shared" si="242"/>
        <v>0</v>
      </c>
      <c r="VZK34" s="74">
        <f t="shared" si="242"/>
        <v>0</v>
      </c>
      <c r="VZL34" s="74">
        <f t="shared" ref="VZL34:WBW34" si="243">VZL6/1000000</f>
        <v>0</v>
      </c>
      <c r="VZM34" s="74">
        <f t="shared" si="243"/>
        <v>0</v>
      </c>
      <c r="VZN34" s="74">
        <f t="shared" si="243"/>
        <v>0</v>
      </c>
      <c r="VZO34" s="74">
        <f t="shared" si="243"/>
        <v>0</v>
      </c>
      <c r="VZP34" s="74">
        <f t="shared" si="243"/>
        <v>0</v>
      </c>
      <c r="VZQ34" s="74">
        <f t="shared" si="243"/>
        <v>0</v>
      </c>
      <c r="VZR34" s="74">
        <f t="shared" si="243"/>
        <v>0</v>
      </c>
      <c r="VZS34" s="74">
        <f t="shared" si="243"/>
        <v>0</v>
      </c>
      <c r="VZT34" s="74">
        <f t="shared" si="243"/>
        <v>0</v>
      </c>
      <c r="VZU34" s="74">
        <f t="shared" si="243"/>
        <v>0</v>
      </c>
      <c r="VZV34" s="74">
        <f t="shared" si="243"/>
        <v>0</v>
      </c>
      <c r="VZW34" s="74">
        <f t="shared" si="243"/>
        <v>0</v>
      </c>
      <c r="VZX34" s="74">
        <f t="shared" si="243"/>
        <v>0</v>
      </c>
      <c r="VZY34" s="74">
        <f t="shared" si="243"/>
        <v>0</v>
      </c>
      <c r="VZZ34" s="74">
        <f t="shared" si="243"/>
        <v>0</v>
      </c>
      <c r="WAA34" s="74">
        <f t="shared" si="243"/>
        <v>0</v>
      </c>
      <c r="WAB34" s="74">
        <f t="shared" si="243"/>
        <v>0</v>
      </c>
      <c r="WAC34" s="74">
        <f t="shared" si="243"/>
        <v>0</v>
      </c>
      <c r="WAD34" s="74">
        <f t="shared" si="243"/>
        <v>0</v>
      </c>
      <c r="WAE34" s="74">
        <f t="shared" si="243"/>
        <v>0</v>
      </c>
      <c r="WAF34" s="74">
        <f t="shared" si="243"/>
        <v>0</v>
      </c>
      <c r="WAG34" s="74">
        <f t="shared" si="243"/>
        <v>0</v>
      </c>
      <c r="WAH34" s="74">
        <f t="shared" si="243"/>
        <v>0</v>
      </c>
      <c r="WAI34" s="74">
        <f t="shared" si="243"/>
        <v>0</v>
      </c>
      <c r="WAJ34" s="74">
        <f t="shared" si="243"/>
        <v>0</v>
      </c>
      <c r="WAK34" s="74">
        <f t="shared" si="243"/>
        <v>0</v>
      </c>
      <c r="WAL34" s="74">
        <f t="shared" si="243"/>
        <v>0</v>
      </c>
      <c r="WAM34" s="74">
        <f t="shared" si="243"/>
        <v>0</v>
      </c>
      <c r="WAN34" s="74">
        <f t="shared" si="243"/>
        <v>0</v>
      </c>
      <c r="WAO34" s="74">
        <f t="shared" si="243"/>
        <v>0</v>
      </c>
      <c r="WAP34" s="74">
        <f t="shared" si="243"/>
        <v>0</v>
      </c>
      <c r="WAQ34" s="74">
        <f t="shared" si="243"/>
        <v>0</v>
      </c>
      <c r="WAR34" s="74">
        <f t="shared" si="243"/>
        <v>0</v>
      </c>
      <c r="WAS34" s="74">
        <f t="shared" si="243"/>
        <v>0</v>
      </c>
      <c r="WAT34" s="74">
        <f t="shared" si="243"/>
        <v>0</v>
      </c>
      <c r="WAU34" s="74">
        <f t="shared" si="243"/>
        <v>0</v>
      </c>
      <c r="WAV34" s="74">
        <f t="shared" si="243"/>
        <v>0</v>
      </c>
      <c r="WAW34" s="74">
        <f t="shared" si="243"/>
        <v>0</v>
      </c>
      <c r="WAX34" s="74">
        <f t="shared" si="243"/>
        <v>0</v>
      </c>
      <c r="WAY34" s="74">
        <f t="shared" si="243"/>
        <v>0</v>
      </c>
      <c r="WAZ34" s="74">
        <f t="shared" si="243"/>
        <v>0</v>
      </c>
      <c r="WBA34" s="74">
        <f t="shared" si="243"/>
        <v>0</v>
      </c>
      <c r="WBB34" s="74">
        <f t="shared" si="243"/>
        <v>0</v>
      </c>
      <c r="WBC34" s="74">
        <f t="shared" si="243"/>
        <v>0</v>
      </c>
      <c r="WBD34" s="74">
        <f t="shared" si="243"/>
        <v>0</v>
      </c>
      <c r="WBE34" s="74">
        <f t="shared" si="243"/>
        <v>0</v>
      </c>
      <c r="WBF34" s="74">
        <f t="shared" si="243"/>
        <v>0</v>
      </c>
      <c r="WBG34" s="74">
        <f t="shared" si="243"/>
        <v>0</v>
      </c>
      <c r="WBH34" s="74">
        <f t="shared" si="243"/>
        <v>0</v>
      </c>
      <c r="WBI34" s="74">
        <f t="shared" si="243"/>
        <v>0</v>
      </c>
      <c r="WBJ34" s="74">
        <f t="shared" si="243"/>
        <v>0</v>
      </c>
      <c r="WBK34" s="74">
        <f t="shared" si="243"/>
        <v>0</v>
      </c>
      <c r="WBL34" s="74">
        <f t="shared" si="243"/>
        <v>0</v>
      </c>
      <c r="WBM34" s="74">
        <f t="shared" si="243"/>
        <v>0</v>
      </c>
      <c r="WBN34" s="74">
        <f t="shared" si="243"/>
        <v>0</v>
      </c>
      <c r="WBO34" s="74">
        <f t="shared" si="243"/>
        <v>0</v>
      </c>
      <c r="WBP34" s="74">
        <f t="shared" si="243"/>
        <v>0</v>
      </c>
      <c r="WBQ34" s="74">
        <f t="shared" si="243"/>
        <v>0</v>
      </c>
      <c r="WBR34" s="74">
        <f t="shared" si="243"/>
        <v>0</v>
      </c>
      <c r="WBS34" s="74">
        <f t="shared" si="243"/>
        <v>0</v>
      </c>
      <c r="WBT34" s="74">
        <f t="shared" si="243"/>
        <v>0</v>
      </c>
      <c r="WBU34" s="74">
        <f t="shared" si="243"/>
        <v>0</v>
      </c>
      <c r="WBV34" s="74">
        <f t="shared" si="243"/>
        <v>0</v>
      </c>
      <c r="WBW34" s="74">
        <f t="shared" si="243"/>
        <v>0</v>
      </c>
      <c r="WBX34" s="74">
        <f t="shared" ref="WBX34:WEI34" si="244">WBX6/1000000</f>
        <v>0</v>
      </c>
      <c r="WBY34" s="74">
        <f t="shared" si="244"/>
        <v>0</v>
      </c>
      <c r="WBZ34" s="74">
        <f t="shared" si="244"/>
        <v>0</v>
      </c>
      <c r="WCA34" s="74">
        <f t="shared" si="244"/>
        <v>0</v>
      </c>
      <c r="WCB34" s="74">
        <f t="shared" si="244"/>
        <v>0</v>
      </c>
      <c r="WCC34" s="74">
        <f t="shared" si="244"/>
        <v>0</v>
      </c>
      <c r="WCD34" s="74">
        <f t="shared" si="244"/>
        <v>0</v>
      </c>
      <c r="WCE34" s="74">
        <f t="shared" si="244"/>
        <v>0</v>
      </c>
      <c r="WCF34" s="74">
        <f t="shared" si="244"/>
        <v>0</v>
      </c>
      <c r="WCG34" s="74">
        <f t="shared" si="244"/>
        <v>0</v>
      </c>
      <c r="WCH34" s="74">
        <f t="shared" si="244"/>
        <v>0</v>
      </c>
      <c r="WCI34" s="74">
        <f t="shared" si="244"/>
        <v>0</v>
      </c>
      <c r="WCJ34" s="74">
        <f t="shared" si="244"/>
        <v>0</v>
      </c>
      <c r="WCK34" s="74">
        <f t="shared" si="244"/>
        <v>0</v>
      </c>
      <c r="WCL34" s="74">
        <f t="shared" si="244"/>
        <v>0</v>
      </c>
      <c r="WCM34" s="74">
        <f t="shared" si="244"/>
        <v>0</v>
      </c>
      <c r="WCN34" s="74">
        <f t="shared" si="244"/>
        <v>0</v>
      </c>
      <c r="WCO34" s="74">
        <f t="shared" si="244"/>
        <v>0</v>
      </c>
      <c r="WCP34" s="74">
        <f t="shared" si="244"/>
        <v>0</v>
      </c>
      <c r="WCQ34" s="74">
        <f t="shared" si="244"/>
        <v>0</v>
      </c>
      <c r="WCR34" s="74">
        <f t="shared" si="244"/>
        <v>0</v>
      </c>
      <c r="WCS34" s="74">
        <f t="shared" si="244"/>
        <v>0</v>
      </c>
      <c r="WCT34" s="74">
        <f t="shared" si="244"/>
        <v>0</v>
      </c>
      <c r="WCU34" s="74">
        <f t="shared" si="244"/>
        <v>0</v>
      </c>
      <c r="WCV34" s="74">
        <f t="shared" si="244"/>
        <v>0</v>
      </c>
      <c r="WCW34" s="74">
        <f t="shared" si="244"/>
        <v>0</v>
      </c>
      <c r="WCX34" s="74">
        <f t="shared" si="244"/>
        <v>0</v>
      </c>
      <c r="WCY34" s="74">
        <f t="shared" si="244"/>
        <v>0</v>
      </c>
      <c r="WCZ34" s="74">
        <f t="shared" si="244"/>
        <v>0</v>
      </c>
      <c r="WDA34" s="74">
        <f t="shared" si="244"/>
        <v>0</v>
      </c>
      <c r="WDB34" s="74">
        <f t="shared" si="244"/>
        <v>0</v>
      </c>
      <c r="WDC34" s="74">
        <f t="shared" si="244"/>
        <v>0</v>
      </c>
      <c r="WDD34" s="74">
        <f t="shared" si="244"/>
        <v>0</v>
      </c>
      <c r="WDE34" s="74">
        <f t="shared" si="244"/>
        <v>0</v>
      </c>
      <c r="WDF34" s="74">
        <f t="shared" si="244"/>
        <v>0</v>
      </c>
      <c r="WDG34" s="74">
        <f t="shared" si="244"/>
        <v>0</v>
      </c>
      <c r="WDH34" s="74">
        <f t="shared" si="244"/>
        <v>0</v>
      </c>
      <c r="WDI34" s="74">
        <f t="shared" si="244"/>
        <v>0</v>
      </c>
      <c r="WDJ34" s="74">
        <f t="shared" si="244"/>
        <v>0</v>
      </c>
      <c r="WDK34" s="74">
        <f t="shared" si="244"/>
        <v>0</v>
      </c>
      <c r="WDL34" s="74">
        <f t="shared" si="244"/>
        <v>0</v>
      </c>
      <c r="WDM34" s="74">
        <f t="shared" si="244"/>
        <v>0</v>
      </c>
      <c r="WDN34" s="74">
        <f t="shared" si="244"/>
        <v>0</v>
      </c>
      <c r="WDO34" s="74">
        <f t="shared" si="244"/>
        <v>0</v>
      </c>
      <c r="WDP34" s="74">
        <f t="shared" si="244"/>
        <v>0</v>
      </c>
      <c r="WDQ34" s="74">
        <f t="shared" si="244"/>
        <v>0</v>
      </c>
      <c r="WDR34" s="74">
        <f t="shared" si="244"/>
        <v>0</v>
      </c>
      <c r="WDS34" s="74">
        <f t="shared" si="244"/>
        <v>0</v>
      </c>
      <c r="WDT34" s="74">
        <f t="shared" si="244"/>
        <v>0</v>
      </c>
      <c r="WDU34" s="74">
        <f t="shared" si="244"/>
        <v>0</v>
      </c>
      <c r="WDV34" s="74">
        <f t="shared" si="244"/>
        <v>0</v>
      </c>
      <c r="WDW34" s="74">
        <f t="shared" si="244"/>
        <v>0</v>
      </c>
      <c r="WDX34" s="74">
        <f t="shared" si="244"/>
        <v>0</v>
      </c>
      <c r="WDY34" s="74">
        <f t="shared" si="244"/>
        <v>0</v>
      </c>
      <c r="WDZ34" s="74">
        <f t="shared" si="244"/>
        <v>0</v>
      </c>
      <c r="WEA34" s="74">
        <f t="shared" si="244"/>
        <v>0</v>
      </c>
      <c r="WEB34" s="74">
        <f t="shared" si="244"/>
        <v>0</v>
      </c>
      <c r="WEC34" s="74">
        <f t="shared" si="244"/>
        <v>0</v>
      </c>
      <c r="WED34" s="74">
        <f t="shared" si="244"/>
        <v>0</v>
      </c>
      <c r="WEE34" s="74">
        <f t="shared" si="244"/>
        <v>0</v>
      </c>
      <c r="WEF34" s="74">
        <f t="shared" si="244"/>
        <v>0</v>
      </c>
      <c r="WEG34" s="74">
        <f t="shared" si="244"/>
        <v>0</v>
      </c>
      <c r="WEH34" s="74">
        <f t="shared" si="244"/>
        <v>0</v>
      </c>
      <c r="WEI34" s="74">
        <f t="shared" si="244"/>
        <v>0</v>
      </c>
      <c r="WEJ34" s="74">
        <f t="shared" ref="WEJ34:WGU34" si="245">WEJ6/1000000</f>
        <v>0</v>
      </c>
      <c r="WEK34" s="74">
        <f t="shared" si="245"/>
        <v>0</v>
      </c>
      <c r="WEL34" s="74">
        <f t="shared" si="245"/>
        <v>0</v>
      </c>
      <c r="WEM34" s="74">
        <f t="shared" si="245"/>
        <v>0</v>
      </c>
      <c r="WEN34" s="74">
        <f t="shared" si="245"/>
        <v>0</v>
      </c>
      <c r="WEO34" s="74">
        <f t="shared" si="245"/>
        <v>0</v>
      </c>
      <c r="WEP34" s="74">
        <f t="shared" si="245"/>
        <v>0</v>
      </c>
      <c r="WEQ34" s="74">
        <f t="shared" si="245"/>
        <v>0</v>
      </c>
      <c r="WER34" s="74">
        <f t="shared" si="245"/>
        <v>0</v>
      </c>
      <c r="WES34" s="74">
        <f t="shared" si="245"/>
        <v>0</v>
      </c>
      <c r="WET34" s="74">
        <f t="shared" si="245"/>
        <v>0</v>
      </c>
      <c r="WEU34" s="74">
        <f t="shared" si="245"/>
        <v>0</v>
      </c>
      <c r="WEV34" s="74">
        <f t="shared" si="245"/>
        <v>0</v>
      </c>
      <c r="WEW34" s="74">
        <f t="shared" si="245"/>
        <v>0</v>
      </c>
      <c r="WEX34" s="74">
        <f t="shared" si="245"/>
        <v>0</v>
      </c>
      <c r="WEY34" s="74">
        <f t="shared" si="245"/>
        <v>0</v>
      </c>
      <c r="WEZ34" s="74">
        <f t="shared" si="245"/>
        <v>0</v>
      </c>
      <c r="WFA34" s="74">
        <f t="shared" si="245"/>
        <v>0</v>
      </c>
      <c r="WFB34" s="74">
        <f t="shared" si="245"/>
        <v>0</v>
      </c>
      <c r="WFC34" s="74">
        <f t="shared" si="245"/>
        <v>0</v>
      </c>
      <c r="WFD34" s="74">
        <f t="shared" si="245"/>
        <v>0</v>
      </c>
      <c r="WFE34" s="74">
        <f t="shared" si="245"/>
        <v>0</v>
      </c>
      <c r="WFF34" s="74">
        <f t="shared" si="245"/>
        <v>0</v>
      </c>
      <c r="WFG34" s="74">
        <f t="shared" si="245"/>
        <v>0</v>
      </c>
      <c r="WFH34" s="74">
        <f t="shared" si="245"/>
        <v>0</v>
      </c>
      <c r="WFI34" s="74">
        <f t="shared" si="245"/>
        <v>0</v>
      </c>
      <c r="WFJ34" s="74">
        <f t="shared" si="245"/>
        <v>0</v>
      </c>
      <c r="WFK34" s="74">
        <f t="shared" si="245"/>
        <v>0</v>
      </c>
      <c r="WFL34" s="74">
        <f t="shared" si="245"/>
        <v>0</v>
      </c>
      <c r="WFM34" s="74">
        <f t="shared" si="245"/>
        <v>0</v>
      </c>
      <c r="WFN34" s="74">
        <f t="shared" si="245"/>
        <v>0</v>
      </c>
      <c r="WFO34" s="74">
        <f t="shared" si="245"/>
        <v>0</v>
      </c>
      <c r="WFP34" s="74">
        <f t="shared" si="245"/>
        <v>0</v>
      </c>
      <c r="WFQ34" s="74">
        <f t="shared" si="245"/>
        <v>0</v>
      </c>
      <c r="WFR34" s="74">
        <f t="shared" si="245"/>
        <v>0</v>
      </c>
      <c r="WFS34" s="74">
        <f t="shared" si="245"/>
        <v>0</v>
      </c>
      <c r="WFT34" s="74">
        <f t="shared" si="245"/>
        <v>0</v>
      </c>
      <c r="WFU34" s="74">
        <f t="shared" si="245"/>
        <v>0</v>
      </c>
      <c r="WFV34" s="74">
        <f t="shared" si="245"/>
        <v>0</v>
      </c>
      <c r="WFW34" s="74">
        <f t="shared" si="245"/>
        <v>0</v>
      </c>
      <c r="WFX34" s="74">
        <f t="shared" si="245"/>
        <v>0</v>
      </c>
      <c r="WFY34" s="74">
        <f t="shared" si="245"/>
        <v>0</v>
      </c>
      <c r="WFZ34" s="74">
        <f t="shared" si="245"/>
        <v>0</v>
      </c>
      <c r="WGA34" s="74">
        <f t="shared" si="245"/>
        <v>0</v>
      </c>
      <c r="WGB34" s="74">
        <f t="shared" si="245"/>
        <v>0</v>
      </c>
      <c r="WGC34" s="74">
        <f t="shared" si="245"/>
        <v>0</v>
      </c>
      <c r="WGD34" s="74">
        <f t="shared" si="245"/>
        <v>0</v>
      </c>
      <c r="WGE34" s="74">
        <f t="shared" si="245"/>
        <v>0</v>
      </c>
      <c r="WGF34" s="74">
        <f t="shared" si="245"/>
        <v>0</v>
      </c>
      <c r="WGG34" s="74">
        <f t="shared" si="245"/>
        <v>0</v>
      </c>
      <c r="WGH34" s="74">
        <f t="shared" si="245"/>
        <v>0</v>
      </c>
      <c r="WGI34" s="74">
        <f t="shared" si="245"/>
        <v>0</v>
      </c>
      <c r="WGJ34" s="74">
        <f t="shared" si="245"/>
        <v>0</v>
      </c>
      <c r="WGK34" s="74">
        <f t="shared" si="245"/>
        <v>0</v>
      </c>
      <c r="WGL34" s="74">
        <f t="shared" si="245"/>
        <v>0</v>
      </c>
      <c r="WGM34" s="74">
        <f t="shared" si="245"/>
        <v>0</v>
      </c>
      <c r="WGN34" s="74">
        <f t="shared" si="245"/>
        <v>0</v>
      </c>
      <c r="WGO34" s="74">
        <f t="shared" si="245"/>
        <v>0</v>
      </c>
      <c r="WGP34" s="74">
        <f t="shared" si="245"/>
        <v>0</v>
      </c>
      <c r="WGQ34" s="74">
        <f t="shared" si="245"/>
        <v>0</v>
      </c>
      <c r="WGR34" s="74">
        <f t="shared" si="245"/>
        <v>0</v>
      </c>
      <c r="WGS34" s="74">
        <f t="shared" si="245"/>
        <v>0</v>
      </c>
      <c r="WGT34" s="74">
        <f t="shared" si="245"/>
        <v>0</v>
      </c>
      <c r="WGU34" s="74">
        <f t="shared" si="245"/>
        <v>0</v>
      </c>
      <c r="WGV34" s="74">
        <f t="shared" ref="WGV34:WJG34" si="246">WGV6/1000000</f>
        <v>0</v>
      </c>
      <c r="WGW34" s="74">
        <f t="shared" si="246"/>
        <v>0</v>
      </c>
      <c r="WGX34" s="74">
        <f t="shared" si="246"/>
        <v>0</v>
      </c>
      <c r="WGY34" s="74">
        <f t="shared" si="246"/>
        <v>0</v>
      </c>
      <c r="WGZ34" s="74">
        <f t="shared" si="246"/>
        <v>0</v>
      </c>
      <c r="WHA34" s="74">
        <f t="shared" si="246"/>
        <v>0</v>
      </c>
      <c r="WHB34" s="74">
        <f t="shared" si="246"/>
        <v>0</v>
      </c>
      <c r="WHC34" s="74">
        <f t="shared" si="246"/>
        <v>0</v>
      </c>
      <c r="WHD34" s="74">
        <f t="shared" si="246"/>
        <v>0</v>
      </c>
      <c r="WHE34" s="74">
        <f t="shared" si="246"/>
        <v>0</v>
      </c>
      <c r="WHF34" s="74">
        <f t="shared" si="246"/>
        <v>0</v>
      </c>
      <c r="WHG34" s="74">
        <f t="shared" si="246"/>
        <v>0</v>
      </c>
      <c r="WHH34" s="74">
        <f t="shared" si="246"/>
        <v>0</v>
      </c>
      <c r="WHI34" s="74">
        <f t="shared" si="246"/>
        <v>0</v>
      </c>
      <c r="WHJ34" s="74">
        <f t="shared" si="246"/>
        <v>0</v>
      </c>
      <c r="WHK34" s="74">
        <f t="shared" si="246"/>
        <v>0</v>
      </c>
      <c r="WHL34" s="74">
        <f t="shared" si="246"/>
        <v>0</v>
      </c>
      <c r="WHM34" s="74">
        <f t="shared" si="246"/>
        <v>0</v>
      </c>
      <c r="WHN34" s="74">
        <f t="shared" si="246"/>
        <v>0</v>
      </c>
      <c r="WHO34" s="74">
        <f t="shared" si="246"/>
        <v>0</v>
      </c>
      <c r="WHP34" s="74">
        <f t="shared" si="246"/>
        <v>0</v>
      </c>
      <c r="WHQ34" s="74">
        <f t="shared" si="246"/>
        <v>0</v>
      </c>
      <c r="WHR34" s="74">
        <f t="shared" si="246"/>
        <v>0</v>
      </c>
      <c r="WHS34" s="74">
        <f t="shared" si="246"/>
        <v>0</v>
      </c>
      <c r="WHT34" s="74">
        <f t="shared" si="246"/>
        <v>0</v>
      </c>
      <c r="WHU34" s="74">
        <f t="shared" si="246"/>
        <v>0</v>
      </c>
      <c r="WHV34" s="74">
        <f t="shared" si="246"/>
        <v>0</v>
      </c>
      <c r="WHW34" s="74">
        <f t="shared" si="246"/>
        <v>0</v>
      </c>
      <c r="WHX34" s="74">
        <f t="shared" si="246"/>
        <v>0</v>
      </c>
      <c r="WHY34" s="74">
        <f t="shared" si="246"/>
        <v>0</v>
      </c>
      <c r="WHZ34" s="74">
        <f t="shared" si="246"/>
        <v>0</v>
      </c>
      <c r="WIA34" s="74">
        <f t="shared" si="246"/>
        <v>0</v>
      </c>
      <c r="WIB34" s="74">
        <f t="shared" si="246"/>
        <v>0</v>
      </c>
      <c r="WIC34" s="74">
        <f t="shared" si="246"/>
        <v>0</v>
      </c>
      <c r="WID34" s="74">
        <f t="shared" si="246"/>
        <v>0</v>
      </c>
      <c r="WIE34" s="74">
        <f t="shared" si="246"/>
        <v>0</v>
      </c>
      <c r="WIF34" s="74">
        <f t="shared" si="246"/>
        <v>0</v>
      </c>
      <c r="WIG34" s="74">
        <f t="shared" si="246"/>
        <v>0</v>
      </c>
      <c r="WIH34" s="74">
        <f t="shared" si="246"/>
        <v>0</v>
      </c>
      <c r="WII34" s="74">
        <f t="shared" si="246"/>
        <v>0</v>
      </c>
      <c r="WIJ34" s="74">
        <f t="shared" si="246"/>
        <v>0</v>
      </c>
      <c r="WIK34" s="74">
        <f t="shared" si="246"/>
        <v>0</v>
      </c>
      <c r="WIL34" s="74">
        <f t="shared" si="246"/>
        <v>0</v>
      </c>
      <c r="WIM34" s="74">
        <f t="shared" si="246"/>
        <v>0</v>
      </c>
      <c r="WIN34" s="74">
        <f t="shared" si="246"/>
        <v>0</v>
      </c>
      <c r="WIO34" s="74">
        <f t="shared" si="246"/>
        <v>0</v>
      </c>
      <c r="WIP34" s="74">
        <f t="shared" si="246"/>
        <v>0</v>
      </c>
      <c r="WIQ34" s="74">
        <f t="shared" si="246"/>
        <v>0</v>
      </c>
      <c r="WIR34" s="74">
        <f t="shared" si="246"/>
        <v>0</v>
      </c>
      <c r="WIS34" s="74">
        <f t="shared" si="246"/>
        <v>0</v>
      </c>
      <c r="WIT34" s="74">
        <f t="shared" si="246"/>
        <v>0</v>
      </c>
      <c r="WIU34" s="74">
        <f t="shared" si="246"/>
        <v>0</v>
      </c>
      <c r="WIV34" s="74">
        <f t="shared" si="246"/>
        <v>0</v>
      </c>
      <c r="WIW34" s="74">
        <f t="shared" si="246"/>
        <v>0</v>
      </c>
      <c r="WIX34" s="74">
        <f t="shared" si="246"/>
        <v>0</v>
      </c>
      <c r="WIY34" s="74">
        <f t="shared" si="246"/>
        <v>0</v>
      </c>
      <c r="WIZ34" s="74">
        <f t="shared" si="246"/>
        <v>0</v>
      </c>
      <c r="WJA34" s="74">
        <f t="shared" si="246"/>
        <v>0</v>
      </c>
      <c r="WJB34" s="74">
        <f t="shared" si="246"/>
        <v>0</v>
      </c>
      <c r="WJC34" s="74">
        <f t="shared" si="246"/>
        <v>0</v>
      </c>
      <c r="WJD34" s="74">
        <f t="shared" si="246"/>
        <v>0</v>
      </c>
      <c r="WJE34" s="74">
        <f t="shared" si="246"/>
        <v>0</v>
      </c>
      <c r="WJF34" s="74">
        <f t="shared" si="246"/>
        <v>0</v>
      </c>
      <c r="WJG34" s="74">
        <f t="shared" si="246"/>
        <v>0</v>
      </c>
      <c r="WJH34" s="74">
        <f t="shared" ref="WJH34:WLS34" si="247">WJH6/1000000</f>
        <v>0</v>
      </c>
      <c r="WJI34" s="74">
        <f t="shared" si="247"/>
        <v>0</v>
      </c>
      <c r="WJJ34" s="74">
        <f t="shared" si="247"/>
        <v>0</v>
      </c>
      <c r="WJK34" s="74">
        <f t="shared" si="247"/>
        <v>0</v>
      </c>
      <c r="WJL34" s="74">
        <f t="shared" si="247"/>
        <v>0</v>
      </c>
      <c r="WJM34" s="74">
        <f t="shared" si="247"/>
        <v>0</v>
      </c>
      <c r="WJN34" s="74">
        <f t="shared" si="247"/>
        <v>0</v>
      </c>
      <c r="WJO34" s="74">
        <f t="shared" si="247"/>
        <v>0</v>
      </c>
      <c r="WJP34" s="74">
        <f t="shared" si="247"/>
        <v>0</v>
      </c>
      <c r="WJQ34" s="74">
        <f t="shared" si="247"/>
        <v>0</v>
      </c>
      <c r="WJR34" s="74">
        <f t="shared" si="247"/>
        <v>0</v>
      </c>
      <c r="WJS34" s="74">
        <f t="shared" si="247"/>
        <v>0</v>
      </c>
      <c r="WJT34" s="74">
        <f t="shared" si="247"/>
        <v>0</v>
      </c>
      <c r="WJU34" s="74">
        <f t="shared" si="247"/>
        <v>0</v>
      </c>
      <c r="WJV34" s="74">
        <f t="shared" si="247"/>
        <v>0</v>
      </c>
      <c r="WJW34" s="74">
        <f t="shared" si="247"/>
        <v>0</v>
      </c>
      <c r="WJX34" s="74">
        <f t="shared" si="247"/>
        <v>0</v>
      </c>
      <c r="WJY34" s="74">
        <f t="shared" si="247"/>
        <v>0</v>
      </c>
      <c r="WJZ34" s="74">
        <f t="shared" si="247"/>
        <v>0</v>
      </c>
      <c r="WKA34" s="74">
        <f t="shared" si="247"/>
        <v>0</v>
      </c>
      <c r="WKB34" s="74">
        <f t="shared" si="247"/>
        <v>0</v>
      </c>
      <c r="WKC34" s="74">
        <f t="shared" si="247"/>
        <v>0</v>
      </c>
      <c r="WKD34" s="74">
        <f t="shared" si="247"/>
        <v>0</v>
      </c>
      <c r="WKE34" s="74">
        <f t="shared" si="247"/>
        <v>0</v>
      </c>
      <c r="WKF34" s="74">
        <f t="shared" si="247"/>
        <v>0</v>
      </c>
      <c r="WKG34" s="74">
        <f t="shared" si="247"/>
        <v>0</v>
      </c>
      <c r="WKH34" s="74">
        <f t="shared" si="247"/>
        <v>0</v>
      </c>
      <c r="WKI34" s="74">
        <f t="shared" si="247"/>
        <v>0</v>
      </c>
      <c r="WKJ34" s="74">
        <f t="shared" si="247"/>
        <v>0</v>
      </c>
      <c r="WKK34" s="74">
        <f t="shared" si="247"/>
        <v>0</v>
      </c>
      <c r="WKL34" s="74">
        <f t="shared" si="247"/>
        <v>0</v>
      </c>
      <c r="WKM34" s="74">
        <f t="shared" si="247"/>
        <v>0</v>
      </c>
      <c r="WKN34" s="74">
        <f t="shared" si="247"/>
        <v>0</v>
      </c>
      <c r="WKO34" s="74">
        <f t="shared" si="247"/>
        <v>0</v>
      </c>
      <c r="WKP34" s="74">
        <f t="shared" si="247"/>
        <v>0</v>
      </c>
      <c r="WKQ34" s="74">
        <f t="shared" si="247"/>
        <v>0</v>
      </c>
      <c r="WKR34" s="74">
        <f t="shared" si="247"/>
        <v>0</v>
      </c>
      <c r="WKS34" s="74">
        <f t="shared" si="247"/>
        <v>0</v>
      </c>
      <c r="WKT34" s="74">
        <f t="shared" si="247"/>
        <v>0</v>
      </c>
      <c r="WKU34" s="74">
        <f t="shared" si="247"/>
        <v>0</v>
      </c>
      <c r="WKV34" s="74">
        <f t="shared" si="247"/>
        <v>0</v>
      </c>
      <c r="WKW34" s="74">
        <f t="shared" si="247"/>
        <v>0</v>
      </c>
      <c r="WKX34" s="74">
        <f t="shared" si="247"/>
        <v>0</v>
      </c>
      <c r="WKY34" s="74">
        <f t="shared" si="247"/>
        <v>0</v>
      </c>
      <c r="WKZ34" s="74">
        <f t="shared" si="247"/>
        <v>0</v>
      </c>
      <c r="WLA34" s="74">
        <f t="shared" si="247"/>
        <v>0</v>
      </c>
      <c r="WLB34" s="74">
        <f t="shared" si="247"/>
        <v>0</v>
      </c>
      <c r="WLC34" s="74">
        <f t="shared" si="247"/>
        <v>0</v>
      </c>
      <c r="WLD34" s="74">
        <f t="shared" si="247"/>
        <v>0</v>
      </c>
      <c r="WLE34" s="74">
        <f t="shared" si="247"/>
        <v>0</v>
      </c>
      <c r="WLF34" s="74">
        <f t="shared" si="247"/>
        <v>0</v>
      </c>
      <c r="WLG34" s="74">
        <f t="shared" si="247"/>
        <v>0</v>
      </c>
      <c r="WLH34" s="74">
        <f t="shared" si="247"/>
        <v>0</v>
      </c>
      <c r="WLI34" s="74">
        <f t="shared" si="247"/>
        <v>0</v>
      </c>
      <c r="WLJ34" s="74">
        <f t="shared" si="247"/>
        <v>0</v>
      </c>
      <c r="WLK34" s="74">
        <f t="shared" si="247"/>
        <v>0</v>
      </c>
      <c r="WLL34" s="74">
        <f t="shared" si="247"/>
        <v>0</v>
      </c>
      <c r="WLM34" s="74">
        <f t="shared" si="247"/>
        <v>0</v>
      </c>
      <c r="WLN34" s="74">
        <f t="shared" si="247"/>
        <v>0</v>
      </c>
      <c r="WLO34" s="74">
        <f t="shared" si="247"/>
        <v>0</v>
      </c>
      <c r="WLP34" s="74">
        <f t="shared" si="247"/>
        <v>0</v>
      </c>
      <c r="WLQ34" s="74">
        <f t="shared" si="247"/>
        <v>0</v>
      </c>
      <c r="WLR34" s="74">
        <f t="shared" si="247"/>
        <v>0</v>
      </c>
      <c r="WLS34" s="74">
        <f t="shared" si="247"/>
        <v>0</v>
      </c>
      <c r="WLT34" s="74">
        <f t="shared" ref="WLT34:WOE34" si="248">WLT6/1000000</f>
        <v>0</v>
      </c>
      <c r="WLU34" s="74">
        <f t="shared" si="248"/>
        <v>0</v>
      </c>
      <c r="WLV34" s="74">
        <f t="shared" si="248"/>
        <v>0</v>
      </c>
      <c r="WLW34" s="74">
        <f t="shared" si="248"/>
        <v>0</v>
      </c>
      <c r="WLX34" s="74">
        <f t="shared" si="248"/>
        <v>0</v>
      </c>
      <c r="WLY34" s="74">
        <f t="shared" si="248"/>
        <v>0</v>
      </c>
      <c r="WLZ34" s="74">
        <f t="shared" si="248"/>
        <v>0</v>
      </c>
      <c r="WMA34" s="74">
        <f t="shared" si="248"/>
        <v>0</v>
      </c>
      <c r="WMB34" s="74">
        <f t="shared" si="248"/>
        <v>0</v>
      </c>
      <c r="WMC34" s="74">
        <f t="shared" si="248"/>
        <v>0</v>
      </c>
      <c r="WMD34" s="74">
        <f t="shared" si="248"/>
        <v>0</v>
      </c>
      <c r="WME34" s="74">
        <f t="shared" si="248"/>
        <v>0</v>
      </c>
      <c r="WMF34" s="74">
        <f t="shared" si="248"/>
        <v>0</v>
      </c>
      <c r="WMG34" s="74">
        <f t="shared" si="248"/>
        <v>0</v>
      </c>
      <c r="WMH34" s="74">
        <f t="shared" si="248"/>
        <v>0</v>
      </c>
      <c r="WMI34" s="74">
        <f t="shared" si="248"/>
        <v>0</v>
      </c>
      <c r="WMJ34" s="74">
        <f t="shared" si="248"/>
        <v>0</v>
      </c>
      <c r="WMK34" s="74">
        <f t="shared" si="248"/>
        <v>0</v>
      </c>
      <c r="WML34" s="74">
        <f t="shared" si="248"/>
        <v>0</v>
      </c>
      <c r="WMM34" s="74">
        <f t="shared" si="248"/>
        <v>0</v>
      </c>
      <c r="WMN34" s="74">
        <f t="shared" si="248"/>
        <v>0</v>
      </c>
      <c r="WMO34" s="74">
        <f t="shared" si="248"/>
        <v>0</v>
      </c>
      <c r="WMP34" s="74">
        <f t="shared" si="248"/>
        <v>0</v>
      </c>
      <c r="WMQ34" s="74">
        <f t="shared" si="248"/>
        <v>0</v>
      </c>
      <c r="WMR34" s="74">
        <f t="shared" si="248"/>
        <v>0</v>
      </c>
      <c r="WMS34" s="74">
        <f t="shared" si="248"/>
        <v>0</v>
      </c>
      <c r="WMT34" s="74">
        <f t="shared" si="248"/>
        <v>0</v>
      </c>
      <c r="WMU34" s="74">
        <f t="shared" si="248"/>
        <v>0</v>
      </c>
      <c r="WMV34" s="74">
        <f t="shared" si="248"/>
        <v>0</v>
      </c>
      <c r="WMW34" s="74">
        <f t="shared" si="248"/>
        <v>0</v>
      </c>
      <c r="WMX34" s="74">
        <f t="shared" si="248"/>
        <v>0</v>
      </c>
      <c r="WMY34" s="74">
        <f t="shared" si="248"/>
        <v>0</v>
      </c>
      <c r="WMZ34" s="74">
        <f t="shared" si="248"/>
        <v>0</v>
      </c>
      <c r="WNA34" s="74">
        <f t="shared" si="248"/>
        <v>0</v>
      </c>
      <c r="WNB34" s="74">
        <f t="shared" si="248"/>
        <v>0</v>
      </c>
      <c r="WNC34" s="74">
        <f t="shared" si="248"/>
        <v>0</v>
      </c>
      <c r="WND34" s="74">
        <f t="shared" si="248"/>
        <v>0</v>
      </c>
      <c r="WNE34" s="74">
        <f t="shared" si="248"/>
        <v>0</v>
      </c>
      <c r="WNF34" s="74">
        <f t="shared" si="248"/>
        <v>0</v>
      </c>
      <c r="WNG34" s="74">
        <f t="shared" si="248"/>
        <v>0</v>
      </c>
      <c r="WNH34" s="74">
        <f t="shared" si="248"/>
        <v>0</v>
      </c>
      <c r="WNI34" s="74">
        <f t="shared" si="248"/>
        <v>0</v>
      </c>
      <c r="WNJ34" s="74">
        <f t="shared" si="248"/>
        <v>0</v>
      </c>
      <c r="WNK34" s="74">
        <f t="shared" si="248"/>
        <v>0</v>
      </c>
      <c r="WNL34" s="74">
        <f t="shared" si="248"/>
        <v>0</v>
      </c>
      <c r="WNM34" s="74">
        <f t="shared" si="248"/>
        <v>0</v>
      </c>
      <c r="WNN34" s="74">
        <f t="shared" si="248"/>
        <v>0</v>
      </c>
      <c r="WNO34" s="74">
        <f t="shared" si="248"/>
        <v>0</v>
      </c>
      <c r="WNP34" s="74">
        <f t="shared" si="248"/>
        <v>0</v>
      </c>
      <c r="WNQ34" s="74">
        <f t="shared" si="248"/>
        <v>0</v>
      </c>
      <c r="WNR34" s="74">
        <f t="shared" si="248"/>
        <v>0</v>
      </c>
      <c r="WNS34" s="74">
        <f t="shared" si="248"/>
        <v>0</v>
      </c>
      <c r="WNT34" s="74">
        <f t="shared" si="248"/>
        <v>0</v>
      </c>
      <c r="WNU34" s="74">
        <f t="shared" si="248"/>
        <v>0</v>
      </c>
      <c r="WNV34" s="74">
        <f t="shared" si="248"/>
        <v>0</v>
      </c>
      <c r="WNW34" s="74">
        <f t="shared" si="248"/>
        <v>0</v>
      </c>
      <c r="WNX34" s="74">
        <f t="shared" si="248"/>
        <v>0</v>
      </c>
      <c r="WNY34" s="74">
        <f t="shared" si="248"/>
        <v>0</v>
      </c>
      <c r="WNZ34" s="74">
        <f t="shared" si="248"/>
        <v>0</v>
      </c>
      <c r="WOA34" s="74">
        <f t="shared" si="248"/>
        <v>0</v>
      </c>
      <c r="WOB34" s="74">
        <f t="shared" si="248"/>
        <v>0</v>
      </c>
      <c r="WOC34" s="74">
        <f t="shared" si="248"/>
        <v>0</v>
      </c>
      <c r="WOD34" s="74">
        <f t="shared" si="248"/>
        <v>0</v>
      </c>
      <c r="WOE34" s="74">
        <f t="shared" si="248"/>
        <v>0</v>
      </c>
      <c r="WOF34" s="74">
        <f t="shared" ref="WOF34:WQQ34" si="249">WOF6/1000000</f>
        <v>0</v>
      </c>
      <c r="WOG34" s="74">
        <f t="shared" si="249"/>
        <v>0</v>
      </c>
      <c r="WOH34" s="74">
        <f t="shared" si="249"/>
        <v>0</v>
      </c>
      <c r="WOI34" s="74">
        <f t="shared" si="249"/>
        <v>0</v>
      </c>
      <c r="WOJ34" s="74">
        <f t="shared" si="249"/>
        <v>0</v>
      </c>
      <c r="WOK34" s="74">
        <f t="shared" si="249"/>
        <v>0</v>
      </c>
      <c r="WOL34" s="74">
        <f t="shared" si="249"/>
        <v>0</v>
      </c>
      <c r="WOM34" s="74">
        <f t="shared" si="249"/>
        <v>0</v>
      </c>
      <c r="WON34" s="74">
        <f t="shared" si="249"/>
        <v>0</v>
      </c>
      <c r="WOO34" s="74">
        <f t="shared" si="249"/>
        <v>0</v>
      </c>
      <c r="WOP34" s="74">
        <f t="shared" si="249"/>
        <v>0</v>
      </c>
      <c r="WOQ34" s="74">
        <f t="shared" si="249"/>
        <v>0</v>
      </c>
      <c r="WOR34" s="74">
        <f t="shared" si="249"/>
        <v>0</v>
      </c>
      <c r="WOS34" s="74">
        <f t="shared" si="249"/>
        <v>0</v>
      </c>
      <c r="WOT34" s="74">
        <f t="shared" si="249"/>
        <v>0</v>
      </c>
      <c r="WOU34" s="74">
        <f t="shared" si="249"/>
        <v>0</v>
      </c>
      <c r="WOV34" s="74">
        <f t="shared" si="249"/>
        <v>0</v>
      </c>
      <c r="WOW34" s="74">
        <f t="shared" si="249"/>
        <v>0</v>
      </c>
      <c r="WOX34" s="74">
        <f t="shared" si="249"/>
        <v>0</v>
      </c>
      <c r="WOY34" s="74">
        <f t="shared" si="249"/>
        <v>0</v>
      </c>
      <c r="WOZ34" s="74">
        <f t="shared" si="249"/>
        <v>0</v>
      </c>
      <c r="WPA34" s="74">
        <f t="shared" si="249"/>
        <v>0</v>
      </c>
      <c r="WPB34" s="74">
        <f t="shared" si="249"/>
        <v>0</v>
      </c>
      <c r="WPC34" s="74">
        <f t="shared" si="249"/>
        <v>0</v>
      </c>
      <c r="WPD34" s="74">
        <f t="shared" si="249"/>
        <v>0</v>
      </c>
      <c r="WPE34" s="74">
        <f t="shared" si="249"/>
        <v>0</v>
      </c>
      <c r="WPF34" s="74">
        <f t="shared" si="249"/>
        <v>0</v>
      </c>
      <c r="WPG34" s="74">
        <f t="shared" si="249"/>
        <v>0</v>
      </c>
      <c r="WPH34" s="74">
        <f t="shared" si="249"/>
        <v>0</v>
      </c>
      <c r="WPI34" s="74">
        <f t="shared" si="249"/>
        <v>0</v>
      </c>
      <c r="WPJ34" s="74">
        <f t="shared" si="249"/>
        <v>0</v>
      </c>
      <c r="WPK34" s="74">
        <f t="shared" si="249"/>
        <v>0</v>
      </c>
      <c r="WPL34" s="74">
        <f t="shared" si="249"/>
        <v>0</v>
      </c>
      <c r="WPM34" s="74">
        <f t="shared" si="249"/>
        <v>0</v>
      </c>
      <c r="WPN34" s="74">
        <f t="shared" si="249"/>
        <v>0</v>
      </c>
      <c r="WPO34" s="74">
        <f t="shared" si="249"/>
        <v>0</v>
      </c>
      <c r="WPP34" s="74">
        <f t="shared" si="249"/>
        <v>0</v>
      </c>
      <c r="WPQ34" s="74">
        <f t="shared" si="249"/>
        <v>0</v>
      </c>
      <c r="WPR34" s="74">
        <f t="shared" si="249"/>
        <v>0</v>
      </c>
      <c r="WPS34" s="74">
        <f t="shared" si="249"/>
        <v>0</v>
      </c>
      <c r="WPT34" s="74">
        <f t="shared" si="249"/>
        <v>0</v>
      </c>
      <c r="WPU34" s="74">
        <f t="shared" si="249"/>
        <v>0</v>
      </c>
      <c r="WPV34" s="74">
        <f t="shared" si="249"/>
        <v>0</v>
      </c>
      <c r="WPW34" s="74">
        <f t="shared" si="249"/>
        <v>0</v>
      </c>
      <c r="WPX34" s="74">
        <f t="shared" si="249"/>
        <v>0</v>
      </c>
      <c r="WPY34" s="74">
        <f t="shared" si="249"/>
        <v>0</v>
      </c>
      <c r="WPZ34" s="74">
        <f t="shared" si="249"/>
        <v>0</v>
      </c>
      <c r="WQA34" s="74">
        <f t="shared" si="249"/>
        <v>0</v>
      </c>
      <c r="WQB34" s="74">
        <f t="shared" si="249"/>
        <v>0</v>
      </c>
      <c r="WQC34" s="74">
        <f t="shared" si="249"/>
        <v>0</v>
      </c>
      <c r="WQD34" s="74">
        <f t="shared" si="249"/>
        <v>0</v>
      </c>
      <c r="WQE34" s="74">
        <f t="shared" si="249"/>
        <v>0</v>
      </c>
      <c r="WQF34" s="74">
        <f t="shared" si="249"/>
        <v>0</v>
      </c>
      <c r="WQG34" s="74">
        <f t="shared" si="249"/>
        <v>0</v>
      </c>
      <c r="WQH34" s="74">
        <f t="shared" si="249"/>
        <v>0</v>
      </c>
      <c r="WQI34" s="74">
        <f t="shared" si="249"/>
        <v>0</v>
      </c>
      <c r="WQJ34" s="74">
        <f t="shared" si="249"/>
        <v>0</v>
      </c>
      <c r="WQK34" s="74">
        <f t="shared" si="249"/>
        <v>0</v>
      </c>
      <c r="WQL34" s="74">
        <f t="shared" si="249"/>
        <v>0</v>
      </c>
      <c r="WQM34" s="74">
        <f t="shared" si="249"/>
        <v>0</v>
      </c>
      <c r="WQN34" s="74">
        <f t="shared" si="249"/>
        <v>0</v>
      </c>
      <c r="WQO34" s="74">
        <f t="shared" si="249"/>
        <v>0</v>
      </c>
      <c r="WQP34" s="74">
        <f t="shared" si="249"/>
        <v>0</v>
      </c>
      <c r="WQQ34" s="74">
        <f t="shared" si="249"/>
        <v>0</v>
      </c>
      <c r="WQR34" s="74">
        <f t="shared" ref="WQR34:WTC34" si="250">WQR6/1000000</f>
        <v>0</v>
      </c>
      <c r="WQS34" s="74">
        <f t="shared" si="250"/>
        <v>0</v>
      </c>
      <c r="WQT34" s="74">
        <f t="shared" si="250"/>
        <v>0</v>
      </c>
      <c r="WQU34" s="74">
        <f t="shared" si="250"/>
        <v>0</v>
      </c>
      <c r="WQV34" s="74">
        <f t="shared" si="250"/>
        <v>0</v>
      </c>
      <c r="WQW34" s="74">
        <f t="shared" si="250"/>
        <v>0</v>
      </c>
      <c r="WQX34" s="74">
        <f t="shared" si="250"/>
        <v>0</v>
      </c>
      <c r="WQY34" s="74">
        <f t="shared" si="250"/>
        <v>0</v>
      </c>
      <c r="WQZ34" s="74">
        <f t="shared" si="250"/>
        <v>0</v>
      </c>
      <c r="WRA34" s="74">
        <f t="shared" si="250"/>
        <v>0</v>
      </c>
      <c r="WRB34" s="74">
        <f t="shared" si="250"/>
        <v>0</v>
      </c>
      <c r="WRC34" s="74">
        <f t="shared" si="250"/>
        <v>0</v>
      </c>
      <c r="WRD34" s="74">
        <f t="shared" si="250"/>
        <v>0</v>
      </c>
      <c r="WRE34" s="74">
        <f t="shared" si="250"/>
        <v>0</v>
      </c>
      <c r="WRF34" s="74">
        <f t="shared" si="250"/>
        <v>0</v>
      </c>
      <c r="WRG34" s="74">
        <f t="shared" si="250"/>
        <v>0</v>
      </c>
      <c r="WRH34" s="74">
        <f t="shared" si="250"/>
        <v>0</v>
      </c>
      <c r="WRI34" s="74">
        <f t="shared" si="250"/>
        <v>0</v>
      </c>
      <c r="WRJ34" s="74">
        <f t="shared" si="250"/>
        <v>0</v>
      </c>
      <c r="WRK34" s="74">
        <f t="shared" si="250"/>
        <v>0</v>
      </c>
      <c r="WRL34" s="74">
        <f t="shared" si="250"/>
        <v>0</v>
      </c>
      <c r="WRM34" s="74">
        <f t="shared" si="250"/>
        <v>0</v>
      </c>
      <c r="WRN34" s="74">
        <f t="shared" si="250"/>
        <v>0</v>
      </c>
      <c r="WRO34" s="74">
        <f t="shared" si="250"/>
        <v>0</v>
      </c>
      <c r="WRP34" s="74">
        <f t="shared" si="250"/>
        <v>0</v>
      </c>
      <c r="WRQ34" s="74">
        <f t="shared" si="250"/>
        <v>0</v>
      </c>
      <c r="WRR34" s="74">
        <f t="shared" si="250"/>
        <v>0</v>
      </c>
      <c r="WRS34" s="74">
        <f t="shared" si="250"/>
        <v>0</v>
      </c>
      <c r="WRT34" s="74">
        <f t="shared" si="250"/>
        <v>0</v>
      </c>
      <c r="WRU34" s="74">
        <f t="shared" si="250"/>
        <v>0</v>
      </c>
      <c r="WRV34" s="74">
        <f t="shared" si="250"/>
        <v>0</v>
      </c>
      <c r="WRW34" s="74">
        <f t="shared" si="250"/>
        <v>0</v>
      </c>
      <c r="WRX34" s="74">
        <f t="shared" si="250"/>
        <v>0</v>
      </c>
      <c r="WRY34" s="74">
        <f t="shared" si="250"/>
        <v>0</v>
      </c>
      <c r="WRZ34" s="74">
        <f t="shared" si="250"/>
        <v>0</v>
      </c>
      <c r="WSA34" s="74">
        <f t="shared" si="250"/>
        <v>0</v>
      </c>
      <c r="WSB34" s="74">
        <f t="shared" si="250"/>
        <v>0</v>
      </c>
      <c r="WSC34" s="74">
        <f t="shared" si="250"/>
        <v>0</v>
      </c>
      <c r="WSD34" s="74">
        <f t="shared" si="250"/>
        <v>0</v>
      </c>
      <c r="WSE34" s="74">
        <f t="shared" si="250"/>
        <v>0</v>
      </c>
      <c r="WSF34" s="74">
        <f t="shared" si="250"/>
        <v>0</v>
      </c>
      <c r="WSG34" s="74">
        <f t="shared" si="250"/>
        <v>0</v>
      </c>
      <c r="WSH34" s="74">
        <f t="shared" si="250"/>
        <v>0</v>
      </c>
      <c r="WSI34" s="74">
        <f t="shared" si="250"/>
        <v>0</v>
      </c>
      <c r="WSJ34" s="74">
        <f t="shared" si="250"/>
        <v>0</v>
      </c>
      <c r="WSK34" s="74">
        <f t="shared" si="250"/>
        <v>0</v>
      </c>
      <c r="WSL34" s="74">
        <f t="shared" si="250"/>
        <v>0</v>
      </c>
      <c r="WSM34" s="74">
        <f t="shared" si="250"/>
        <v>0</v>
      </c>
      <c r="WSN34" s="74">
        <f t="shared" si="250"/>
        <v>0</v>
      </c>
      <c r="WSO34" s="74">
        <f t="shared" si="250"/>
        <v>0</v>
      </c>
      <c r="WSP34" s="74">
        <f t="shared" si="250"/>
        <v>0</v>
      </c>
      <c r="WSQ34" s="74">
        <f t="shared" si="250"/>
        <v>0</v>
      </c>
      <c r="WSR34" s="74">
        <f t="shared" si="250"/>
        <v>0</v>
      </c>
      <c r="WSS34" s="74">
        <f t="shared" si="250"/>
        <v>0</v>
      </c>
      <c r="WST34" s="74">
        <f t="shared" si="250"/>
        <v>0</v>
      </c>
      <c r="WSU34" s="74">
        <f t="shared" si="250"/>
        <v>0</v>
      </c>
      <c r="WSV34" s="74">
        <f t="shared" si="250"/>
        <v>0</v>
      </c>
      <c r="WSW34" s="74">
        <f t="shared" si="250"/>
        <v>0</v>
      </c>
      <c r="WSX34" s="74">
        <f t="shared" si="250"/>
        <v>0</v>
      </c>
      <c r="WSY34" s="74">
        <f t="shared" si="250"/>
        <v>0</v>
      </c>
      <c r="WSZ34" s="74">
        <f t="shared" si="250"/>
        <v>0</v>
      </c>
      <c r="WTA34" s="74">
        <f t="shared" si="250"/>
        <v>0</v>
      </c>
      <c r="WTB34" s="74">
        <f t="shared" si="250"/>
        <v>0</v>
      </c>
      <c r="WTC34" s="74">
        <f t="shared" si="250"/>
        <v>0</v>
      </c>
      <c r="WTD34" s="74">
        <f t="shared" ref="WTD34:WVO34" si="251">WTD6/1000000</f>
        <v>0</v>
      </c>
      <c r="WTE34" s="74">
        <f t="shared" si="251"/>
        <v>0</v>
      </c>
      <c r="WTF34" s="74">
        <f t="shared" si="251"/>
        <v>0</v>
      </c>
      <c r="WTG34" s="74">
        <f t="shared" si="251"/>
        <v>0</v>
      </c>
      <c r="WTH34" s="74">
        <f t="shared" si="251"/>
        <v>0</v>
      </c>
      <c r="WTI34" s="74">
        <f t="shared" si="251"/>
        <v>0</v>
      </c>
      <c r="WTJ34" s="74">
        <f t="shared" si="251"/>
        <v>0</v>
      </c>
      <c r="WTK34" s="74">
        <f t="shared" si="251"/>
        <v>0</v>
      </c>
      <c r="WTL34" s="74">
        <f t="shared" si="251"/>
        <v>0</v>
      </c>
      <c r="WTM34" s="74">
        <f t="shared" si="251"/>
        <v>0</v>
      </c>
      <c r="WTN34" s="74">
        <f t="shared" si="251"/>
        <v>0</v>
      </c>
      <c r="WTO34" s="74">
        <f t="shared" si="251"/>
        <v>0</v>
      </c>
      <c r="WTP34" s="74">
        <f t="shared" si="251"/>
        <v>0</v>
      </c>
      <c r="WTQ34" s="74">
        <f t="shared" si="251"/>
        <v>0</v>
      </c>
      <c r="WTR34" s="74">
        <f t="shared" si="251"/>
        <v>0</v>
      </c>
      <c r="WTS34" s="74">
        <f t="shared" si="251"/>
        <v>0</v>
      </c>
      <c r="WTT34" s="74">
        <f t="shared" si="251"/>
        <v>0</v>
      </c>
      <c r="WTU34" s="74">
        <f t="shared" si="251"/>
        <v>0</v>
      </c>
      <c r="WTV34" s="74">
        <f t="shared" si="251"/>
        <v>0</v>
      </c>
      <c r="WTW34" s="74">
        <f t="shared" si="251"/>
        <v>0</v>
      </c>
      <c r="WTX34" s="74">
        <f t="shared" si="251"/>
        <v>0</v>
      </c>
      <c r="WTY34" s="74">
        <f t="shared" si="251"/>
        <v>0</v>
      </c>
      <c r="WTZ34" s="74">
        <f t="shared" si="251"/>
        <v>0</v>
      </c>
      <c r="WUA34" s="74">
        <f t="shared" si="251"/>
        <v>0</v>
      </c>
      <c r="WUB34" s="74">
        <f t="shared" si="251"/>
        <v>0</v>
      </c>
      <c r="WUC34" s="74">
        <f t="shared" si="251"/>
        <v>0</v>
      </c>
      <c r="WUD34" s="74">
        <f t="shared" si="251"/>
        <v>0</v>
      </c>
      <c r="WUE34" s="74">
        <f t="shared" si="251"/>
        <v>0</v>
      </c>
      <c r="WUF34" s="74">
        <f t="shared" si="251"/>
        <v>0</v>
      </c>
      <c r="WUG34" s="74">
        <f t="shared" si="251"/>
        <v>0</v>
      </c>
      <c r="WUH34" s="74">
        <f t="shared" si="251"/>
        <v>0</v>
      </c>
      <c r="WUI34" s="74">
        <f t="shared" si="251"/>
        <v>0</v>
      </c>
      <c r="WUJ34" s="74">
        <f t="shared" si="251"/>
        <v>0</v>
      </c>
      <c r="WUK34" s="74">
        <f t="shared" si="251"/>
        <v>0</v>
      </c>
      <c r="WUL34" s="74">
        <f t="shared" si="251"/>
        <v>0</v>
      </c>
      <c r="WUM34" s="74">
        <f t="shared" si="251"/>
        <v>0</v>
      </c>
      <c r="WUN34" s="74">
        <f t="shared" si="251"/>
        <v>0</v>
      </c>
      <c r="WUO34" s="74">
        <f t="shared" si="251"/>
        <v>0</v>
      </c>
      <c r="WUP34" s="74">
        <f t="shared" si="251"/>
        <v>0</v>
      </c>
      <c r="WUQ34" s="74">
        <f t="shared" si="251"/>
        <v>0</v>
      </c>
      <c r="WUR34" s="74">
        <f t="shared" si="251"/>
        <v>0</v>
      </c>
      <c r="WUS34" s="74">
        <f t="shared" si="251"/>
        <v>0</v>
      </c>
      <c r="WUT34" s="74">
        <f t="shared" si="251"/>
        <v>0</v>
      </c>
      <c r="WUU34" s="74">
        <f t="shared" si="251"/>
        <v>0</v>
      </c>
      <c r="WUV34" s="74">
        <f t="shared" si="251"/>
        <v>0</v>
      </c>
      <c r="WUW34" s="74">
        <f t="shared" si="251"/>
        <v>0</v>
      </c>
      <c r="WUX34" s="74">
        <f t="shared" si="251"/>
        <v>0</v>
      </c>
      <c r="WUY34" s="74">
        <f t="shared" si="251"/>
        <v>0</v>
      </c>
      <c r="WUZ34" s="74">
        <f t="shared" si="251"/>
        <v>0</v>
      </c>
      <c r="WVA34" s="74">
        <f t="shared" si="251"/>
        <v>0</v>
      </c>
      <c r="WVB34" s="74">
        <f t="shared" si="251"/>
        <v>0</v>
      </c>
      <c r="WVC34" s="74">
        <f t="shared" si="251"/>
        <v>0</v>
      </c>
      <c r="WVD34" s="74">
        <f t="shared" si="251"/>
        <v>0</v>
      </c>
      <c r="WVE34" s="74">
        <f t="shared" si="251"/>
        <v>0</v>
      </c>
      <c r="WVF34" s="74">
        <f t="shared" si="251"/>
        <v>0</v>
      </c>
      <c r="WVG34" s="74">
        <f t="shared" si="251"/>
        <v>0</v>
      </c>
      <c r="WVH34" s="74">
        <f t="shared" si="251"/>
        <v>0</v>
      </c>
      <c r="WVI34" s="74">
        <f t="shared" si="251"/>
        <v>0</v>
      </c>
      <c r="WVJ34" s="74">
        <f t="shared" si="251"/>
        <v>0</v>
      </c>
      <c r="WVK34" s="74">
        <f t="shared" si="251"/>
        <v>0</v>
      </c>
      <c r="WVL34" s="74">
        <f t="shared" si="251"/>
        <v>0</v>
      </c>
      <c r="WVM34" s="74">
        <f t="shared" si="251"/>
        <v>0</v>
      </c>
      <c r="WVN34" s="74">
        <f t="shared" si="251"/>
        <v>0</v>
      </c>
      <c r="WVO34" s="74">
        <f t="shared" si="251"/>
        <v>0</v>
      </c>
      <c r="WVP34" s="74">
        <f t="shared" ref="WVP34:WYA34" si="252">WVP6/1000000</f>
        <v>0</v>
      </c>
      <c r="WVQ34" s="74">
        <f t="shared" si="252"/>
        <v>0</v>
      </c>
      <c r="WVR34" s="74">
        <f t="shared" si="252"/>
        <v>0</v>
      </c>
      <c r="WVS34" s="74">
        <f t="shared" si="252"/>
        <v>0</v>
      </c>
      <c r="WVT34" s="74">
        <f t="shared" si="252"/>
        <v>0</v>
      </c>
      <c r="WVU34" s="74">
        <f t="shared" si="252"/>
        <v>0</v>
      </c>
      <c r="WVV34" s="74">
        <f t="shared" si="252"/>
        <v>0</v>
      </c>
      <c r="WVW34" s="74">
        <f t="shared" si="252"/>
        <v>0</v>
      </c>
      <c r="WVX34" s="74">
        <f t="shared" si="252"/>
        <v>0</v>
      </c>
      <c r="WVY34" s="74">
        <f t="shared" si="252"/>
        <v>0</v>
      </c>
      <c r="WVZ34" s="74">
        <f t="shared" si="252"/>
        <v>0</v>
      </c>
      <c r="WWA34" s="74">
        <f t="shared" si="252"/>
        <v>0</v>
      </c>
      <c r="WWB34" s="74">
        <f t="shared" si="252"/>
        <v>0</v>
      </c>
      <c r="WWC34" s="74">
        <f t="shared" si="252"/>
        <v>0</v>
      </c>
      <c r="WWD34" s="74">
        <f t="shared" si="252"/>
        <v>0</v>
      </c>
      <c r="WWE34" s="74">
        <f t="shared" si="252"/>
        <v>0</v>
      </c>
      <c r="WWF34" s="74">
        <f t="shared" si="252"/>
        <v>0</v>
      </c>
      <c r="WWG34" s="74">
        <f t="shared" si="252"/>
        <v>0</v>
      </c>
      <c r="WWH34" s="74">
        <f t="shared" si="252"/>
        <v>0</v>
      </c>
      <c r="WWI34" s="74">
        <f t="shared" si="252"/>
        <v>0</v>
      </c>
      <c r="WWJ34" s="74">
        <f t="shared" si="252"/>
        <v>0</v>
      </c>
      <c r="WWK34" s="74">
        <f t="shared" si="252"/>
        <v>0</v>
      </c>
      <c r="WWL34" s="74">
        <f t="shared" si="252"/>
        <v>0</v>
      </c>
      <c r="WWM34" s="74">
        <f t="shared" si="252"/>
        <v>0</v>
      </c>
      <c r="WWN34" s="74">
        <f t="shared" si="252"/>
        <v>0</v>
      </c>
      <c r="WWO34" s="74">
        <f t="shared" si="252"/>
        <v>0</v>
      </c>
      <c r="WWP34" s="74">
        <f t="shared" si="252"/>
        <v>0</v>
      </c>
      <c r="WWQ34" s="74">
        <f t="shared" si="252"/>
        <v>0</v>
      </c>
      <c r="WWR34" s="74">
        <f t="shared" si="252"/>
        <v>0</v>
      </c>
      <c r="WWS34" s="74">
        <f t="shared" si="252"/>
        <v>0</v>
      </c>
      <c r="WWT34" s="74">
        <f t="shared" si="252"/>
        <v>0</v>
      </c>
      <c r="WWU34" s="74">
        <f t="shared" si="252"/>
        <v>0</v>
      </c>
      <c r="WWV34" s="74">
        <f t="shared" si="252"/>
        <v>0</v>
      </c>
      <c r="WWW34" s="74">
        <f t="shared" si="252"/>
        <v>0</v>
      </c>
      <c r="WWX34" s="74">
        <f t="shared" si="252"/>
        <v>0</v>
      </c>
      <c r="WWY34" s="74">
        <f t="shared" si="252"/>
        <v>0</v>
      </c>
      <c r="WWZ34" s="74">
        <f t="shared" si="252"/>
        <v>0</v>
      </c>
      <c r="WXA34" s="74">
        <f t="shared" si="252"/>
        <v>0</v>
      </c>
      <c r="WXB34" s="74">
        <f t="shared" si="252"/>
        <v>0</v>
      </c>
      <c r="WXC34" s="74">
        <f t="shared" si="252"/>
        <v>0</v>
      </c>
      <c r="WXD34" s="74">
        <f t="shared" si="252"/>
        <v>0</v>
      </c>
      <c r="WXE34" s="74">
        <f t="shared" si="252"/>
        <v>0</v>
      </c>
      <c r="WXF34" s="74">
        <f t="shared" si="252"/>
        <v>0</v>
      </c>
      <c r="WXG34" s="74">
        <f t="shared" si="252"/>
        <v>0</v>
      </c>
      <c r="WXH34" s="74">
        <f t="shared" si="252"/>
        <v>0</v>
      </c>
      <c r="WXI34" s="74">
        <f t="shared" si="252"/>
        <v>0</v>
      </c>
      <c r="WXJ34" s="74">
        <f t="shared" si="252"/>
        <v>0</v>
      </c>
      <c r="WXK34" s="74">
        <f t="shared" si="252"/>
        <v>0</v>
      </c>
      <c r="WXL34" s="74">
        <f t="shared" si="252"/>
        <v>0</v>
      </c>
      <c r="WXM34" s="74">
        <f t="shared" si="252"/>
        <v>0</v>
      </c>
      <c r="WXN34" s="74">
        <f t="shared" si="252"/>
        <v>0</v>
      </c>
      <c r="WXO34" s="74">
        <f t="shared" si="252"/>
        <v>0</v>
      </c>
      <c r="WXP34" s="74">
        <f t="shared" si="252"/>
        <v>0</v>
      </c>
      <c r="WXQ34" s="74">
        <f t="shared" si="252"/>
        <v>0</v>
      </c>
      <c r="WXR34" s="74">
        <f t="shared" si="252"/>
        <v>0</v>
      </c>
      <c r="WXS34" s="74">
        <f t="shared" si="252"/>
        <v>0</v>
      </c>
      <c r="WXT34" s="74">
        <f t="shared" si="252"/>
        <v>0</v>
      </c>
      <c r="WXU34" s="74">
        <f t="shared" si="252"/>
        <v>0</v>
      </c>
      <c r="WXV34" s="74">
        <f t="shared" si="252"/>
        <v>0</v>
      </c>
      <c r="WXW34" s="74">
        <f t="shared" si="252"/>
        <v>0</v>
      </c>
      <c r="WXX34" s="74">
        <f t="shared" si="252"/>
        <v>0</v>
      </c>
      <c r="WXY34" s="74">
        <f t="shared" si="252"/>
        <v>0</v>
      </c>
      <c r="WXZ34" s="74">
        <f t="shared" si="252"/>
        <v>0</v>
      </c>
      <c r="WYA34" s="74">
        <f t="shared" si="252"/>
        <v>0</v>
      </c>
      <c r="WYB34" s="74">
        <f t="shared" ref="WYB34:XAM34" si="253">WYB6/1000000</f>
        <v>0</v>
      </c>
      <c r="WYC34" s="74">
        <f t="shared" si="253"/>
        <v>0</v>
      </c>
      <c r="WYD34" s="74">
        <f t="shared" si="253"/>
        <v>0</v>
      </c>
      <c r="WYE34" s="74">
        <f t="shared" si="253"/>
        <v>0</v>
      </c>
      <c r="WYF34" s="74">
        <f t="shared" si="253"/>
        <v>0</v>
      </c>
      <c r="WYG34" s="74">
        <f t="shared" si="253"/>
        <v>0</v>
      </c>
      <c r="WYH34" s="74">
        <f t="shared" si="253"/>
        <v>0</v>
      </c>
      <c r="WYI34" s="74">
        <f t="shared" si="253"/>
        <v>0</v>
      </c>
      <c r="WYJ34" s="74">
        <f t="shared" si="253"/>
        <v>0</v>
      </c>
      <c r="WYK34" s="74">
        <f t="shared" si="253"/>
        <v>0</v>
      </c>
      <c r="WYL34" s="74">
        <f t="shared" si="253"/>
        <v>0</v>
      </c>
      <c r="WYM34" s="74">
        <f t="shared" si="253"/>
        <v>0</v>
      </c>
      <c r="WYN34" s="74">
        <f t="shared" si="253"/>
        <v>0</v>
      </c>
      <c r="WYO34" s="74">
        <f t="shared" si="253"/>
        <v>0</v>
      </c>
      <c r="WYP34" s="74">
        <f t="shared" si="253"/>
        <v>0</v>
      </c>
      <c r="WYQ34" s="74">
        <f t="shared" si="253"/>
        <v>0</v>
      </c>
      <c r="WYR34" s="74">
        <f t="shared" si="253"/>
        <v>0</v>
      </c>
      <c r="WYS34" s="74">
        <f t="shared" si="253"/>
        <v>0</v>
      </c>
      <c r="WYT34" s="74">
        <f t="shared" si="253"/>
        <v>0</v>
      </c>
      <c r="WYU34" s="74">
        <f t="shared" si="253"/>
        <v>0</v>
      </c>
      <c r="WYV34" s="74">
        <f t="shared" si="253"/>
        <v>0</v>
      </c>
      <c r="WYW34" s="74">
        <f t="shared" si="253"/>
        <v>0</v>
      </c>
      <c r="WYX34" s="74">
        <f t="shared" si="253"/>
        <v>0</v>
      </c>
      <c r="WYY34" s="74">
        <f t="shared" si="253"/>
        <v>0</v>
      </c>
      <c r="WYZ34" s="74">
        <f t="shared" si="253"/>
        <v>0</v>
      </c>
      <c r="WZA34" s="74">
        <f t="shared" si="253"/>
        <v>0</v>
      </c>
      <c r="WZB34" s="74">
        <f t="shared" si="253"/>
        <v>0</v>
      </c>
      <c r="WZC34" s="74">
        <f t="shared" si="253"/>
        <v>0</v>
      </c>
      <c r="WZD34" s="74">
        <f t="shared" si="253"/>
        <v>0</v>
      </c>
      <c r="WZE34" s="74">
        <f t="shared" si="253"/>
        <v>0</v>
      </c>
      <c r="WZF34" s="74">
        <f t="shared" si="253"/>
        <v>0</v>
      </c>
      <c r="WZG34" s="74">
        <f t="shared" si="253"/>
        <v>0</v>
      </c>
      <c r="WZH34" s="74">
        <f t="shared" si="253"/>
        <v>0</v>
      </c>
      <c r="WZI34" s="74">
        <f t="shared" si="253"/>
        <v>0</v>
      </c>
      <c r="WZJ34" s="74">
        <f t="shared" si="253"/>
        <v>0</v>
      </c>
      <c r="WZK34" s="74">
        <f t="shared" si="253"/>
        <v>0</v>
      </c>
      <c r="WZL34" s="74">
        <f t="shared" si="253"/>
        <v>0</v>
      </c>
      <c r="WZM34" s="74">
        <f t="shared" si="253"/>
        <v>0</v>
      </c>
      <c r="WZN34" s="74">
        <f t="shared" si="253"/>
        <v>0</v>
      </c>
      <c r="WZO34" s="74">
        <f t="shared" si="253"/>
        <v>0</v>
      </c>
      <c r="WZP34" s="74">
        <f t="shared" si="253"/>
        <v>0</v>
      </c>
      <c r="WZQ34" s="74">
        <f t="shared" si="253"/>
        <v>0</v>
      </c>
      <c r="WZR34" s="74">
        <f t="shared" si="253"/>
        <v>0</v>
      </c>
      <c r="WZS34" s="74">
        <f t="shared" si="253"/>
        <v>0</v>
      </c>
      <c r="WZT34" s="74">
        <f t="shared" si="253"/>
        <v>0</v>
      </c>
      <c r="WZU34" s="74">
        <f t="shared" si="253"/>
        <v>0</v>
      </c>
      <c r="WZV34" s="74">
        <f t="shared" si="253"/>
        <v>0</v>
      </c>
      <c r="WZW34" s="74">
        <f t="shared" si="253"/>
        <v>0</v>
      </c>
      <c r="WZX34" s="74">
        <f t="shared" si="253"/>
        <v>0</v>
      </c>
      <c r="WZY34" s="74">
        <f t="shared" si="253"/>
        <v>0</v>
      </c>
      <c r="WZZ34" s="74">
        <f t="shared" si="253"/>
        <v>0</v>
      </c>
      <c r="XAA34" s="74">
        <f t="shared" si="253"/>
        <v>0</v>
      </c>
      <c r="XAB34" s="74">
        <f t="shared" si="253"/>
        <v>0</v>
      </c>
      <c r="XAC34" s="74">
        <f t="shared" si="253"/>
        <v>0</v>
      </c>
      <c r="XAD34" s="74">
        <f t="shared" si="253"/>
        <v>0</v>
      </c>
      <c r="XAE34" s="74">
        <f t="shared" si="253"/>
        <v>0</v>
      </c>
      <c r="XAF34" s="74">
        <f t="shared" si="253"/>
        <v>0</v>
      </c>
      <c r="XAG34" s="74">
        <f t="shared" si="253"/>
        <v>0</v>
      </c>
      <c r="XAH34" s="74">
        <f t="shared" si="253"/>
        <v>0</v>
      </c>
      <c r="XAI34" s="74">
        <f t="shared" si="253"/>
        <v>0</v>
      </c>
      <c r="XAJ34" s="74">
        <f t="shared" si="253"/>
        <v>0</v>
      </c>
      <c r="XAK34" s="74">
        <f t="shared" si="253"/>
        <v>0</v>
      </c>
      <c r="XAL34" s="74">
        <f t="shared" si="253"/>
        <v>0</v>
      </c>
      <c r="XAM34" s="74">
        <f t="shared" si="253"/>
        <v>0</v>
      </c>
      <c r="XAN34" s="74">
        <f t="shared" ref="XAN34:XCY34" si="254">XAN6/1000000</f>
        <v>0</v>
      </c>
      <c r="XAO34" s="74">
        <f t="shared" si="254"/>
        <v>0</v>
      </c>
      <c r="XAP34" s="74">
        <f t="shared" si="254"/>
        <v>0</v>
      </c>
      <c r="XAQ34" s="74">
        <f t="shared" si="254"/>
        <v>0</v>
      </c>
      <c r="XAR34" s="74">
        <f t="shared" si="254"/>
        <v>0</v>
      </c>
      <c r="XAS34" s="74">
        <f t="shared" si="254"/>
        <v>0</v>
      </c>
      <c r="XAT34" s="74">
        <f t="shared" si="254"/>
        <v>0</v>
      </c>
      <c r="XAU34" s="74">
        <f t="shared" si="254"/>
        <v>0</v>
      </c>
      <c r="XAV34" s="74">
        <f t="shared" si="254"/>
        <v>0</v>
      </c>
      <c r="XAW34" s="74">
        <f t="shared" si="254"/>
        <v>0</v>
      </c>
      <c r="XAX34" s="74">
        <f t="shared" si="254"/>
        <v>0</v>
      </c>
      <c r="XAY34" s="74">
        <f t="shared" si="254"/>
        <v>0</v>
      </c>
      <c r="XAZ34" s="74">
        <f t="shared" si="254"/>
        <v>0</v>
      </c>
      <c r="XBA34" s="74">
        <f t="shared" si="254"/>
        <v>0</v>
      </c>
      <c r="XBB34" s="74">
        <f t="shared" si="254"/>
        <v>0</v>
      </c>
      <c r="XBC34" s="74">
        <f t="shared" si="254"/>
        <v>0</v>
      </c>
      <c r="XBD34" s="74">
        <f t="shared" si="254"/>
        <v>0</v>
      </c>
      <c r="XBE34" s="74">
        <f t="shared" si="254"/>
        <v>0</v>
      </c>
      <c r="XBF34" s="74">
        <f t="shared" si="254"/>
        <v>0</v>
      </c>
      <c r="XBG34" s="74">
        <f t="shared" si="254"/>
        <v>0</v>
      </c>
      <c r="XBH34" s="74">
        <f t="shared" si="254"/>
        <v>0</v>
      </c>
      <c r="XBI34" s="74">
        <f t="shared" si="254"/>
        <v>0</v>
      </c>
      <c r="XBJ34" s="74">
        <f t="shared" si="254"/>
        <v>0</v>
      </c>
      <c r="XBK34" s="74">
        <f t="shared" si="254"/>
        <v>0</v>
      </c>
      <c r="XBL34" s="74">
        <f t="shared" si="254"/>
        <v>0</v>
      </c>
      <c r="XBM34" s="74">
        <f t="shared" si="254"/>
        <v>0</v>
      </c>
      <c r="XBN34" s="74">
        <f t="shared" si="254"/>
        <v>0</v>
      </c>
      <c r="XBO34" s="74">
        <f t="shared" si="254"/>
        <v>0</v>
      </c>
      <c r="XBP34" s="74">
        <f t="shared" si="254"/>
        <v>0</v>
      </c>
      <c r="XBQ34" s="74">
        <f t="shared" si="254"/>
        <v>0</v>
      </c>
      <c r="XBR34" s="74">
        <f t="shared" si="254"/>
        <v>0</v>
      </c>
      <c r="XBS34" s="74">
        <f t="shared" si="254"/>
        <v>0</v>
      </c>
      <c r="XBT34" s="74">
        <f t="shared" si="254"/>
        <v>0</v>
      </c>
      <c r="XBU34" s="74">
        <f t="shared" si="254"/>
        <v>0</v>
      </c>
      <c r="XBV34" s="74">
        <f t="shared" si="254"/>
        <v>0</v>
      </c>
      <c r="XBW34" s="74">
        <f t="shared" si="254"/>
        <v>0</v>
      </c>
      <c r="XBX34" s="74">
        <f t="shared" si="254"/>
        <v>0</v>
      </c>
      <c r="XBY34" s="74">
        <f t="shared" si="254"/>
        <v>0</v>
      </c>
      <c r="XBZ34" s="74">
        <f t="shared" si="254"/>
        <v>0</v>
      </c>
      <c r="XCA34" s="74">
        <f t="shared" si="254"/>
        <v>0</v>
      </c>
      <c r="XCB34" s="74">
        <f t="shared" si="254"/>
        <v>0</v>
      </c>
      <c r="XCC34" s="74">
        <f t="shared" si="254"/>
        <v>0</v>
      </c>
      <c r="XCD34" s="74">
        <f t="shared" si="254"/>
        <v>0</v>
      </c>
      <c r="XCE34" s="74">
        <f t="shared" si="254"/>
        <v>0</v>
      </c>
      <c r="XCF34" s="74">
        <f t="shared" si="254"/>
        <v>0</v>
      </c>
      <c r="XCG34" s="74">
        <f t="shared" si="254"/>
        <v>0</v>
      </c>
      <c r="XCH34" s="74">
        <f t="shared" si="254"/>
        <v>0</v>
      </c>
      <c r="XCI34" s="74">
        <f t="shared" si="254"/>
        <v>0</v>
      </c>
      <c r="XCJ34" s="74">
        <f t="shared" si="254"/>
        <v>0</v>
      </c>
      <c r="XCK34" s="74">
        <f t="shared" si="254"/>
        <v>0</v>
      </c>
      <c r="XCL34" s="74">
        <f t="shared" si="254"/>
        <v>0</v>
      </c>
      <c r="XCM34" s="74">
        <f t="shared" si="254"/>
        <v>0</v>
      </c>
      <c r="XCN34" s="74">
        <f t="shared" si="254"/>
        <v>0</v>
      </c>
      <c r="XCO34" s="74">
        <f t="shared" si="254"/>
        <v>0</v>
      </c>
      <c r="XCP34" s="74">
        <f t="shared" si="254"/>
        <v>0</v>
      </c>
      <c r="XCQ34" s="74">
        <f t="shared" si="254"/>
        <v>0</v>
      </c>
      <c r="XCR34" s="74">
        <f t="shared" si="254"/>
        <v>0</v>
      </c>
      <c r="XCS34" s="74">
        <f t="shared" si="254"/>
        <v>0</v>
      </c>
      <c r="XCT34" s="74">
        <f t="shared" si="254"/>
        <v>0</v>
      </c>
      <c r="XCU34" s="74">
        <f t="shared" si="254"/>
        <v>0</v>
      </c>
      <c r="XCV34" s="74">
        <f t="shared" si="254"/>
        <v>0</v>
      </c>
      <c r="XCW34" s="74">
        <f t="shared" si="254"/>
        <v>0</v>
      </c>
      <c r="XCX34" s="74">
        <f t="shared" si="254"/>
        <v>0</v>
      </c>
      <c r="XCY34" s="74">
        <f t="shared" si="254"/>
        <v>0</v>
      </c>
      <c r="XCZ34" s="74">
        <f t="shared" ref="XCZ34:XFD34" si="255">XCZ6/1000000</f>
        <v>0</v>
      </c>
      <c r="XDA34" s="74">
        <f t="shared" si="255"/>
        <v>0</v>
      </c>
      <c r="XDB34" s="74">
        <f t="shared" si="255"/>
        <v>0</v>
      </c>
      <c r="XDC34" s="74">
        <f t="shared" si="255"/>
        <v>0</v>
      </c>
      <c r="XDD34" s="74">
        <f t="shared" si="255"/>
        <v>0</v>
      </c>
      <c r="XDE34" s="74">
        <f t="shared" si="255"/>
        <v>0</v>
      </c>
      <c r="XDF34" s="74">
        <f t="shared" si="255"/>
        <v>0</v>
      </c>
      <c r="XDG34" s="74">
        <f t="shared" si="255"/>
        <v>0</v>
      </c>
      <c r="XDH34" s="74">
        <f t="shared" si="255"/>
        <v>0</v>
      </c>
      <c r="XDI34" s="74">
        <f t="shared" si="255"/>
        <v>0</v>
      </c>
      <c r="XDJ34" s="74">
        <f t="shared" si="255"/>
        <v>0</v>
      </c>
      <c r="XDK34" s="74">
        <f t="shared" si="255"/>
        <v>0</v>
      </c>
      <c r="XDL34" s="74">
        <f t="shared" si="255"/>
        <v>0</v>
      </c>
      <c r="XDM34" s="74">
        <f t="shared" si="255"/>
        <v>0</v>
      </c>
      <c r="XDN34" s="74">
        <f t="shared" si="255"/>
        <v>0</v>
      </c>
      <c r="XDO34" s="74">
        <f t="shared" si="255"/>
        <v>0</v>
      </c>
      <c r="XDP34" s="74">
        <f t="shared" si="255"/>
        <v>0</v>
      </c>
      <c r="XDQ34" s="74">
        <f t="shared" si="255"/>
        <v>0</v>
      </c>
      <c r="XDR34" s="74">
        <f t="shared" si="255"/>
        <v>0</v>
      </c>
      <c r="XDS34" s="74">
        <f t="shared" si="255"/>
        <v>0</v>
      </c>
      <c r="XDT34" s="74">
        <f t="shared" si="255"/>
        <v>0</v>
      </c>
      <c r="XDU34" s="74">
        <f t="shared" si="255"/>
        <v>0</v>
      </c>
      <c r="XDV34" s="74">
        <f t="shared" si="255"/>
        <v>0</v>
      </c>
      <c r="XDW34" s="74">
        <f t="shared" si="255"/>
        <v>0</v>
      </c>
      <c r="XDX34" s="74">
        <f t="shared" si="255"/>
        <v>0</v>
      </c>
      <c r="XDY34" s="74">
        <f t="shared" si="255"/>
        <v>0</v>
      </c>
      <c r="XDZ34" s="74">
        <f t="shared" si="255"/>
        <v>0</v>
      </c>
      <c r="XEA34" s="74">
        <f t="shared" si="255"/>
        <v>0</v>
      </c>
      <c r="XEB34" s="74">
        <f t="shared" si="255"/>
        <v>0</v>
      </c>
      <c r="XEC34" s="74">
        <f t="shared" si="255"/>
        <v>0</v>
      </c>
      <c r="XED34" s="74">
        <f t="shared" si="255"/>
        <v>0</v>
      </c>
      <c r="XEE34" s="74">
        <f t="shared" si="255"/>
        <v>0</v>
      </c>
      <c r="XEF34" s="74">
        <f t="shared" si="255"/>
        <v>0</v>
      </c>
      <c r="XEG34" s="74">
        <f t="shared" si="255"/>
        <v>0</v>
      </c>
      <c r="XEH34" s="74">
        <f t="shared" si="255"/>
        <v>0</v>
      </c>
      <c r="XEI34" s="74">
        <f t="shared" si="255"/>
        <v>0</v>
      </c>
      <c r="XEJ34" s="74">
        <f t="shared" si="255"/>
        <v>0</v>
      </c>
      <c r="XEK34" s="74">
        <f t="shared" si="255"/>
        <v>0</v>
      </c>
      <c r="XEL34" s="74">
        <f t="shared" si="255"/>
        <v>0</v>
      </c>
      <c r="XEM34" s="74">
        <f t="shared" si="255"/>
        <v>0</v>
      </c>
      <c r="XEN34" s="74">
        <f t="shared" si="255"/>
        <v>0</v>
      </c>
      <c r="XEO34" s="74">
        <f t="shared" si="255"/>
        <v>0</v>
      </c>
      <c r="XEP34" s="74">
        <f t="shared" si="255"/>
        <v>0</v>
      </c>
      <c r="XEQ34" s="74">
        <f t="shared" si="255"/>
        <v>0</v>
      </c>
      <c r="XER34" s="74">
        <f t="shared" si="255"/>
        <v>0</v>
      </c>
      <c r="XES34" s="74">
        <f t="shared" si="255"/>
        <v>0</v>
      </c>
      <c r="XET34" s="74">
        <f t="shared" si="255"/>
        <v>0</v>
      </c>
      <c r="XEU34" s="74">
        <f t="shared" si="255"/>
        <v>0</v>
      </c>
      <c r="XEV34" s="74">
        <f t="shared" si="255"/>
        <v>0</v>
      </c>
      <c r="XEW34" s="74">
        <f t="shared" si="255"/>
        <v>0</v>
      </c>
      <c r="XEX34" s="74">
        <f t="shared" si="255"/>
        <v>0</v>
      </c>
      <c r="XEY34" s="74">
        <f t="shared" si="255"/>
        <v>0</v>
      </c>
      <c r="XEZ34" s="74">
        <f t="shared" si="255"/>
        <v>0</v>
      </c>
      <c r="XFA34" s="74">
        <f t="shared" si="255"/>
        <v>0</v>
      </c>
      <c r="XFB34" s="74">
        <f t="shared" si="255"/>
        <v>0</v>
      </c>
      <c r="XFC34" s="74">
        <f t="shared" si="255"/>
        <v>0</v>
      </c>
      <c r="XFD34" s="74">
        <f t="shared" si="255"/>
        <v>0</v>
      </c>
    </row>
    <row r="35" spans="2:16384" x14ac:dyDescent="0.2">
      <c r="B35" s="225"/>
      <c r="C35" s="225"/>
      <c r="D35" s="225"/>
      <c r="E35" s="225"/>
      <c r="F35" s="225"/>
      <c r="G35" s="225"/>
    </row>
    <row r="36" spans="2:16384" x14ac:dyDescent="0.2">
      <c r="B36" s="225"/>
      <c r="C36" s="225"/>
      <c r="D36" s="225"/>
      <c r="E36" s="225"/>
      <c r="F36" s="225"/>
      <c r="G36" s="225"/>
    </row>
    <row r="37" spans="2:16384" x14ac:dyDescent="0.2">
      <c r="B37" s="225"/>
      <c r="C37" s="225"/>
      <c r="D37" s="225"/>
      <c r="E37" s="225"/>
      <c r="F37" s="225"/>
      <c r="G37" s="225"/>
    </row>
    <row r="38" spans="2:16384" x14ac:dyDescent="0.2">
      <c r="B38" s="225"/>
      <c r="C38" s="225"/>
      <c r="D38" s="225"/>
      <c r="E38" s="225"/>
      <c r="F38" s="225"/>
      <c r="G38" s="225"/>
    </row>
    <row r="39" spans="2:16384" x14ac:dyDescent="0.2">
      <c r="B39" s="225"/>
      <c r="C39" s="225"/>
      <c r="D39" s="225"/>
      <c r="E39" s="225"/>
      <c r="F39" s="225"/>
      <c r="G39" s="225"/>
    </row>
    <row r="40" spans="2:16384" x14ac:dyDescent="0.2">
      <c r="B40" s="225"/>
      <c r="C40" s="225"/>
      <c r="D40" s="225"/>
      <c r="E40" s="225"/>
      <c r="F40" s="225"/>
      <c r="G40" s="225"/>
    </row>
    <row r="93" spans="7:7" ht="15" x14ac:dyDescent="0.25">
      <c r="G93" s="186"/>
    </row>
  </sheetData>
  <mergeCells count="4">
    <mergeCell ref="A2:G2"/>
    <mergeCell ref="C14:C15"/>
    <mergeCell ref="D14:D15"/>
    <mergeCell ref="B14:B15"/>
  </mergeCells>
  <pageMargins left="0.57156249999999997"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B5AE4-A8E3-41CC-B147-6D58A8BAFBE4}">
  <sheetPr>
    <tabColor theme="2"/>
  </sheetPr>
  <dimension ref="A1:J105"/>
  <sheetViews>
    <sheetView showGridLines="0" showWhiteSpace="0" view="pageLayout" zoomScaleNormal="100" zoomScaleSheetLayoutView="100" workbookViewId="0">
      <selection sqref="A1:G1"/>
    </sheetView>
  </sheetViews>
  <sheetFormatPr defaultColWidth="0" defaultRowHeight="12" x14ac:dyDescent="0.2"/>
  <cols>
    <col min="1" max="1" width="18" style="604" customWidth="1"/>
    <col min="2" max="2" width="12.625" style="74" customWidth="1"/>
    <col min="3" max="3" width="13" style="74" customWidth="1"/>
    <col min="4" max="6" width="11" style="74" customWidth="1"/>
    <col min="7" max="7" width="13.125" style="74" customWidth="1"/>
    <col min="8" max="16384" width="8" style="74" hidden="1"/>
  </cols>
  <sheetData>
    <row r="1" spans="1:10" ht="93.75" customHeight="1" x14ac:dyDescent="0.2">
      <c r="A1" s="3114" t="s">
        <v>2212</v>
      </c>
      <c r="B1" s="3115"/>
      <c r="C1" s="3115"/>
      <c r="D1" s="3115"/>
      <c r="E1" s="3115"/>
      <c r="F1" s="3114"/>
      <c r="G1" s="3114"/>
    </row>
    <row r="2" spans="1:10" ht="42" customHeight="1" x14ac:dyDescent="0.2">
      <c r="A2" s="621" t="s">
        <v>1008</v>
      </c>
      <c r="B2" s="2230" t="s">
        <v>1378</v>
      </c>
      <c r="C2" s="2230" t="s">
        <v>1379</v>
      </c>
      <c r="D2" s="2230" t="s">
        <v>1380</v>
      </c>
      <c r="E2" s="2230" t="s">
        <v>1381</v>
      </c>
      <c r="F2" s="2230" t="s">
        <v>1382</v>
      </c>
      <c r="G2" s="2230" t="s">
        <v>1383</v>
      </c>
      <c r="H2" s="604"/>
    </row>
    <row r="3" spans="1:10" x14ac:dyDescent="0.2">
      <c r="A3" s="620" t="s">
        <v>1384</v>
      </c>
      <c r="B3" s="620">
        <v>181.45936201450647</v>
      </c>
      <c r="C3" s="620">
        <v>-174.34978015706898</v>
      </c>
      <c r="D3" s="620">
        <v>-164.01992907270218</v>
      </c>
      <c r="E3" s="620">
        <v>208.78120506589687</v>
      </c>
      <c r="F3" s="620">
        <v>268.46648062068977</v>
      </c>
      <c r="G3" s="620">
        <v>-261.98161451746938</v>
      </c>
      <c r="H3" s="604"/>
    </row>
    <row r="4" spans="1:10" x14ac:dyDescent="0.2">
      <c r="A4" s="619" t="s">
        <v>1386</v>
      </c>
      <c r="B4" s="619">
        <v>609.5035335636228</v>
      </c>
      <c r="C4" s="619">
        <v>-121.00746363434433</v>
      </c>
      <c r="D4" s="619">
        <v>-197.19550638320948</v>
      </c>
      <c r="E4" s="619">
        <v>609.36667298690782</v>
      </c>
      <c r="F4" s="619">
        <v>782.59225048898281</v>
      </c>
      <c r="G4" s="619">
        <v>-221.31670297342168</v>
      </c>
      <c r="H4" s="604"/>
    </row>
    <row r="5" spans="1:10" x14ac:dyDescent="0.2">
      <c r="A5" s="619" t="s">
        <v>1385</v>
      </c>
      <c r="B5" s="619">
        <v>84.099328999302628</v>
      </c>
      <c r="C5" s="87">
        <v>-91.925783192891473</v>
      </c>
      <c r="D5" s="87">
        <v>-143.09690304394377</v>
      </c>
      <c r="E5" s="87">
        <v>74.730169411679384</v>
      </c>
      <c r="F5" s="87">
        <v>101.54992672754037</v>
      </c>
      <c r="G5" s="87">
        <v>118.91564222054875</v>
      </c>
    </row>
    <row r="6" spans="1:10" x14ac:dyDescent="0.2">
      <c r="A6" s="619" t="s">
        <v>1387</v>
      </c>
      <c r="B6" s="87">
        <v>267.37855952080082</v>
      </c>
      <c r="C6" s="87">
        <v>-458.86076257707299</v>
      </c>
      <c r="D6" s="87">
        <v>-477.82000559158399</v>
      </c>
      <c r="E6" s="87">
        <v>264.35662725675633</v>
      </c>
      <c r="F6" s="87">
        <v>334.33735873017764</v>
      </c>
      <c r="G6" s="87">
        <v>-347.03941361141659</v>
      </c>
    </row>
    <row r="7" spans="1:10" x14ac:dyDescent="0.2">
      <c r="A7" s="619" t="s">
        <v>1391</v>
      </c>
      <c r="B7" s="87">
        <v>-1.3675726845170466</v>
      </c>
      <c r="C7" s="87">
        <v>1.5911635284356405</v>
      </c>
      <c r="D7" s="87">
        <v>0.94960867764805867</v>
      </c>
      <c r="E7" s="87">
        <v>-0.93724721272814604</v>
      </c>
      <c r="F7" s="87">
        <v>-1.1961686378450151</v>
      </c>
      <c r="G7" s="87">
        <v>1.9188289171964801</v>
      </c>
    </row>
    <row r="8" spans="1:10" x14ac:dyDescent="0.2">
      <c r="A8" s="619" t="s">
        <v>1388</v>
      </c>
      <c r="B8" s="87">
        <v>29.476169533554703</v>
      </c>
      <c r="C8" s="87">
        <v>-49.820830648961277</v>
      </c>
      <c r="D8" s="87">
        <v>-42.086642619831593</v>
      </c>
      <c r="E8" s="87">
        <v>21.591169747035654</v>
      </c>
      <c r="F8" s="87">
        <v>29.56141740022391</v>
      </c>
      <c r="G8" s="87">
        <v>-127.14326563313269</v>
      </c>
    </row>
    <row r="9" spans="1:10" x14ac:dyDescent="0.2">
      <c r="A9" s="619" t="s">
        <v>5</v>
      </c>
      <c r="B9" s="87">
        <v>-15.181639204819806</v>
      </c>
      <c r="C9" s="87">
        <v>-14.003872194243714</v>
      </c>
      <c r="D9" s="87">
        <v>-6.3293412315989581</v>
      </c>
      <c r="E9" s="87">
        <v>-15.905200512197233</v>
      </c>
      <c r="F9" s="87">
        <v>-19.352475509286037</v>
      </c>
      <c r="G9" s="87">
        <v>-17.317445035416767</v>
      </c>
      <c r="J9" s="604"/>
    </row>
    <row r="10" spans="1:10" x14ac:dyDescent="0.2">
      <c r="A10" s="753" t="s">
        <v>7</v>
      </c>
      <c r="B10" s="184">
        <v>1155.3677417424508</v>
      </c>
      <c r="C10" s="184">
        <v>-908.3773288761472</v>
      </c>
      <c r="D10" s="184">
        <v>-1029.5987192652219</v>
      </c>
      <c r="E10" s="184">
        <v>1161.9833967433506</v>
      </c>
      <c r="F10" s="184">
        <v>1495.9587898204836</v>
      </c>
      <c r="G10" s="184">
        <v>-853.9639706331119</v>
      </c>
    </row>
    <row r="11" spans="1:10" x14ac:dyDescent="0.2">
      <c r="A11" s="1506"/>
      <c r="B11" s="371"/>
      <c r="D11" s="371"/>
      <c r="E11" s="371"/>
      <c r="F11" s="371"/>
      <c r="G11" s="371"/>
    </row>
    <row r="12" spans="1:10" x14ac:dyDescent="0.2">
      <c r="A12" s="1506"/>
      <c r="B12" s="371"/>
      <c r="D12" s="371"/>
      <c r="E12" s="371"/>
      <c r="F12" s="371"/>
      <c r="G12" s="371"/>
    </row>
    <row r="13" spans="1:10" ht="21" customHeight="1" x14ac:dyDescent="0.2">
      <c r="A13" s="796" t="s">
        <v>2120</v>
      </c>
      <c r="B13" s="3116" t="s">
        <v>2121</v>
      </c>
      <c r="C13" s="3116" t="s">
        <v>2122</v>
      </c>
      <c r="D13" s="3116" t="s">
        <v>2123</v>
      </c>
      <c r="E13" s="371"/>
      <c r="F13" s="371"/>
      <c r="G13" s="371"/>
    </row>
    <row r="14" spans="1:10" x14ac:dyDescent="0.2">
      <c r="A14" s="605" t="s">
        <v>2128</v>
      </c>
      <c r="B14" s="3117"/>
      <c r="C14" s="3117"/>
      <c r="D14" s="3117"/>
      <c r="E14" s="371"/>
      <c r="F14" s="371"/>
      <c r="G14" s="371"/>
    </row>
    <row r="15" spans="1:10" ht="12" customHeight="1" x14ac:dyDescent="0.2">
      <c r="A15" s="763" t="s">
        <v>2124</v>
      </c>
      <c r="B15" s="73">
        <v>-273</v>
      </c>
      <c r="C15" s="73">
        <v>-199</v>
      </c>
      <c r="D15" s="73">
        <v>-271</v>
      </c>
      <c r="E15" s="371"/>
      <c r="F15" s="371"/>
      <c r="G15" s="371"/>
    </row>
    <row r="16" spans="1:10" x14ac:dyDescent="0.2">
      <c r="A16" s="763" t="s">
        <v>2125</v>
      </c>
      <c r="B16" s="73">
        <v>232</v>
      </c>
      <c r="C16" s="73">
        <v>98</v>
      </c>
      <c r="D16" s="73">
        <v>236</v>
      </c>
      <c r="E16" s="371"/>
      <c r="F16" s="371"/>
      <c r="G16" s="371"/>
    </row>
    <row r="17" spans="1:7" x14ac:dyDescent="0.2">
      <c r="A17" s="1506"/>
      <c r="B17" s="371"/>
      <c r="D17" s="371"/>
      <c r="E17" s="371"/>
      <c r="F17" s="371"/>
      <c r="G17" s="371"/>
    </row>
    <row r="18" spans="1:7" x14ac:dyDescent="0.2">
      <c r="A18" s="619"/>
      <c r="B18" s="87"/>
      <c r="C18" s="87"/>
      <c r="D18" s="87"/>
      <c r="E18" s="87"/>
      <c r="F18" s="87"/>
      <c r="G18" s="87"/>
    </row>
    <row r="19" spans="1:7" ht="37.5" customHeight="1" x14ac:dyDescent="0.2">
      <c r="A19" s="1507" t="s">
        <v>386</v>
      </c>
      <c r="B19" s="127" t="s">
        <v>1378</v>
      </c>
      <c r="C19" s="127" t="s">
        <v>1379</v>
      </c>
      <c r="D19" s="127" t="s">
        <v>1380</v>
      </c>
      <c r="E19" s="127" t="s">
        <v>1381</v>
      </c>
      <c r="F19" s="127" t="s">
        <v>1382</v>
      </c>
      <c r="G19" s="127" t="s">
        <v>1383</v>
      </c>
    </row>
    <row r="20" spans="1:7" x14ac:dyDescent="0.2">
      <c r="A20" s="620" t="s">
        <v>1384</v>
      </c>
      <c r="B20" s="122">
        <v>260.79845969999622</v>
      </c>
      <c r="C20" s="122">
        <v>-266.04374405975392</v>
      </c>
      <c r="D20" s="122">
        <v>-269.20377511002482</v>
      </c>
      <c r="E20" s="122">
        <v>315.47394909033034</v>
      </c>
      <c r="F20" s="122">
        <v>393.96626358783698</v>
      </c>
      <c r="G20" s="122">
        <v>-411.85370442396066</v>
      </c>
    </row>
    <row r="21" spans="1:7" x14ac:dyDescent="0.2">
      <c r="A21" s="619" t="s">
        <v>1386</v>
      </c>
      <c r="B21" s="87">
        <v>916.51958610601037</v>
      </c>
      <c r="C21" s="87">
        <v>-506.50482494469225</v>
      </c>
      <c r="D21" s="87">
        <v>-574.67586303573398</v>
      </c>
      <c r="E21" s="87">
        <v>993.22317681574623</v>
      </c>
      <c r="F21" s="87">
        <v>1227.2519855488633</v>
      </c>
      <c r="G21" s="87">
        <v>-766.4796244238039</v>
      </c>
    </row>
    <row r="22" spans="1:7" x14ac:dyDescent="0.2">
      <c r="A22" s="619" t="s">
        <v>1385</v>
      </c>
      <c r="B22" s="87">
        <v>33.193317727840423</v>
      </c>
      <c r="C22" s="87">
        <v>51.083784389075639</v>
      </c>
      <c r="D22" s="87">
        <v>8.3165821161457298</v>
      </c>
      <c r="E22" s="87">
        <v>10.530617466537953</v>
      </c>
      <c r="F22" s="87">
        <v>19.376793284541129</v>
      </c>
      <c r="G22" s="87">
        <v>264.71179652739551</v>
      </c>
    </row>
    <row r="23" spans="1:7" x14ac:dyDescent="0.2">
      <c r="A23" s="619" t="s">
        <v>1387</v>
      </c>
      <c r="B23" s="87">
        <v>269.27089837972068</v>
      </c>
      <c r="C23" s="87">
        <v>-351.43215590063869</v>
      </c>
      <c r="D23" s="87">
        <v>-406.15544862431119</v>
      </c>
      <c r="E23" s="87">
        <v>299.29598748671793</v>
      </c>
      <c r="F23" s="87">
        <v>360.28853804375984</v>
      </c>
      <c r="G23" s="87">
        <v>-217.60390797848726</v>
      </c>
    </row>
    <row r="24" spans="1:7" x14ac:dyDescent="0.2">
      <c r="A24" s="619" t="s">
        <v>1391</v>
      </c>
      <c r="B24" s="87">
        <v>-20.430335545201931</v>
      </c>
      <c r="C24" s="87">
        <v>20.485408464120251</v>
      </c>
      <c r="D24" s="87">
        <v>19.138587684715766</v>
      </c>
      <c r="E24" s="87">
        <v>-23.466657138184939</v>
      </c>
      <c r="F24" s="87">
        <v>-29.428533187387092</v>
      </c>
      <c r="G24" s="87">
        <v>30.120014604889931</v>
      </c>
    </row>
    <row r="25" spans="1:7" x14ac:dyDescent="0.2">
      <c r="A25" s="619" t="s">
        <v>1388</v>
      </c>
      <c r="B25" s="87">
        <v>-62.481804158484906</v>
      </c>
      <c r="C25" s="87">
        <v>35.530352236885726</v>
      </c>
      <c r="D25" s="87">
        <v>37.457145196429224</v>
      </c>
      <c r="E25" s="87">
        <v>-78.999103360115583</v>
      </c>
      <c r="F25" s="87">
        <v>-99.663969613676286</v>
      </c>
      <c r="G25" s="87">
        <v>31.961277631430061</v>
      </c>
    </row>
    <row r="26" spans="1:7" x14ac:dyDescent="0.2">
      <c r="A26" s="619" t="s">
        <v>5</v>
      </c>
      <c r="B26" s="87">
        <v>-45.267692906237642</v>
      </c>
      <c r="C26" s="87">
        <v>0.13373170824600678</v>
      </c>
      <c r="D26" s="87">
        <v>8.8256677824953158</v>
      </c>
      <c r="E26" s="87">
        <v>-43.213994752332667</v>
      </c>
      <c r="F26" s="87">
        <v>-54.446694614242375</v>
      </c>
      <c r="G26" s="87">
        <v>-3.9389579808696098</v>
      </c>
    </row>
    <row r="27" spans="1:7" x14ac:dyDescent="0.2">
      <c r="A27" s="1489" t="s">
        <v>7</v>
      </c>
      <c r="B27" s="203">
        <v>1351.602429303643</v>
      </c>
      <c r="C27" s="203">
        <v>-1016.7474481067572</v>
      </c>
      <c r="D27" s="203">
        <v>-1176.2971039902841</v>
      </c>
      <c r="E27" s="203">
        <v>1472.8439756086991</v>
      </c>
      <c r="F27" s="203">
        <v>1817.3443830496956</v>
      </c>
      <c r="G27" s="203">
        <v>-1073.0831060434059</v>
      </c>
    </row>
    <row r="30" spans="1:7" x14ac:dyDescent="0.2">
      <c r="F30" s="74" t="s">
        <v>246</v>
      </c>
    </row>
    <row r="105" spans="7:7" ht="15" x14ac:dyDescent="0.25">
      <c r="G105" s="186"/>
    </row>
  </sheetData>
  <mergeCells count="4">
    <mergeCell ref="A1:G1"/>
    <mergeCell ref="C13:C14"/>
    <mergeCell ref="D13:D14"/>
    <mergeCell ref="B13:B14"/>
  </mergeCells>
  <pageMargins left="0.53281250000000002"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C1F4A-1383-4B88-889F-B58F93CEE1A5}">
  <sheetPr>
    <tabColor theme="2"/>
  </sheetPr>
  <dimension ref="A1:J111"/>
  <sheetViews>
    <sheetView showGridLines="0" showWhiteSpace="0" view="pageLayout" zoomScaleNormal="100" zoomScaleSheetLayoutView="100" workbookViewId="0">
      <selection sqref="A1:F1"/>
    </sheetView>
  </sheetViews>
  <sheetFormatPr defaultColWidth="0" defaultRowHeight="12" x14ac:dyDescent="0.2"/>
  <cols>
    <col min="1" max="1" width="26.625" style="604" customWidth="1"/>
    <col min="2" max="6" width="13.125" style="74" customWidth="1"/>
    <col min="7" max="7" width="0" style="74" hidden="1" customWidth="1"/>
    <col min="8" max="16384" width="8" style="74" hidden="1"/>
  </cols>
  <sheetData>
    <row r="1" spans="1:10" ht="35.25" customHeight="1" x14ac:dyDescent="0.2">
      <c r="A1" s="3118" t="s">
        <v>2229</v>
      </c>
      <c r="B1" s="3097"/>
      <c r="C1" s="3097"/>
      <c r="D1" s="3097"/>
      <c r="E1" s="3097"/>
      <c r="F1" s="3118"/>
    </row>
    <row r="2" spans="1:10" ht="42" customHeight="1" x14ac:dyDescent="0.2">
      <c r="A2" s="605" t="s">
        <v>1008</v>
      </c>
      <c r="B2" s="2121" t="s">
        <v>1077</v>
      </c>
      <c r="C2" s="2229" t="s">
        <v>1078</v>
      </c>
      <c r="D2" s="2121" t="s">
        <v>1079</v>
      </c>
      <c r="E2" s="2121" t="s">
        <v>1080</v>
      </c>
      <c r="F2" s="2121" t="s">
        <v>109</v>
      </c>
      <c r="G2" s="604"/>
      <c r="H2" s="604"/>
    </row>
    <row r="3" spans="1:10" ht="14.25" x14ac:dyDescent="0.2">
      <c r="A3" s="619" t="s">
        <v>2225</v>
      </c>
      <c r="B3" s="619">
        <v>946</v>
      </c>
      <c r="C3" s="619">
        <v>946</v>
      </c>
      <c r="D3" s="619">
        <v>90</v>
      </c>
      <c r="E3" s="619">
        <v>30</v>
      </c>
      <c r="F3" s="619">
        <v>76</v>
      </c>
      <c r="G3" s="604"/>
      <c r="H3" s="604"/>
    </row>
    <row r="4" spans="1:10" ht="14.25" x14ac:dyDescent="0.2">
      <c r="A4" s="619" t="s">
        <v>2334</v>
      </c>
      <c r="B4" s="619">
        <v>207</v>
      </c>
      <c r="C4" s="619">
        <v>207</v>
      </c>
      <c r="D4" s="619">
        <v>27</v>
      </c>
      <c r="E4" s="619">
        <v>0</v>
      </c>
      <c r="F4" s="619">
        <v>17</v>
      </c>
      <c r="G4" s="604"/>
      <c r="H4" s="604"/>
    </row>
    <row r="5" spans="1:10" x14ac:dyDescent="0.2">
      <c r="A5" s="753" t="s">
        <v>7</v>
      </c>
      <c r="B5" s="753">
        <v>1153</v>
      </c>
      <c r="C5" s="184">
        <v>1153</v>
      </c>
      <c r="D5" s="184">
        <v>117</v>
      </c>
      <c r="E5" s="184">
        <v>30</v>
      </c>
      <c r="F5" s="184">
        <v>93</v>
      </c>
    </row>
    <row r="6" spans="1:10" s="223" customFormat="1" x14ac:dyDescent="0.2">
      <c r="A6" s="1501"/>
      <c r="B6" s="368"/>
      <c r="C6" s="368"/>
      <c r="D6" s="368"/>
      <c r="E6" s="368"/>
      <c r="F6" s="368"/>
    </row>
    <row r="7" spans="1:10" s="87" customFormat="1" ht="12" customHeight="1" x14ac:dyDescent="0.2">
      <c r="A7" s="1502" t="s">
        <v>2213</v>
      </c>
      <c r="B7" s="369"/>
      <c r="C7" s="369"/>
      <c r="D7" s="369"/>
      <c r="E7" s="369"/>
      <c r="F7" s="369"/>
    </row>
    <row r="8" spans="1:10" s="87" customFormat="1" ht="12" customHeight="1" x14ac:dyDescent="0.2">
      <c r="A8" s="1503" t="s">
        <v>2214</v>
      </c>
    </row>
    <row r="9" spans="1:10" s="87" customFormat="1" ht="12" customHeight="1" x14ac:dyDescent="0.2">
      <c r="A9" s="1504"/>
      <c r="J9" s="619"/>
    </row>
    <row r="11" spans="1:10" ht="24" x14ac:dyDescent="0.2">
      <c r="A11" s="1471" t="s">
        <v>386</v>
      </c>
      <c r="B11" s="79" t="s">
        <v>1077</v>
      </c>
      <c r="C11" s="370" t="s">
        <v>1078</v>
      </c>
      <c r="D11" s="79" t="s">
        <v>1079</v>
      </c>
      <c r="E11" s="79" t="s">
        <v>1080</v>
      </c>
      <c r="F11" s="79" t="s">
        <v>109</v>
      </c>
    </row>
    <row r="12" spans="1:10" ht="14.25" x14ac:dyDescent="0.2">
      <c r="A12" s="619" t="s">
        <v>2225</v>
      </c>
      <c r="B12" s="87">
        <v>713</v>
      </c>
      <c r="C12" s="87">
        <v>713</v>
      </c>
      <c r="D12" s="87">
        <v>18</v>
      </c>
      <c r="E12" s="87">
        <v>-1</v>
      </c>
      <c r="F12" s="87">
        <v>57</v>
      </c>
    </row>
    <row r="13" spans="1:10" ht="14.25" x14ac:dyDescent="0.2">
      <c r="A13" s="619" t="s">
        <v>2334</v>
      </c>
      <c r="B13" s="87">
        <v>27</v>
      </c>
      <c r="C13" s="87">
        <v>27</v>
      </c>
      <c r="D13" s="87">
        <v>0</v>
      </c>
      <c r="E13" s="87">
        <v>30</v>
      </c>
      <c r="F13" s="87">
        <v>2</v>
      </c>
    </row>
    <row r="14" spans="1:10" x14ac:dyDescent="0.2">
      <c r="A14" s="1489" t="s">
        <v>7</v>
      </c>
      <c r="B14" s="203">
        <v>740</v>
      </c>
      <c r="C14" s="203">
        <v>740</v>
      </c>
      <c r="D14" s="203">
        <v>18</v>
      </c>
      <c r="E14" s="203">
        <v>29</v>
      </c>
      <c r="F14" s="203">
        <v>59</v>
      </c>
    </row>
    <row r="15" spans="1:10" x14ac:dyDescent="0.2">
      <c r="A15" s="1501"/>
      <c r="B15" s="368"/>
      <c r="C15" s="368"/>
      <c r="D15" s="368"/>
      <c r="E15" s="368"/>
      <c r="F15" s="368"/>
    </row>
    <row r="16" spans="1:10" x14ac:dyDescent="0.2">
      <c r="A16" s="1502" t="s">
        <v>2335</v>
      </c>
      <c r="B16" s="369"/>
      <c r="C16" s="369"/>
      <c r="D16" s="369"/>
      <c r="E16" s="369"/>
      <c r="F16" s="369"/>
    </row>
    <row r="17" spans="1:6" x14ac:dyDescent="0.2">
      <c r="A17" s="1505" t="s">
        <v>2336</v>
      </c>
      <c r="B17" s="87"/>
      <c r="C17" s="87"/>
      <c r="D17" s="87"/>
      <c r="E17" s="87"/>
      <c r="F17" s="87"/>
    </row>
    <row r="34" ht="13.5" customHeight="1" x14ac:dyDescent="0.2"/>
    <row r="111" spans="7:7" ht="15" x14ac:dyDescent="0.25">
      <c r="G111" s="186"/>
    </row>
  </sheetData>
  <mergeCells count="1">
    <mergeCell ref="A1:F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FD17A-0FC8-4E8D-BAD2-B864ABEA7A0C}">
  <sheetPr>
    <tabColor theme="2"/>
  </sheetPr>
  <dimension ref="A1:Q58"/>
  <sheetViews>
    <sheetView showGridLines="0" showWhiteSpace="0" view="pageLayout" zoomScaleNormal="85" zoomScaleSheetLayoutView="100" workbookViewId="0">
      <selection sqref="A1:G1"/>
    </sheetView>
  </sheetViews>
  <sheetFormatPr defaultColWidth="9.125" defaultRowHeight="12" customHeight="1" x14ac:dyDescent="0.25"/>
  <cols>
    <col min="1" max="1" width="28.125" style="1500" customWidth="1"/>
    <col min="2" max="2" width="8.375" style="120" customWidth="1"/>
    <col min="3" max="3" width="11.75" style="120" customWidth="1"/>
    <col min="4" max="4" width="6.125" style="120" customWidth="1"/>
    <col min="5" max="5" width="11.875" style="120" customWidth="1"/>
    <col min="6" max="6" width="9" style="120" customWidth="1"/>
    <col min="7" max="7" width="13.75" style="120" customWidth="1"/>
    <col min="8" max="9" width="9.125" style="120"/>
    <col min="10" max="10" width="30.75" style="120" customWidth="1"/>
    <col min="11" max="11" width="16" style="120" customWidth="1"/>
    <col min="12" max="12" width="13.75" style="120" customWidth="1"/>
    <col min="13" max="13" width="12.625" style="120" customWidth="1"/>
    <col min="14" max="14" width="16" style="120" customWidth="1"/>
    <col min="15" max="16384" width="9.125" style="120"/>
  </cols>
  <sheetData>
    <row r="1" spans="1:17" ht="12" customHeight="1" x14ac:dyDescent="0.25">
      <c r="A1" s="3119" t="s">
        <v>2376</v>
      </c>
      <c r="B1" s="3119"/>
      <c r="C1" s="3119"/>
      <c r="D1" s="3119"/>
      <c r="E1" s="3119"/>
      <c r="F1" s="3119"/>
      <c r="G1" s="3119"/>
    </row>
    <row r="2" spans="1:17" ht="12" customHeight="1" x14ac:dyDescent="0.25">
      <c r="A2" s="3122" t="s">
        <v>2284</v>
      </c>
      <c r="B2" s="3106"/>
      <c r="C2" s="3106"/>
      <c r="D2" s="3106"/>
      <c r="E2" s="3106"/>
      <c r="F2" s="3106"/>
      <c r="G2" s="3106"/>
      <c r="H2" s="800"/>
    </row>
    <row r="3" spans="1:17" ht="12" customHeight="1" x14ac:dyDescent="0.25">
      <c r="A3" s="3106"/>
      <c r="B3" s="3106"/>
      <c r="C3" s="3106"/>
      <c r="D3" s="3106"/>
      <c r="E3" s="3106"/>
      <c r="F3" s="3106"/>
      <c r="G3" s="3106"/>
      <c r="H3" s="800"/>
    </row>
    <row r="4" spans="1:17" ht="12" customHeight="1" x14ac:dyDescent="0.25">
      <c r="A4" s="3122"/>
      <c r="B4" s="3106"/>
      <c r="C4" s="3106"/>
      <c r="D4" s="3106"/>
      <c r="E4" s="3106"/>
      <c r="F4" s="3106"/>
      <c r="G4" s="3106"/>
      <c r="H4" s="800"/>
    </row>
    <row r="5" spans="1:17" ht="12" customHeight="1" x14ac:dyDescent="0.25">
      <c r="A5" s="3122"/>
      <c r="B5" s="3106"/>
      <c r="C5" s="3122"/>
      <c r="D5" s="3122"/>
      <c r="E5" s="3122"/>
      <c r="F5" s="3122"/>
      <c r="G5" s="3122"/>
      <c r="H5" s="121"/>
    </row>
    <row r="6" spans="1:17" ht="12" customHeight="1" x14ac:dyDescent="0.25">
      <c r="A6" s="1372"/>
      <c r="B6" s="131"/>
      <c r="C6" s="131"/>
      <c r="D6" s="131"/>
      <c r="E6" s="131"/>
      <c r="F6" s="131"/>
      <c r="G6" s="131"/>
      <c r="H6" s="121"/>
    </row>
    <row r="7" spans="1:17" ht="12" customHeight="1" x14ac:dyDescent="0.25">
      <c r="A7" s="627"/>
      <c r="B7" s="3123" t="s">
        <v>513</v>
      </c>
      <c r="C7" s="3123"/>
      <c r="D7" s="3123" t="s">
        <v>514</v>
      </c>
      <c r="E7" s="3123"/>
      <c r="F7" s="3123" t="s">
        <v>8</v>
      </c>
      <c r="G7" s="3123"/>
      <c r="J7" s="347"/>
    </row>
    <row r="8" spans="1:17" ht="12" customHeight="1" x14ac:dyDescent="0.25">
      <c r="A8" s="1492" t="s">
        <v>1048</v>
      </c>
      <c r="B8" s="348" t="s">
        <v>1</v>
      </c>
      <c r="C8" s="349" t="s">
        <v>109</v>
      </c>
      <c r="D8" s="349" t="s">
        <v>1</v>
      </c>
      <c r="E8" s="349" t="s">
        <v>109</v>
      </c>
      <c r="F8" s="350" t="s">
        <v>1</v>
      </c>
      <c r="G8" s="350" t="s">
        <v>109</v>
      </c>
    </row>
    <row r="9" spans="1:17" ht="12" customHeight="1" x14ac:dyDescent="0.25">
      <c r="A9" s="755" t="s">
        <v>515</v>
      </c>
      <c r="B9" s="351">
        <v>777.68869825335685</v>
      </c>
      <c r="C9" s="352">
        <v>62.215095860268548</v>
      </c>
      <c r="D9" s="352"/>
      <c r="E9" s="352"/>
      <c r="F9" s="351">
        <v>777.68869825335685</v>
      </c>
      <c r="G9" s="351">
        <v>62.215095860268548</v>
      </c>
      <c r="H9" s="353"/>
      <c r="J9" s="706"/>
      <c r="K9" s="354"/>
      <c r="L9" s="354"/>
      <c r="M9" s="354"/>
      <c r="N9" s="354"/>
      <c r="O9" s="355"/>
      <c r="P9" s="355"/>
    </row>
    <row r="10" spans="1:17" ht="12" customHeight="1" x14ac:dyDescent="0.25">
      <c r="A10" s="1493" t="s">
        <v>516</v>
      </c>
      <c r="B10" s="356">
        <v>695.4940607617217</v>
      </c>
      <c r="C10" s="356">
        <v>55.639524860937733</v>
      </c>
      <c r="D10" s="356"/>
      <c r="E10" s="356"/>
      <c r="F10" s="356">
        <v>695.4940607617217</v>
      </c>
      <c r="G10" s="356">
        <v>55.639524860937733</v>
      </c>
      <c r="H10" s="353"/>
      <c r="K10" s="354"/>
      <c r="L10" s="354"/>
      <c r="M10" s="354"/>
      <c r="N10" s="354"/>
      <c r="O10" s="355"/>
      <c r="P10" s="355"/>
    </row>
    <row r="11" spans="1:17" ht="12" customHeight="1" x14ac:dyDescent="0.25">
      <c r="A11" s="1493" t="s">
        <v>517</v>
      </c>
      <c r="B11" s="356">
        <v>260.74627500000003</v>
      </c>
      <c r="C11" s="356">
        <v>20.859702000000002</v>
      </c>
      <c r="D11" s="356"/>
      <c r="E11" s="356"/>
      <c r="F11" s="356">
        <v>260.74627500000003</v>
      </c>
      <c r="G11" s="356">
        <v>20.859702000000002</v>
      </c>
      <c r="H11" s="353"/>
      <c r="K11" s="354"/>
      <c r="L11" s="354"/>
      <c r="M11" s="354"/>
      <c r="N11" s="354"/>
      <c r="O11" s="355"/>
      <c r="P11" s="355"/>
    </row>
    <row r="12" spans="1:17" ht="12" customHeight="1" x14ac:dyDescent="0.25">
      <c r="A12" s="1493" t="s">
        <v>518</v>
      </c>
      <c r="B12" s="356">
        <v>240.22035000000002</v>
      </c>
      <c r="C12" s="356">
        <v>19.217628000000001</v>
      </c>
      <c r="D12" s="356"/>
      <c r="E12" s="356"/>
      <c r="F12" s="356">
        <v>240.22035000000002</v>
      </c>
      <c r="G12" s="356">
        <v>19.217628000000001</v>
      </c>
      <c r="H12" s="353"/>
      <c r="K12" s="354"/>
      <c r="L12" s="354"/>
      <c r="M12" s="354"/>
      <c r="N12" s="354"/>
      <c r="O12" s="355"/>
      <c r="P12" s="355"/>
    </row>
    <row r="13" spans="1:17" ht="12" customHeight="1" x14ac:dyDescent="0.25">
      <c r="A13" s="1493" t="s">
        <v>519</v>
      </c>
      <c r="B13" s="356">
        <v>130.52952499999998</v>
      </c>
      <c r="C13" s="356">
        <v>10.442361999999999</v>
      </c>
      <c r="D13" s="356"/>
      <c r="E13" s="356"/>
      <c r="F13" s="356">
        <v>130.52952499999998</v>
      </c>
      <c r="G13" s="356">
        <v>10.442361999999999</v>
      </c>
      <c r="H13" s="353"/>
      <c r="K13" s="354"/>
      <c r="L13" s="357"/>
      <c r="M13" s="357"/>
      <c r="N13" s="357"/>
      <c r="O13" s="358"/>
      <c r="P13" s="358"/>
      <c r="Q13" s="359"/>
    </row>
    <row r="14" spans="1:17" ht="12" customHeight="1" x14ac:dyDescent="0.25">
      <c r="A14" s="1493" t="s">
        <v>520</v>
      </c>
      <c r="B14" s="356">
        <v>91.843739238278317</v>
      </c>
      <c r="C14" s="356">
        <v>7.3474991390622657</v>
      </c>
      <c r="D14" s="356"/>
      <c r="E14" s="356"/>
      <c r="F14" s="356">
        <v>91.843739238278317</v>
      </c>
      <c r="G14" s="356">
        <v>7.3474991390622657</v>
      </c>
      <c r="H14" s="353"/>
      <c r="K14" s="354"/>
      <c r="L14" s="357"/>
      <c r="M14" s="357"/>
      <c r="N14" s="357"/>
      <c r="O14" s="358"/>
      <c r="P14" s="358"/>
      <c r="Q14" s="359"/>
    </row>
    <row r="15" spans="1:17" ht="12" customHeight="1" x14ac:dyDescent="0.25">
      <c r="A15" s="1493" t="s">
        <v>521</v>
      </c>
      <c r="B15" s="356">
        <v>-641.14525174664277</v>
      </c>
      <c r="C15" s="356">
        <v>-51.291620139731421</v>
      </c>
      <c r="D15" s="356"/>
      <c r="E15" s="356"/>
      <c r="F15" s="356">
        <v>-641.14525174664277</v>
      </c>
      <c r="G15" s="356">
        <v>-51.291620139731421</v>
      </c>
      <c r="H15" s="353"/>
      <c r="K15" s="354"/>
      <c r="L15" s="357"/>
      <c r="M15" s="357"/>
      <c r="N15" s="357"/>
      <c r="O15" s="358"/>
      <c r="P15" s="358"/>
      <c r="Q15" s="359"/>
    </row>
    <row r="16" spans="1:17" ht="12" customHeight="1" x14ac:dyDescent="0.25">
      <c r="A16" s="1494" t="s">
        <v>522</v>
      </c>
      <c r="B16" s="351">
        <v>2335.9365356957287</v>
      </c>
      <c r="C16" s="351">
        <v>186.874922</v>
      </c>
      <c r="D16" s="351"/>
      <c r="E16" s="351"/>
      <c r="F16" s="351">
        <v>2335.9365356957287</v>
      </c>
      <c r="G16" s="351">
        <v>186.874922</v>
      </c>
      <c r="H16" s="353"/>
      <c r="K16" s="354"/>
      <c r="L16" s="357"/>
      <c r="M16" s="357"/>
      <c r="N16" s="357"/>
      <c r="O16" s="358"/>
      <c r="P16" s="358"/>
      <c r="Q16" s="359"/>
    </row>
    <row r="17" spans="1:17" ht="12" customHeight="1" x14ac:dyDescent="0.25">
      <c r="A17" s="1493" t="s">
        <v>516</v>
      </c>
      <c r="B17" s="356">
        <v>2596.5117002189136</v>
      </c>
      <c r="C17" s="356">
        <v>207.72093601751308</v>
      </c>
      <c r="D17" s="356"/>
      <c r="E17" s="356"/>
      <c r="F17" s="356">
        <v>2596.5117002189136</v>
      </c>
      <c r="G17" s="356">
        <v>207.72093601751308</v>
      </c>
      <c r="H17" s="353"/>
      <c r="K17" s="354"/>
      <c r="L17" s="357"/>
      <c r="M17" s="357"/>
      <c r="N17" s="357"/>
      <c r="O17" s="358"/>
      <c r="P17" s="358"/>
      <c r="Q17" s="359"/>
    </row>
    <row r="18" spans="1:17" ht="12" customHeight="1" x14ac:dyDescent="0.25">
      <c r="A18" s="1493" t="s">
        <v>517</v>
      </c>
      <c r="B18" s="356">
        <v>605.46826250000004</v>
      </c>
      <c r="C18" s="356">
        <v>48.437461000000006</v>
      </c>
      <c r="D18" s="356"/>
      <c r="E18" s="356"/>
      <c r="F18" s="356">
        <v>605.46826250000004</v>
      </c>
      <c r="G18" s="356">
        <v>48.437461000000006</v>
      </c>
      <c r="H18" s="353"/>
      <c r="K18" s="354"/>
      <c r="L18" s="357"/>
      <c r="M18" s="357"/>
      <c r="N18" s="357"/>
      <c r="O18" s="358"/>
      <c r="P18" s="358"/>
      <c r="Q18" s="359"/>
    </row>
    <row r="19" spans="1:17" ht="12" customHeight="1" x14ac:dyDescent="0.25">
      <c r="A19" s="1493" t="s">
        <v>518</v>
      </c>
      <c r="B19" s="356">
        <v>1630.8012124999998</v>
      </c>
      <c r="C19" s="356">
        <v>130.46409699999998</v>
      </c>
      <c r="D19" s="356"/>
      <c r="E19" s="356"/>
      <c r="F19" s="356">
        <v>1630.8012124999998</v>
      </c>
      <c r="G19" s="356">
        <v>130.46409699999998</v>
      </c>
      <c r="H19" s="353"/>
      <c r="K19" s="354"/>
      <c r="L19" s="357"/>
      <c r="M19" s="357"/>
      <c r="N19" s="357"/>
      <c r="O19" s="358"/>
      <c r="P19" s="358"/>
      <c r="Q19" s="359"/>
    </row>
    <row r="20" spans="1:17" ht="12" customHeight="1" x14ac:dyDescent="0.25">
      <c r="A20" s="1493" t="s">
        <v>519</v>
      </c>
      <c r="B20" s="356">
        <v>233.53888750000002</v>
      </c>
      <c r="C20" s="356">
        <v>18.683111</v>
      </c>
      <c r="D20" s="356"/>
      <c r="E20" s="356"/>
      <c r="F20" s="356">
        <v>233.53888750000002</v>
      </c>
      <c r="G20" s="356">
        <v>18.683111</v>
      </c>
      <c r="H20" s="353"/>
      <c r="K20" s="354"/>
      <c r="L20" s="357"/>
      <c r="M20" s="357"/>
      <c r="N20" s="357"/>
      <c r="O20" s="358"/>
      <c r="P20" s="358"/>
      <c r="Q20" s="359"/>
    </row>
    <row r="21" spans="1:17" ht="12" customHeight="1" x14ac:dyDescent="0.25">
      <c r="A21" s="1493" t="s">
        <v>520</v>
      </c>
      <c r="B21" s="356">
        <v>234.91542345974486</v>
      </c>
      <c r="C21" s="356">
        <v>18.793233876779588</v>
      </c>
      <c r="D21" s="356"/>
      <c r="E21" s="356"/>
      <c r="F21" s="356">
        <v>234.91542345974486</v>
      </c>
      <c r="G21" s="356">
        <v>18.793233876779588</v>
      </c>
      <c r="H21" s="353"/>
      <c r="K21" s="354"/>
      <c r="L21" s="357"/>
      <c r="M21" s="357"/>
      <c r="N21" s="357"/>
      <c r="O21" s="358"/>
      <c r="P21" s="358"/>
      <c r="Q21" s="359"/>
    </row>
    <row r="22" spans="1:17" ht="12" customHeight="1" x14ac:dyDescent="0.25">
      <c r="A22" s="1493" t="s">
        <v>521</v>
      </c>
      <c r="B22" s="356">
        <v>-2965.2989504829293</v>
      </c>
      <c r="C22" s="356">
        <v>-237.22391603863434</v>
      </c>
      <c r="D22" s="356"/>
      <c r="E22" s="356"/>
      <c r="F22" s="356">
        <v>-2965.2989504829293</v>
      </c>
      <c r="G22" s="356">
        <v>-237.22391603863434</v>
      </c>
      <c r="H22" s="353"/>
      <c r="K22" s="354"/>
      <c r="L22" s="357"/>
      <c r="M22" s="357"/>
      <c r="N22" s="357"/>
      <c r="O22" s="358"/>
      <c r="P22" s="358"/>
      <c r="Q22" s="359"/>
    </row>
    <row r="23" spans="1:17" ht="12" customHeight="1" x14ac:dyDescent="0.25">
      <c r="A23" s="1494" t="s">
        <v>523</v>
      </c>
      <c r="B23" s="351">
        <v>653.60952500000008</v>
      </c>
      <c r="C23" s="351">
        <v>52.288762000000006</v>
      </c>
      <c r="D23" s="351"/>
      <c r="E23" s="351"/>
      <c r="F23" s="351">
        <v>653.60952500000008</v>
      </c>
      <c r="G23" s="351">
        <v>52.288762000000006</v>
      </c>
      <c r="H23" s="353"/>
      <c r="K23" s="354"/>
      <c r="L23" s="357"/>
      <c r="M23" s="357"/>
      <c r="N23" s="357"/>
      <c r="O23" s="358"/>
      <c r="P23" s="358"/>
      <c r="Q23" s="359"/>
    </row>
    <row r="24" spans="1:17" ht="12" customHeight="1" x14ac:dyDescent="0.25">
      <c r="A24" s="1494" t="s">
        <v>524</v>
      </c>
      <c r="B24" s="351">
        <v>355.26686000000001</v>
      </c>
      <c r="C24" s="351">
        <v>28.421348800000001</v>
      </c>
      <c r="D24" s="351"/>
      <c r="E24" s="351"/>
      <c r="F24" s="351">
        <v>355.26686000000001</v>
      </c>
      <c r="G24" s="351">
        <v>28.421348800000001</v>
      </c>
      <c r="H24" s="353"/>
      <c r="K24" s="354"/>
      <c r="L24" s="357"/>
      <c r="M24" s="357"/>
      <c r="N24" s="357"/>
      <c r="O24" s="358"/>
      <c r="P24" s="358"/>
      <c r="Q24" s="359"/>
    </row>
    <row r="25" spans="1:17" ht="12" customHeight="1" x14ac:dyDescent="0.25">
      <c r="A25" s="1494" t="s">
        <v>1392</v>
      </c>
      <c r="B25" s="351">
        <v>3.777501746643213</v>
      </c>
      <c r="C25" s="351">
        <v>0.30220013973145704</v>
      </c>
      <c r="D25" s="351"/>
      <c r="E25" s="351"/>
      <c r="F25" s="351">
        <v>3.777501746643213</v>
      </c>
      <c r="G25" s="351">
        <v>0.30220013973145704</v>
      </c>
      <c r="H25" s="353"/>
      <c r="K25" s="354"/>
      <c r="L25" s="357"/>
      <c r="M25" s="357"/>
      <c r="N25" s="357"/>
      <c r="O25" s="358"/>
      <c r="P25" s="358"/>
      <c r="Q25" s="359"/>
    </row>
    <row r="26" spans="1:17" ht="12" customHeight="1" x14ac:dyDescent="0.25">
      <c r="A26" s="1494" t="s">
        <v>525</v>
      </c>
      <c r="B26" s="351">
        <v>807.88237588186757</v>
      </c>
      <c r="C26" s="351">
        <v>64.630590070549403</v>
      </c>
      <c r="D26" s="351">
        <v>0</v>
      </c>
      <c r="E26" s="351">
        <v>0</v>
      </c>
      <c r="F26" s="351">
        <v>807.88237588186757</v>
      </c>
      <c r="G26" s="351">
        <v>64.630590070549403</v>
      </c>
      <c r="H26" s="353"/>
      <c r="K26" s="354"/>
      <c r="L26" s="357"/>
      <c r="M26" s="357"/>
      <c r="N26" s="357"/>
      <c r="O26" s="358"/>
      <c r="P26" s="358"/>
      <c r="Q26" s="359"/>
    </row>
    <row r="27" spans="1:17" ht="12" customHeight="1" x14ac:dyDescent="0.25">
      <c r="A27" s="1493" t="s">
        <v>516</v>
      </c>
      <c r="B27" s="356">
        <v>369.36875909686751</v>
      </c>
      <c r="C27" s="356">
        <v>29.5495007277494</v>
      </c>
      <c r="D27" s="356"/>
      <c r="E27" s="356"/>
      <c r="F27" s="356">
        <v>369.36875909686751</v>
      </c>
      <c r="G27" s="356">
        <v>29.5495007277494</v>
      </c>
      <c r="H27" s="353"/>
      <c r="K27" s="354"/>
      <c r="L27" s="357"/>
      <c r="M27" s="357"/>
      <c r="N27" s="357"/>
      <c r="O27" s="358"/>
      <c r="P27" s="358"/>
      <c r="Q27" s="359"/>
    </row>
    <row r="28" spans="1:17" ht="12" customHeight="1" x14ac:dyDescent="0.25">
      <c r="A28" s="1493" t="s">
        <v>517</v>
      </c>
      <c r="B28" s="356">
        <v>392.77449178500001</v>
      </c>
      <c r="C28" s="356">
        <v>31.421959342800001</v>
      </c>
      <c r="D28" s="356"/>
      <c r="E28" s="356"/>
      <c r="F28" s="356">
        <v>392.77449178500001</v>
      </c>
      <c r="G28" s="356">
        <v>31.421959342800001</v>
      </c>
      <c r="H28" s="353"/>
      <c r="K28" s="354"/>
      <c r="L28" s="357"/>
      <c r="M28" s="357"/>
      <c r="N28" s="357"/>
      <c r="O28" s="358"/>
      <c r="P28" s="358"/>
      <c r="Q28" s="359"/>
    </row>
    <row r="29" spans="1:17" ht="12" customHeight="1" x14ac:dyDescent="0.25">
      <c r="A29" s="1493" t="s">
        <v>526</v>
      </c>
      <c r="B29" s="356">
        <v>45.739125000000001</v>
      </c>
      <c r="C29" s="356">
        <v>3.6591300000000002</v>
      </c>
      <c r="D29" s="356"/>
      <c r="E29" s="356"/>
      <c r="F29" s="356">
        <v>45.739125000000001</v>
      </c>
      <c r="G29" s="356">
        <v>3.6591300000000002</v>
      </c>
      <c r="H29" s="353"/>
      <c r="K29" s="354"/>
      <c r="L29" s="357"/>
      <c r="M29" s="357"/>
      <c r="N29" s="357"/>
      <c r="O29" s="358"/>
      <c r="P29" s="358"/>
      <c r="Q29" s="359"/>
    </row>
    <row r="30" spans="1:17" ht="12" customHeight="1" x14ac:dyDescent="0.25">
      <c r="A30" s="1493" t="s">
        <v>519</v>
      </c>
      <c r="B30" s="361"/>
      <c r="D30" s="356"/>
      <c r="E30" s="356">
        <v>0</v>
      </c>
      <c r="F30" s="356">
        <v>0</v>
      </c>
      <c r="G30" s="356">
        <v>0</v>
      </c>
      <c r="H30" s="353"/>
      <c r="K30" s="354"/>
      <c r="L30" s="357"/>
      <c r="M30" s="357"/>
      <c r="N30" s="357"/>
      <c r="O30" s="358"/>
      <c r="P30" s="358"/>
      <c r="Q30" s="359"/>
    </row>
    <row r="31" spans="1:17" ht="12" customHeight="1" x14ac:dyDescent="0.25">
      <c r="A31" s="753" t="s">
        <v>8</v>
      </c>
      <c r="B31" s="184">
        <v>4934.1614858818675</v>
      </c>
      <c r="C31" s="184">
        <v>394.73291887054938</v>
      </c>
      <c r="D31" s="184" t="s">
        <v>246</v>
      </c>
      <c r="E31" s="184" t="s">
        <v>246</v>
      </c>
      <c r="F31" s="184">
        <v>4934.1614858818675</v>
      </c>
      <c r="G31" s="184">
        <v>394.73291887054938</v>
      </c>
      <c r="H31" s="353"/>
      <c r="L31" s="359"/>
      <c r="M31" s="359"/>
      <c r="N31" s="359"/>
      <c r="O31" s="359"/>
      <c r="P31" s="359"/>
      <c r="Q31" s="359"/>
    </row>
    <row r="32" spans="1:17" ht="12" customHeight="1" x14ac:dyDescent="0.25">
      <c r="A32" s="3124"/>
      <c r="B32" s="3124"/>
      <c r="C32" s="3124"/>
      <c r="D32" s="3124"/>
      <c r="E32" s="3124"/>
      <c r="F32" s="3124"/>
      <c r="G32" s="3124"/>
      <c r="L32" s="359"/>
      <c r="M32" s="359"/>
      <c r="N32" s="359"/>
      <c r="O32" s="359"/>
      <c r="P32" s="359"/>
      <c r="Q32" s="359"/>
    </row>
    <row r="33" spans="1:7" ht="12" customHeight="1" x14ac:dyDescent="0.25">
      <c r="A33" s="684"/>
      <c r="B33" s="118"/>
      <c r="C33" s="118"/>
      <c r="D33" s="118"/>
      <c r="E33" s="118"/>
      <c r="F33" s="118"/>
      <c r="G33" s="118"/>
    </row>
    <row r="34" spans="1:7" ht="12" customHeight="1" x14ac:dyDescent="0.25">
      <c r="A34" s="1495"/>
      <c r="B34" s="3120" t="s">
        <v>513</v>
      </c>
      <c r="C34" s="3121"/>
      <c r="D34" s="3120" t="s">
        <v>514</v>
      </c>
      <c r="E34" s="3121"/>
      <c r="F34" s="3120" t="s">
        <v>8</v>
      </c>
      <c r="G34" s="3121"/>
    </row>
    <row r="35" spans="1:7" ht="12" customHeight="1" x14ac:dyDescent="0.25">
      <c r="A35" s="1496" t="s">
        <v>340</v>
      </c>
      <c r="B35" s="362" t="s">
        <v>1</v>
      </c>
      <c r="C35" s="334" t="s">
        <v>109</v>
      </c>
      <c r="D35" s="334" t="s">
        <v>1</v>
      </c>
      <c r="E35" s="334" t="s">
        <v>109</v>
      </c>
      <c r="F35" s="363" t="s">
        <v>1</v>
      </c>
      <c r="G35" s="363" t="s">
        <v>109</v>
      </c>
    </row>
    <row r="36" spans="1:7" ht="12" customHeight="1" x14ac:dyDescent="0.25">
      <c r="A36" s="1497" t="s">
        <v>515</v>
      </c>
      <c r="B36" s="364">
        <v>719.22191448401702</v>
      </c>
      <c r="C36" s="365">
        <v>57.537753158721365</v>
      </c>
      <c r="D36" s="365"/>
      <c r="E36" s="365"/>
      <c r="F36" s="364">
        <v>719.22191448401702</v>
      </c>
      <c r="G36" s="364">
        <v>57.537753158721365</v>
      </c>
    </row>
    <row r="37" spans="1:7" ht="12" customHeight="1" x14ac:dyDescent="0.25">
      <c r="A37" s="1498" t="s">
        <v>516</v>
      </c>
      <c r="B37" s="364">
        <v>715.35268580833747</v>
      </c>
      <c r="C37" s="364">
        <v>57.228214864666995</v>
      </c>
      <c r="D37" s="364"/>
      <c r="E37" s="364"/>
      <c r="F37" s="364">
        <v>715.35268580833747</v>
      </c>
      <c r="G37" s="364">
        <v>57.228214864666995</v>
      </c>
    </row>
    <row r="38" spans="1:7" ht="12" customHeight="1" x14ac:dyDescent="0.25">
      <c r="A38" s="1498" t="s">
        <v>517</v>
      </c>
      <c r="B38" s="364">
        <v>88.452850000000012</v>
      </c>
      <c r="C38" s="364">
        <v>7.0762280000000004</v>
      </c>
      <c r="D38" s="364"/>
      <c r="E38" s="364"/>
      <c r="F38" s="364">
        <v>88.452850000000012</v>
      </c>
      <c r="G38" s="364">
        <v>7.0762280000000004</v>
      </c>
    </row>
    <row r="39" spans="1:7" ht="12" customHeight="1" x14ac:dyDescent="0.25">
      <c r="A39" s="1498" t="s">
        <v>518</v>
      </c>
      <c r="B39" s="364">
        <v>180.16775000000001</v>
      </c>
      <c r="C39" s="364">
        <v>14.41342</v>
      </c>
      <c r="D39" s="364"/>
      <c r="E39" s="364"/>
      <c r="F39" s="364">
        <v>180.16775000000001</v>
      </c>
      <c r="G39" s="364">
        <v>14.41342</v>
      </c>
    </row>
    <row r="40" spans="1:7" ht="12" customHeight="1" x14ac:dyDescent="0.25">
      <c r="A40" s="1498" t="s">
        <v>519</v>
      </c>
      <c r="B40" s="364">
        <v>131.9717125</v>
      </c>
      <c r="C40" s="364">
        <v>10.557736999999999</v>
      </c>
      <c r="D40" s="364"/>
      <c r="E40" s="364"/>
      <c r="F40" s="364">
        <v>131.9717125</v>
      </c>
      <c r="G40" s="364">
        <v>10.557736999999999</v>
      </c>
    </row>
    <row r="41" spans="1:7" ht="12" customHeight="1" x14ac:dyDescent="0.25">
      <c r="A41" s="1498" t="s">
        <v>520</v>
      </c>
      <c r="B41" s="364">
        <v>71.486214191662597</v>
      </c>
      <c r="C41" s="364">
        <v>5.718897135333008</v>
      </c>
      <c r="D41" s="364"/>
      <c r="E41" s="364"/>
      <c r="F41" s="364">
        <v>71.486214191662597</v>
      </c>
      <c r="G41" s="364">
        <v>5.718897135333008</v>
      </c>
    </row>
    <row r="42" spans="1:7" ht="12" customHeight="1" x14ac:dyDescent="0.25">
      <c r="A42" s="1498" t="s">
        <v>521</v>
      </c>
      <c r="B42" s="364">
        <v>-463.6279374999998</v>
      </c>
      <c r="C42" s="364">
        <v>-37.090234999999986</v>
      </c>
      <c r="D42" s="364"/>
      <c r="E42" s="364"/>
      <c r="F42" s="364">
        <v>-463.6279374999998</v>
      </c>
      <c r="G42" s="364">
        <v>-37.090234999999986</v>
      </c>
    </row>
    <row r="43" spans="1:7" ht="12" customHeight="1" x14ac:dyDescent="0.25">
      <c r="A43" s="1499" t="s">
        <v>522</v>
      </c>
      <c r="B43" s="364">
        <v>2172.6661249999997</v>
      </c>
      <c r="C43" s="364">
        <v>173.81328999999999</v>
      </c>
      <c r="D43" s="364"/>
      <c r="E43" s="364"/>
      <c r="F43" s="364">
        <v>2172.6661249999997</v>
      </c>
      <c r="G43" s="364">
        <v>173.81328999999999</v>
      </c>
    </row>
    <row r="44" spans="1:7" ht="12" customHeight="1" x14ac:dyDescent="0.25">
      <c r="A44" s="1498" t="s">
        <v>516</v>
      </c>
      <c r="B44" s="364">
        <v>1970.7159650465353</v>
      </c>
      <c r="C44" s="364">
        <v>157.65727720372283</v>
      </c>
      <c r="D44" s="364"/>
      <c r="E44" s="364"/>
      <c r="F44" s="364">
        <v>1970.7159650465353</v>
      </c>
      <c r="G44" s="364">
        <v>157.65727720372283</v>
      </c>
    </row>
    <row r="45" spans="1:7" ht="12" customHeight="1" x14ac:dyDescent="0.25">
      <c r="A45" s="1498" t="s">
        <v>517</v>
      </c>
      <c r="B45" s="364">
        <v>596.31835000000001</v>
      </c>
      <c r="C45" s="364">
        <v>47.705468000000003</v>
      </c>
      <c r="D45" s="364"/>
      <c r="E45" s="364"/>
      <c r="F45" s="364">
        <v>596.31835000000001</v>
      </c>
      <c r="G45" s="364">
        <v>47.705468000000003</v>
      </c>
    </row>
    <row r="46" spans="1:7" ht="12" customHeight="1" x14ac:dyDescent="0.25">
      <c r="A46" s="1498" t="s">
        <v>518</v>
      </c>
      <c r="B46" s="364">
        <v>1044.8766499999999</v>
      </c>
      <c r="C46" s="364">
        <v>83.590131999999997</v>
      </c>
      <c r="D46" s="364"/>
      <c r="E46" s="364"/>
      <c r="F46" s="364">
        <v>1044.8766499999999</v>
      </c>
      <c r="G46" s="364">
        <v>83.590131999999997</v>
      </c>
    </row>
    <row r="47" spans="1:7" ht="12" customHeight="1" x14ac:dyDescent="0.25">
      <c r="A47" s="1498" t="s">
        <v>519</v>
      </c>
      <c r="B47" s="364">
        <v>262.23501249999998</v>
      </c>
      <c r="C47" s="364">
        <v>20.978801000000001</v>
      </c>
      <c r="D47" s="364"/>
      <c r="E47" s="364"/>
      <c r="F47" s="364">
        <v>262.23501249999998</v>
      </c>
      <c r="G47" s="364">
        <v>20.978801000000001</v>
      </c>
    </row>
    <row r="48" spans="1:7" ht="12" customHeight="1" x14ac:dyDescent="0.25">
      <c r="A48" s="1498" t="s">
        <v>520</v>
      </c>
      <c r="B48" s="364">
        <v>157.85180995346457</v>
      </c>
      <c r="C48" s="364">
        <v>12.628144796277166</v>
      </c>
      <c r="D48" s="364"/>
      <c r="E48" s="364"/>
      <c r="F48" s="364">
        <v>157.85180995346457</v>
      </c>
      <c r="G48" s="364">
        <v>12.628144796277166</v>
      </c>
    </row>
    <row r="49" spans="1:7" ht="12" customHeight="1" x14ac:dyDescent="0.25">
      <c r="A49" s="1498" t="s">
        <v>521</v>
      </c>
      <c r="B49" s="364">
        <v>-1859.3316625</v>
      </c>
      <c r="C49" s="364">
        <v>-148.746533</v>
      </c>
      <c r="D49" s="364"/>
      <c r="E49" s="364"/>
      <c r="F49" s="364">
        <v>-1859.3316625</v>
      </c>
      <c r="G49" s="364">
        <v>-148.746533</v>
      </c>
    </row>
    <row r="50" spans="1:7" ht="12" customHeight="1" x14ac:dyDescent="0.25">
      <c r="A50" s="1499" t="s">
        <v>523</v>
      </c>
      <c r="B50" s="364">
        <v>1066.2754749999999</v>
      </c>
      <c r="C50" s="364">
        <v>85.302037999999996</v>
      </c>
      <c r="D50" s="364"/>
      <c r="E50" s="364"/>
      <c r="F50" s="364">
        <v>1066.2754749999999</v>
      </c>
      <c r="G50" s="364">
        <v>85.302037999999996</v>
      </c>
    </row>
    <row r="51" spans="1:7" ht="12" customHeight="1" x14ac:dyDescent="0.25">
      <c r="A51" s="1499" t="s">
        <v>524</v>
      </c>
      <c r="B51" s="364">
        <v>424.91981999999996</v>
      </c>
      <c r="C51" s="364">
        <v>33.993585599999996</v>
      </c>
      <c r="D51" s="364"/>
      <c r="E51" s="364"/>
      <c r="F51" s="364">
        <v>424.91981999999996</v>
      </c>
      <c r="G51" s="364">
        <v>33.993585599999996</v>
      </c>
    </row>
    <row r="52" spans="1:7" ht="12" customHeight="1" x14ac:dyDescent="0.25">
      <c r="A52" s="1499" t="s">
        <v>1392</v>
      </c>
      <c r="B52" s="364">
        <v>4.5813605159829738</v>
      </c>
      <c r="C52" s="364">
        <v>0.36650884127863792</v>
      </c>
      <c r="D52" s="364"/>
      <c r="E52" s="364"/>
      <c r="F52" s="364">
        <v>4.5813605159829738</v>
      </c>
      <c r="G52" s="364">
        <v>0.36650884127863792</v>
      </c>
    </row>
    <row r="53" spans="1:7" ht="12" customHeight="1" x14ac:dyDescent="0.25">
      <c r="A53" s="1499" t="s">
        <v>525</v>
      </c>
      <c r="B53" s="364">
        <v>1054.5225430050311</v>
      </c>
      <c r="C53" s="364">
        <v>84.361803440402497</v>
      </c>
      <c r="D53" s="364">
        <v>606.03570107999997</v>
      </c>
      <c r="E53" s="364">
        <v>48.482856086399998</v>
      </c>
      <c r="F53" s="364">
        <v>1660.5582440850312</v>
      </c>
      <c r="G53" s="364">
        <v>132.8446595268025</v>
      </c>
    </row>
    <row r="54" spans="1:7" ht="12" customHeight="1" x14ac:dyDescent="0.25">
      <c r="A54" s="1498" t="s">
        <v>516</v>
      </c>
      <c r="B54" s="364">
        <v>651.59901732500009</v>
      </c>
      <c r="C54" s="364">
        <v>52.127921386000004</v>
      </c>
      <c r="D54" s="364"/>
      <c r="E54" s="364"/>
      <c r="F54" s="364">
        <v>651.59901732500009</v>
      </c>
      <c r="G54" s="364">
        <v>52.127921386000004</v>
      </c>
    </row>
    <row r="55" spans="1:7" ht="12" customHeight="1" x14ac:dyDescent="0.25">
      <c r="A55" s="1498" t="s">
        <v>517</v>
      </c>
      <c r="B55" s="364">
        <v>370.90440067999998</v>
      </c>
      <c r="C55" s="364">
        <v>29.672352054399997</v>
      </c>
      <c r="D55" s="364"/>
      <c r="E55" s="364"/>
      <c r="F55" s="364">
        <v>370.90440067999998</v>
      </c>
      <c r="G55" s="364">
        <v>29.672352054399997</v>
      </c>
    </row>
    <row r="56" spans="1:7" ht="12" customHeight="1" x14ac:dyDescent="0.25">
      <c r="A56" s="1498" t="s">
        <v>526</v>
      </c>
      <c r="B56" s="364">
        <v>32.019125000000003</v>
      </c>
      <c r="C56" s="364">
        <v>2.5615300000000003</v>
      </c>
      <c r="D56" s="364"/>
      <c r="E56" s="364"/>
      <c r="F56" s="364">
        <v>32.019125000000003</v>
      </c>
      <c r="G56" s="364">
        <v>2.5615300000000003</v>
      </c>
    </row>
    <row r="57" spans="1:7" ht="12" customHeight="1" x14ac:dyDescent="0.25">
      <c r="A57" s="1498" t="s">
        <v>519</v>
      </c>
      <c r="B57" s="366"/>
      <c r="C57" s="367"/>
      <c r="D57" s="364">
        <v>606.03570107999997</v>
      </c>
      <c r="E57" s="364">
        <v>48.482856086399998</v>
      </c>
      <c r="F57" s="364">
        <v>606.03570107999997</v>
      </c>
      <c r="G57" s="364">
        <v>48.482856086399998</v>
      </c>
    </row>
    <row r="58" spans="1:7" ht="12" customHeight="1" x14ac:dyDescent="0.25">
      <c r="A58" s="1489" t="s">
        <v>8</v>
      </c>
      <c r="B58" s="203">
        <v>5442.1872380050308</v>
      </c>
      <c r="C58" s="203">
        <v>435.37497904040248</v>
      </c>
      <c r="D58" s="203">
        <v>606.03570107999997</v>
      </c>
      <c r="E58" s="203">
        <v>48.482856086399998</v>
      </c>
      <c r="F58" s="203">
        <v>6048.2229390850298</v>
      </c>
      <c r="G58" s="203">
        <v>483.85783512680251</v>
      </c>
    </row>
  </sheetData>
  <mergeCells count="9">
    <mergeCell ref="A1:G1"/>
    <mergeCell ref="B34:C34"/>
    <mergeCell ref="D34:E34"/>
    <mergeCell ref="F34:G34"/>
    <mergeCell ref="A2:G5"/>
    <mergeCell ref="B7:C7"/>
    <mergeCell ref="D7:E7"/>
    <mergeCell ref="F7:G7"/>
    <mergeCell ref="A32:G3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olBreaks count="1" manualBreakCount="1">
    <brk id="7" max="1048575" man="1"/>
  </colBreaks>
  <customProperties>
    <customPr name="_pios_id" r:id="rId2"/>
  </customProperties>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8090B-0538-48D7-B060-FDC856F290ED}">
  <sheetPr>
    <tabColor theme="2"/>
  </sheetPr>
  <dimension ref="A1:J9"/>
  <sheetViews>
    <sheetView showGridLines="0" showWhiteSpace="0" view="pageLayout" zoomScaleNormal="100" zoomScaleSheetLayoutView="100" workbookViewId="0"/>
  </sheetViews>
  <sheetFormatPr defaultColWidth="9.125" defaultRowHeight="15" x14ac:dyDescent="0.25"/>
  <cols>
    <col min="1" max="3" width="9.125" style="792"/>
    <col min="4" max="4" width="0.875" style="792" customWidth="1"/>
    <col min="5" max="5" width="9.125" style="792" hidden="1" customWidth="1"/>
    <col min="6" max="6" width="17.875" style="792" customWidth="1"/>
    <col min="7" max="8" width="9.125" style="792"/>
    <col min="9" max="9" width="24.375" style="792" customWidth="1"/>
    <col min="10" max="16384" width="9.125" style="792"/>
  </cols>
  <sheetData>
    <row r="1" spans="1:10" ht="26.25" x14ac:dyDescent="0.25">
      <c r="A1" s="853" t="s">
        <v>1776</v>
      </c>
      <c r="B1" s="784"/>
      <c r="C1" s="784"/>
      <c r="I1" s="791" t="s">
        <v>1715</v>
      </c>
    </row>
    <row r="2" spans="1:10" ht="18.75" x14ac:dyDescent="0.25">
      <c r="A2" s="855"/>
      <c r="B2" s="784"/>
      <c r="C2" s="784"/>
      <c r="I2" s="856"/>
    </row>
    <row r="3" spans="1:10" s="795" customFormat="1" x14ac:dyDescent="0.25">
      <c r="A3" s="2850" t="s">
        <v>1777</v>
      </c>
      <c r="B3" s="626"/>
      <c r="C3" s="626"/>
      <c r="I3" s="708">
        <v>65</v>
      </c>
    </row>
    <row r="5" spans="1:10" x14ac:dyDescent="0.25">
      <c r="B5" s="622"/>
    </row>
    <row r="9" spans="1:10" x14ac:dyDescent="0.25">
      <c r="J9" s="636"/>
    </row>
  </sheetData>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DF8FC-BD42-46EB-A869-663590070D55}">
  <sheetPr>
    <tabColor theme="4"/>
  </sheetPr>
  <dimension ref="A1:I117"/>
  <sheetViews>
    <sheetView showGridLines="0" view="pageLayout" zoomScale="80" zoomScaleNormal="100" zoomScalePageLayoutView="80" workbookViewId="0">
      <selection activeCell="F13" sqref="F13"/>
    </sheetView>
  </sheetViews>
  <sheetFormatPr defaultColWidth="9.125" defaultRowHeight="12.75" x14ac:dyDescent="0.2"/>
  <cols>
    <col min="1" max="1" width="23" style="31" customWidth="1"/>
    <col min="2" max="2" width="8.75" style="31" customWidth="1"/>
    <col min="3" max="3" width="8.125" style="31" customWidth="1"/>
    <col min="4" max="4" width="9.375" style="31" customWidth="1"/>
    <col min="5" max="5" width="15.75" style="31" customWidth="1"/>
    <col min="6" max="6" width="11.75" style="31" customWidth="1"/>
    <col min="7" max="7" width="9" style="31" customWidth="1"/>
    <col min="8" max="8" width="0.875" style="31" customWidth="1"/>
    <col min="9" max="9" width="9" style="31" customWidth="1"/>
    <col min="10" max="16383" width="9.125" style="31"/>
    <col min="16384" max="16384" width="24" style="31" customWidth="1"/>
  </cols>
  <sheetData>
    <row r="1" spans="1:8" ht="108.75" customHeight="1" x14ac:dyDescent="0.2">
      <c r="A1" s="2861" t="s">
        <v>1539</v>
      </c>
      <c r="B1" s="2861"/>
      <c r="C1" s="2861"/>
      <c r="D1" s="2861"/>
      <c r="E1" s="2861"/>
      <c r="F1" s="2861"/>
      <c r="G1" s="2861"/>
    </row>
    <row r="2" spans="1:8" ht="61.5" customHeight="1" x14ac:dyDescent="0.2">
      <c r="A2" s="30"/>
      <c r="B2" s="30"/>
      <c r="C2" s="30"/>
      <c r="D2" s="30"/>
      <c r="E2" s="30"/>
    </row>
    <row r="3" spans="1:8" ht="20.25" customHeight="1" x14ac:dyDescent="0.2">
      <c r="A3" s="30"/>
      <c r="B3" s="30"/>
      <c r="C3" s="30"/>
      <c r="D3" s="30"/>
      <c r="E3" s="30"/>
    </row>
    <row r="4" spans="1:8" ht="15" customHeight="1" x14ac:dyDescent="0.25">
      <c r="A4" s="32"/>
      <c r="B4" s="32"/>
      <c r="C4" s="32"/>
      <c r="D4" s="33"/>
      <c r="E4" s="33"/>
      <c r="G4" s="34"/>
    </row>
    <row r="5" spans="1:8" ht="12" customHeight="1" x14ac:dyDescent="0.2">
      <c r="A5" s="28"/>
      <c r="B5" s="28"/>
      <c r="C5" s="28"/>
      <c r="D5" s="35"/>
      <c r="E5" s="35"/>
      <c r="G5" s="36"/>
    </row>
    <row r="6" spans="1:8" ht="14.1" customHeight="1" x14ac:dyDescent="0.2">
      <c r="A6" s="37"/>
      <c r="B6" s="37"/>
      <c r="C6" s="37"/>
      <c r="D6" s="38"/>
      <c r="E6" s="38"/>
      <c r="G6" s="36"/>
    </row>
    <row r="7" spans="1:8" ht="14.1" customHeight="1" x14ac:dyDescent="0.2">
      <c r="A7" s="37"/>
      <c r="B7" s="37"/>
      <c r="C7" s="37"/>
      <c r="D7" s="38"/>
      <c r="E7" s="38"/>
    </row>
    <row r="8" spans="1:8" ht="14.1" customHeight="1" x14ac:dyDescent="0.2">
      <c r="A8" s="37"/>
      <c r="B8" s="37"/>
      <c r="C8" s="37"/>
      <c r="D8" s="38"/>
      <c r="E8" s="38"/>
    </row>
    <row r="9" spans="1:8" ht="14.1" customHeight="1" x14ac:dyDescent="0.2">
      <c r="A9" s="37"/>
      <c r="B9" s="37"/>
      <c r="C9" s="37"/>
      <c r="E9" s="33"/>
    </row>
    <row r="10" spans="1:8" ht="14.1" customHeight="1" x14ac:dyDescent="0.2">
      <c r="A10" s="39"/>
      <c r="B10" s="39"/>
      <c r="C10" s="39"/>
      <c r="D10" s="31" t="s">
        <v>246</v>
      </c>
      <c r="E10" s="39"/>
    </row>
    <row r="11" spans="1:8" ht="14.1" customHeight="1" x14ac:dyDescent="0.2">
      <c r="A11" s="40" t="s">
        <v>1540</v>
      </c>
      <c r="E11" s="40" t="s">
        <v>1541</v>
      </c>
    </row>
    <row r="12" spans="1:8" ht="13.5" customHeight="1" x14ac:dyDescent="0.2">
      <c r="A12" s="41"/>
      <c r="B12" s="41">
        <v>2019</v>
      </c>
      <c r="C12" s="41"/>
      <c r="D12" s="41"/>
      <c r="E12" s="42"/>
      <c r="F12" s="41">
        <v>2019</v>
      </c>
      <c r="G12" s="41"/>
      <c r="H12" s="42"/>
    </row>
    <row r="13" spans="1:8" ht="14.1" customHeight="1" x14ac:dyDescent="0.2">
      <c r="A13" s="41" t="s">
        <v>481</v>
      </c>
      <c r="B13" s="43">
        <f>'6'!D37/1000-'Key metric (2)'!B14-'Key metric (2)'!B15</f>
        <v>129.58293724763502</v>
      </c>
      <c r="C13" s="41"/>
      <c r="D13" s="42"/>
      <c r="E13" s="44" t="s">
        <v>482</v>
      </c>
      <c r="F13" s="44">
        <f>'1'!B16</f>
        <v>24420.629246711484</v>
      </c>
      <c r="G13" s="41"/>
      <c r="H13" s="44" t="s">
        <v>246</v>
      </c>
    </row>
    <row r="14" spans="1:8" ht="14.1" customHeight="1" x14ac:dyDescent="0.2">
      <c r="A14" s="41" t="s">
        <v>145</v>
      </c>
      <c r="B14" s="43">
        <f>'6'!D26/1000</f>
        <v>4.9341614858818668</v>
      </c>
      <c r="C14" s="41"/>
      <c r="D14" s="41"/>
      <c r="E14" s="41" t="s">
        <v>483</v>
      </c>
      <c r="F14" s="45">
        <f>'1'!B19</f>
        <v>3097.5170240799998</v>
      </c>
      <c r="G14" s="41" t="s">
        <v>246</v>
      </c>
      <c r="H14" s="41" t="s">
        <v>246</v>
      </c>
    </row>
    <row r="15" spans="1:8" ht="14.1" customHeight="1" x14ac:dyDescent="0.2">
      <c r="A15" s="41" t="s">
        <v>4</v>
      </c>
      <c r="B15" s="43">
        <f>'6'!D30/1000</f>
        <v>15.697675125000002</v>
      </c>
      <c r="C15" s="41"/>
      <c r="D15" s="41"/>
      <c r="E15" s="41" t="s">
        <v>484</v>
      </c>
      <c r="F15" s="45">
        <f>'1'!B28</f>
        <v>3717.467163914816</v>
      </c>
      <c r="G15" s="41" t="s">
        <v>246</v>
      </c>
      <c r="H15" s="41" t="s">
        <v>246</v>
      </c>
    </row>
    <row r="16" spans="1:8" ht="14.1" customHeight="1" x14ac:dyDescent="0.2"/>
    <row r="17" spans="1:8" ht="14.1" customHeight="1" x14ac:dyDescent="0.2">
      <c r="A17" s="39" t="s">
        <v>465</v>
      </c>
      <c r="B17" s="39"/>
      <c r="C17" s="39"/>
      <c r="D17" s="39">
        <v>2019</v>
      </c>
      <c r="E17" s="46"/>
      <c r="F17" s="72">
        <v>2018</v>
      </c>
    </row>
    <row r="18" spans="1:8" ht="14.1" customHeight="1" x14ac:dyDescent="0.2">
      <c r="A18" s="47" t="s">
        <v>466</v>
      </c>
      <c r="B18" s="47"/>
      <c r="C18" s="47"/>
      <c r="D18" s="48">
        <v>0.16300000000000001</v>
      </c>
      <c r="F18" s="49">
        <v>0.155</v>
      </c>
      <c r="G18" s="50"/>
      <c r="H18" s="50"/>
    </row>
    <row r="19" spans="1:8" ht="14.1" customHeight="1" x14ac:dyDescent="0.2">
      <c r="A19" s="37" t="s">
        <v>467</v>
      </c>
      <c r="B19" s="37"/>
      <c r="C19" s="37"/>
      <c r="D19" s="51">
        <v>0.183</v>
      </c>
      <c r="F19" s="52">
        <v>0.17299999999999999</v>
      </c>
    </row>
    <row r="20" spans="1:8" ht="14.1" customHeight="1" x14ac:dyDescent="0.2">
      <c r="A20" s="53" t="s">
        <v>468</v>
      </c>
      <c r="B20" s="53"/>
      <c r="C20" s="53"/>
      <c r="D20" s="54">
        <v>0.20799999999999999</v>
      </c>
      <c r="E20" s="55"/>
      <c r="F20" s="56">
        <v>0.19900000000000001</v>
      </c>
      <c r="G20" s="55"/>
      <c r="H20" s="55"/>
    </row>
    <row r="21" spans="1:8" ht="14.1" customHeight="1" x14ac:dyDescent="0.2">
      <c r="A21" s="37"/>
      <c r="B21" s="37"/>
      <c r="C21" s="37"/>
      <c r="D21" s="57"/>
      <c r="F21" s="57"/>
    </row>
    <row r="22" spans="1:8" ht="14.25" customHeight="1" x14ac:dyDescent="0.2">
      <c r="A22" s="28" t="s">
        <v>469</v>
      </c>
      <c r="B22" s="28"/>
      <c r="C22" s="28"/>
      <c r="D22" s="57"/>
      <c r="E22" s="55"/>
      <c r="F22" s="58"/>
      <c r="G22" s="55"/>
      <c r="H22" s="55"/>
    </row>
    <row r="23" spans="1:8" ht="14.1" customHeight="1" x14ac:dyDescent="0.2">
      <c r="A23" s="47" t="s">
        <v>470</v>
      </c>
      <c r="B23" s="47"/>
      <c r="C23" s="47"/>
      <c r="D23" s="48">
        <v>2.5000000000000001E-2</v>
      </c>
      <c r="F23" s="51">
        <v>2.5000000000000001E-2</v>
      </c>
    </row>
    <row r="24" spans="1:8" ht="14.1" customHeight="1" x14ac:dyDescent="0.2">
      <c r="A24" s="37" t="s">
        <v>471</v>
      </c>
      <c r="B24" s="37"/>
      <c r="C24" s="37"/>
      <c r="D24" s="51">
        <v>1.4E-2</v>
      </c>
      <c r="F24" s="51">
        <v>8.9999999999999993E-3</v>
      </c>
    </row>
    <row r="25" spans="1:8" ht="14.1" customHeight="1" x14ac:dyDescent="0.2">
      <c r="A25" s="37" t="s">
        <v>472</v>
      </c>
      <c r="B25" s="37"/>
      <c r="C25" s="37"/>
      <c r="D25" s="51">
        <v>0.03</v>
      </c>
      <c r="F25" s="51">
        <v>0</v>
      </c>
    </row>
    <row r="26" spans="1:8" ht="14.1" customHeight="1" x14ac:dyDescent="0.2">
      <c r="A26" s="37" t="s">
        <v>473</v>
      </c>
      <c r="B26" s="37"/>
      <c r="C26" s="37"/>
      <c r="D26" s="51">
        <v>6.9000000000000006E-2</v>
      </c>
      <c r="F26" s="51">
        <v>3.4000000000000002E-2</v>
      </c>
    </row>
    <row r="27" spans="1:8" ht="13.5" customHeight="1" x14ac:dyDescent="0.2">
      <c r="A27" s="53" t="s">
        <v>474</v>
      </c>
      <c r="B27" s="53"/>
      <c r="C27" s="53"/>
      <c r="D27" s="54">
        <v>0.11799999999999999</v>
      </c>
      <c r="E27" s="55"/>
      <c r="F27" s="54">
        <v>0.11</v>
      </c>
      <c r="G27" s="55"/>
      <c r="H27" s="55"/>
    </row>
    <row r="28" spans="1:8" ht="13.5" customHeight="1" x14ac:dyDescent="0.2">
      <c r="A28" s="37"/>
      <c r="B28" s="37"/>
      <c r="C28" s="37"/>
      <c r="D28" s="51"/>
      <c r="F28" s="51"/>
    </row>
    <row r="29" spans="1:8" ht="11.25" customHeight="1" x14ac:dyDescent="0.2">
      <c r="A29" s="29" t="s">
        <v>475</v>
      </c>
      <c r="B29" s="29"/>
      <c r="C29" s="29"/>
      <c r="D29" s="59"/>
      <c r="F29" s="33"/>
    </row>
    <row r="30" spans="1:8" ht="14.1" customHeight="1" x14ac:dyDescent="0.2">
      <c r="A30" s="60" t="s">
        <v>476</v>
      </c>
      <c r="B30" s="60"/>
      <c r="C30" s="60"/>
      <c r="D30" s="61">
        <v>5.2999999999999999E-2</v>
      </c>
      <c r="E30" s="62"/>
      <c r="F30" s="63">
        <v>5.0999999999999997E-2</v>
      </c>
      <c r="G30" s="62"/>
      <c r="H30" s="62"/>
    </row>
    <row r="31" spans="1:8" ht="14.1" customHeight="1" x14ac:dyDescent="0.2">
      <c r="A31" s="47"/>
      <c r="B31" s="47"/>
      <c r="C31" s="47"/>
      <c r="D31" s="64"/>
      <c r="F31" s="65"/>
    </row>
    <row r="32" spans="1:8" ht="13.5" customHeight="1" x14ac:dyDescent="0.2">
      <c r="A32" s="28" t="s">
        <v>477</v>
      </c>
      <c r="B32" s="28"/>
      <c r="C32" s="28"/>
      <c r="D32" s="38"/>
      <c r="E32" s="55"/>
      <c r="F32" s="66"/>
      <c r="G32" s="55"/>
      <c r="H32" s="55"/>
    </row>
    <row r="33" spans="1:8" ht="14.1" customHeight="1" x14ac:dyDescent="0.2">
      <c r="A33" s="47" t="s">
        <v>478</v>
      </c>
      <c r="B33" s="47"/>
      <c r="C33" s="47"/>
      <c r="D33" s="67">
        <v>99328</v>
      </c>
      <c r="F33" s="38">
        <v>101244</v>
      </c>
    </row>
    <row r="34" spans="1:8" ht="14.1" customHeight="1" x14ac:dyDescent="0.2">
      <c r="A34" s="37" t="s">
        <v>479</v>
      </c>
      <c r="B34" s="37"/>
      <c r="C34" s="37"/>
      <c r="D34" s="38">
        <v>59913</v>
      </c>
      <c r="F34" s="38">
        <v>54763</v>
      </c>
    </row>
    <row r="35" spans="1:8" ht="14.1" customHeight="1" x14ac:dyDescent="0.2">
      <c r="A35" s="53" t="s">
        <v>480</v>
      </c>
      <c r="B35" s="53"/>
      <c r="C35" s="53"/>
      <c r="D35" s="68">
        <v>1.6579999999999999</v>
      </c>
      <c r="E35" s="55"/>
      <c r="F35" s="68">
        <v>1.849</v>
      </c>
      <c r="G35" s="55"/>
      <c r="H35" s="55"/>
    </row>
    <row r="36" spans="1:8" ht="14.1" customHeight="1" x14ac:dyDescent="0.2">
      <c r="A36" s="37"/>
      <c r="B36" s="37"/>
      <c r="C36" s="37"/>
      <c r="D36" s="69"/>
      <c r="F36" s="69"/>
    </row>
    <row r="37" spans="1:8" ht="14.1" customHeight="1" x14ac:dyDescent="0.2">
      <c r="A37" s="28" t="s">
        <v>1542</v>
      </c>
      <c r="B37" s="28"/>
      <c r="C37" s="28"/>
      <c r="D37" s="70"/>
      <c r="E37" s="55"/>
      <c r="F37" s="59"/>
      <c r="G37" s="55"/>
      <c r="H37" s="55"/>
    </row>
    <row r="38" spans="1:8" ht="14.1" customHeight="1" x14ac:dyDescent="0.2">
      <c r="A38" s="47" t="s">
        <v>1063</v>
      </c>
      <c r="B38" s="47"/>
      <c r="C38" s="47"/>
      <c r="D38" s="67">
        <v>311059.32</v>
      </c>
      <c r="F38" s="38"/>
    </row>
    <row r="39" spans="1:8" ht="14.1" customHeight="1" x14ac:dyDescent="0.2">
      <c r="A39" s="37" t="s">
        <v>1064</v>
      </c>
      <c r="B39" s="37"/>
      <c r="C39" s="37"/>
      <c r="D39" s="38">
        <v>266457.33</v>
      </c>
      <c r="F39" s="38"/>
    </row>
    <row r="40" spans="1:8" ht="14.1" customHeight="1" x14ac:dyDescent="0.2">
      <c r="A40" s="37" t="s">
        <v>1065</v>
      </c>
      <c r="B40" s="37"/>
      <c r="C40" s="37"/>
      <c r="D40" s="38">
        <v>2027.64</v>
      </c>
      <c r="F40" s="38"/>
    </row>
    <row r="41" spans="1:8" ht="14.1" customHeight="1" x14ac:dyDescent="0.2">
      <c r="A41" s="53" t="s">
        <v>1066</v>
      </c>
      <c r="B41" s="53"/>
      <c r="C41" s="53"/>
      <c r="D41" s="66">
        <v>42574.34</v>
      </c>
      <c r="E41" s="55"/>
      <c r="F41" s="66"/>
      <c r="G41" s="55"/>
      <c r="H41" s="55"/>
    </row>
    <row r="42" spans="1:8" x14ac:dyDescent="0.2">
      <c r="A42" s="31" t="s">
        <v>1067</v>
      </c>
    </row>
    <row r="66" ht="0.95" customHeight="1" x14ac:dyDescent="0.2"/>
    <row r="117" spans="9:9" ht="14.25" x14ac:dyDescent="0.2">
      <c r="I117" s="71"/>
    </row>
  </sheetData>
  <mergeCells count="1">
    <mergeCell ref="A1:G1"/>
  </mergeCells>
  <pageMargins left="0.43307086614173229" right="0.23622047244094491" top="0.74803149606299213" bottom="0.74803149606299213" header="0.31496062992125984" footer="0.31496062992125984"/>
  <pageSetup paperSize="9" orientation="portrait" r:id="rId1"/>
  <customProperties>
    <customPr name="_pios_id" r:id="rId2"/>
  </customProperties>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CB23B-C6C4-44C0-BE71-95F782A81877}">
  <sheetPr>
    <tabColor theme="2"/>
  </sheetPr>
  <dimension ref="A1:L110"/>
  <sheetViews>
    <sheetView showGridLines="0" showWhiteSpace="0" view="pageLayout" zoomScaleNormal="100" zoomScaleSheetLayoutView="100" workbookViewId="0">
      <selection sqref="A1:F4"/>
    </sheetView>
  </sheetViews>
  <sheetFormatPr defaultColWidth="9.125" defaultRowHeight="12" x14ac:dyDescent="0.2"/>
  <cols>
    <col min="1" max="1" width="4.875" style="684" customWidth="1"/>
    <col min="2" max="2" width="33.875" style="118" customWidth="1"/>
    <col min="3" max="3" width="15.625" style="118" customWidth="1"/>
    <col min="4" max="4" width="7.75" style="118" customWidth="1"/>
    <col min="5" max="5" width="16" style="118" customWidth="1"/>
    <col min="6" max="6" width="8.5" style="118" customWidth="1"/>
    <col min="7" max="7" width="43.875" style="118" customWidth="1"/>
    <col min="8" max="8" width="9.125" style="118"/>
    <col min="9" max="9" width="13.5" style="118" customWidth="1"/>
    <col min="10" max="16384" width="9.125" style="118"/>
  </cols>
  <sheetData>
    <row r="1" spans="1:12" ht="9" customHeight="1" x14ac:dyDescent="0.2">
      <c r="A1" s="3125" t="s">
        <v>2377</v>
      </c>
      <c r="B1" s="3126"/>
      <c r="C1" s="3126"/>
      <c r="D1" s="3126"/>
      <c r="E1" s="3126"/>
      <c r="F1" s="3125"/>
    </row>
    <row r="2" spans="1:12" ht="24" customHeight="1" x14ac:dyDescent="0.2">
      <c r="A2" s="3125"/>
      <c r="B2" s="3126"/>
      <c r="C2" s="3126"/>
      <c r="D2" s="3126"/>
      <c r="E2" s="3126"/>
      <c r="F2" s="3126"/>
      <c r="G2" s="684"/>
      <c r="H2" s="684"/>
    </row>
    <row r="3" spans="1:12" ht="51" customHeight="1" x14ac:dyDescent="0.2">
      <c r="A3" s="3126"/>
      <c r="B3" s="3126"/>
      <c r="C3" s="3126"/>
      <c r="D3" s="3126"/>
      <c r="E3" s="3126"/>
      <c r="F3" s="3126"/>
      <c r="G3" s="2227"/>
      <c r="H3" s="2227"/>
      <c r="I3" s="119"/>
      <c r="J3" s="119"/>
      <c r="K3" s="119"/>
      <c r="L3" s="119"/>
    </row>
    <row r="4" spans="1:12" ht="39" customHeight="1" x14ac:dyDescent="0.2">
      <c r="A4" s="3125"/>
      <c r="B4" s="3126"/>
      <c r="C4" s="3126"/>
      <c r="D4" s="3126"/>
      <c r="E4" s="3126"/>
      <c r="F4" s="3126"/>
      <c r="G4" s="2228"/>
      <c r="H4" s="2227"/>
      <c r="I4" s="119"/>
      <c r="J4" s="119"/>
      <c r="K4" s="119"/>
      <c r="L4" s="119"/>
    </row>
    <row r="5" spans="1:12" ht="12" customHeight="1" x14ac:dyDescent="0.2">
      <c r="B5" s="752" t="s">
        <v>1393</v>
      </c>
      <c r="C5" s="330">
        <v>2019</v>
      </c>
      <c r="D5" s="331">
        <v>2018</v>
      </c>
      <c r="G5" s="332">
        <v>2197</v>
      </c>
      <c r="H5" s="332">
        <v>97525.497259999989</v>
      </c>
      <c r="I5" s="119">
        <f>G5/1000</f>
        <v>2.1970000000000001</v>
      </c>
      <c r="J5" s="119">
        <f>H5/1000</f>
        <v>97.525497259999995</v>
      </c>
      <c r="K5" s="119"/>
      <c r="L5" s="119"/>
    </row>
    <row r="6" spans="1:12" x14ac:dyDescent="0.2">
      <c r="B6" s="118" t="s">
        <v>1394</v>
      </c>
      <c r="C6" s="333">
        <v>97.525497259999995</v>
      </c>
      <c r="D6" s="118">
        <v>2.1970000000000001</v>
      </c>
      <c r="G6" s="332">
        <v>49</v>
      </c>
      <c r="H6" s="332">
        <v>75.11927</v>
      </c>
      <c r="I6" s="119">
        <f t="shared" ref="I6:J12" si="0">G6/1000</f>
        <v>4.9000000000000002E-2</v>
      </c>
      <c r="J6" s="119">
        <f t="shared" si="0"/>
        <v>7.5119270000000002E-2</v>
      </c>
      <c r="K6" s="119"/>
      <c r="L6" s="119"/>
    </row>
    <row r="7" spans="1:12" ht="15.75" customHeight="1" x14ac:dyDescent="0.2">
      <c r="B7" s="118" t="s">
        <v>1395</v>
      </c>
      <c r="C7" s="334">
        <v>7.5119270000000002E-2</v>
      </c>
      <c r="D7" s="118">
        <v>4.9000000000000002E-2</v>
      </c>
      <c r="G7" s="335">
        <v>9996</v>
      </c>
      <c r="H7" s="335">
        <v>15834.85735</v>
      </c>
      <c r="I7" s="119">
        <f t="shared" si="0"/>
        <v>9.9960000000000004</v>
      </c>
      <c r="J7" s="119">
        <f t="shared" si="0"/>
        <v>15.83485735</v>
      </c>
      <c r="K7" s="119"/>
      <c r="L7" s="119"/>
    </row>
    <row r="8" spans="1:12" x14ac:dyDescent="0.2">
      <c r="B8" s="118" t="s">
        <v>1396</v>
      </c>
      <c r="C8" s="336">
        <v>15.83485735</v>
      </c>
      <c r="D8" s="118">
        <v>9.9960000000000004</v>
      </c>
      <c r="G8" s="335">
        <v>18284</v>
      </c>
      <c r="H8" s="335">
        <v>14744.295190000001</v>
      </c>
      <c r="I8" s="119">
        <f t="shared" si="0"/>
        <v>18.283999999999999</v>
      </c>
      <c r="J8" s="119">
        <f t="shared" si="0"/>
        <v>14.744295190000001</v>
      </c>
      <c r="K8" s="119"/>
      <c r="L8" s="119"/>
    </row>
    <row r="9" spans="1:12" ht="12" customHeight="1" x14ac:dyDescent="0.2">
      <c r="B9" s="118" t="s">
        <v>1397</v>
      </c>
      <c r="C9" s="336">
        <v>14.744295190000001</v>
      </c>
      <c r="D9" s="118">
        <v>18.283999999999999</v>
      </c>
      <c r="G9" s="335">
        <v>54</v>
      </c>
      <c r="H9" s="335">
        <v>1475.8178399999999</v>
      </c>
      <c r="I9" s="119">
        <f t="shared" si="0"/>
        <v>5.3999999999999999E-2</v>
      </c>
      <c r="J9" s="684">
        <f t="shared" si="0"/>
        <v>1.4758178399999999</v>
      </c>
      <c r="K9" s="119"/>
      <c r="L9" s="119"/>
    </row>
    <row r="10" spans="1:12" x14ac:dyDescent="0.2">
      <c r="B10" s="118" t="s">
        <v>1398</v>
      </c>
      <c r="C10" s="241">
        <v>1.4758178399999999</v>
      </c>
      <c r="D10" s="118">
        <v>5.3999999999999999E-2</v>
      </c>
      <c r="G10" s="337">
        <v>20</v>
      </c>
      <c r="H10" s="337">
        <v>21.8</v>
      </c>
      <c r="I10" s="119">
        <f t="shared" si="0"/>
        <v>0.02</v>
      </c>
      <c r="J10" s="119">
        <f t="shared" si="0"/>
        <v>2.18E-2</v>
      </c>
      <c r="K10" s="119"/>
      <c r="L10" s="119"/>
    </row>
    <row r="11" spans="1:12" x14ac:dyDescent="0.2">
      <c r="B11" s="118" t="s">
        <v>1399</v>
      </c>
      <c r="C11" s="338">
        <v>2.18E-2</v>
      </c>
      <c r="D11" s="118">
        <v>0.02</v>
      </c>
      <c r="G11" s="337">
        <v>635</v>
      </c>
      <c r="H11" s="337">
        <v>1289.73658</v>
      </c>
      <c r="I11" s="119">
        <f t="shared" si="0"/>
        <v>0.63500000000000001</v>
      </c>
      <c r="J11" s="119">
        <f t="shared" si="0"/>
        <v>1.28973658</v>
      </c>
      <c r="K11" s="119"/>
      <c r="L11" s="119"/>
    </row>
    <row r="12" spans="1:12" x14ac:dyDescent="0.2">
      <c r="B12" s="339" t="s">
        <v>1400</v>
      </c>
      <c r="C12" s="340">
        <v>1.28973658</v>
      </c>
      <c r="D12" s="339">
        <v>0.63500000000000001</v>
      </c>
      <c r="G12" s="337">
        <v>31235</v>
      </c>
      <c r="H12" s="337">
        <v>130967.12349000001</v>
      </c>
      <c r="I12" s="119">
        <f t="shared" si="0"/>
        <v>31.234999999999999</v>
      </c>
      <c r="J12" s="119">
        <f t="shared" si="0"/>
        <v>130.96712349000001</v>
      </c>
      <c r="K12" s="119"/>
      <c r="L12" s="119"/>
    </row>
    <row r="13" spans="1:12" ht="12" customHeight="1" x14ac:dyDescent="0.2">
      <c r="B13" s="341" t="s">
        <v>7</v>
      </c>
      <c r="C13" s="342">
        <v>130.96712349000001</v>
      </c>
      <c r="D13" s="118">
        <v>31.234999999999999</v>
      </c>
      <c r="G13" s="119"/>
      <c r="H13" s="119"/>
      <c r="I13" s="119"/>
      <c r="J13" s="119"/>
      <c r="K13" s="119"/>
      <c r="L13" s="119"/>
    </row>
    <row r="14" spans="1:12" x14ac:dyDescent="0.2">
      <c r="B14" s="343"/>
      <c r="G14" s="119"/>
      <c r="H14" s="119"/>
      <c r="I14" s="119"/>
      <c r="J14" s="119"/>
      <c r="K14" s="119"/>
      <c r="L14" s="119"/>
    </row>
    <row r="15" spans="1:12" x14ac:dyDescent="0.2">
      <c r="G15" s="119"/>
      <c r="H15" s="119"/>
      <c r="I15" s="119"/>
      <c r="J15" s="119"/>
      <c r="K15" s="119"/>
      <c r="L15" s="119"/>
    </row>
    <row r="16" spans="1:12" x14ac:dyDescent="0.2">
      <c r="G16" s="119"/>
      <c r="H16" s="119"/>
      <c r="I16" s="119"/>
      <c r="J16" s="119"/>
      <c r="K16" s="119"/>
      <c r="L16" s="119"/>
    </row>
    <row r="17" spans="7:12" ht="12" customHeight="1" x14ac:dyDescent="0.2">
      <c r="G17" s="119"/>
      <c r="H17" s="119"/>
      <c r="I17" s="119"/>
      <c r="J17" s="119"/>
      <c r="K17" s="119"/>
      <c r="L17" s="119"/>
    </row>
    <row r="18" spans="7:12" x14ac:dyDescent="0.2">
      <c r="G18" s="119" t="s">
        <v>1401</v>
      </c>
      <c r="H18" s="344">
        <v>0.74465632794818581</v>
      </c>
      <c r="I18" s="119"/>
      <c r="J18" s="119"/>
      <c r="K18" s="119"/>
      <c r="L18" s="119"/>
    </row>
    <row r="19" spans="7:12" x14ac:dyDescent="0.2">
      <c r="G19" s="119" t="s">
        <v>1402</v>
      </c>
      <c r="H19" s="344">
        <v>5.7357348927141805E-4</v>
      </c>
      <c r="I19" s="119"/>
      <c r="J19" s="119"/>
      <c r="K19" s="119"/>
      <c r="L19" s="119"/>
    </row>
    <row r="20" spans="7:12" x14ac:dyDescent="0.2">
      <c r="G20" s="119" t="s">
        <v>1403</v>
      </c>
      <c r="H20" s="344">
        <v>0.12090711720647258</v>
      </c>
      <c r="I20" s="119"/>
      <c r="J20" s="119"/>
      <c r="K20" s="119"/>
      <c r="L20" s="119"/>
    </row>
    <row r="21" spans="7:12" ht="12" customHeight="1" x14ac:dyDescent="0.2">
      <c r="G21" s="119" t="s">
        <v>1404</v>
      </c>
      <c r="H21" s="344">
        <v>0.11258012543221048</v>
      </c>
      <c r="I21" s="119"/>
      <c r="J21" s="119"/>
      <c r="K21" s="119"/>
      <c r="L21" s="119"/>
    </row>
    <row r="22" spans="7:12" x14ac:dyDescent="0.2">
      <c r="G22" s="119" t="s">
        <v>1405</v>
      </c>
      <c r="H22" s="344">
        <v>1.1268613073819904E-2</v>
      </c>
      <c r="I22" s="119"/>
      <c r="J22" s="119"/>
      <c r="K22" s="119"/>
      <c r="L22" s="119"/>
    </row>
    <row r="23" spans="7:12" x14ac:dyDescent="0.2">
      <c r="G23" s="119" t="s">
        <v>1406</v>
      </c>
      <c r="H23" s="344">
        <v>1.664539879862639E-4</v>
      </c>
      <c r="I23" s="119"/>
      <c r="J23" s="119"/>
      <c r="K23" s="119"/>
      <c r="L23" s="119"/>
    </row>
    <row r="24" spans="7:12" x14ac:dyDescent="0.2">
      <c r="G24" s="119" t="s">
        <v>1407</v>
      </c>
      <c r="H24" s="344">
        <v>9.8477888620534439E-3</v>
      </c>
      <c r="I24" s="119"/>
      <c r="J24" s="119"/>
      <c r="K24" s="119"/>
      <c r="L24" s="119"/>
    </row>
    <row r="25" spans="7:12" ht="12" customHeight="1" x14ac:dyDescent="0.2">
      <c r="G25" s="119"/>
      <c r="H25" s="119"/>
      <c r="I25" s="119"/>
      <c r="J25" s="119"/>
      <c r="K25" s="119"/>
      <c r="L25" s="119"/>
    </row>
    <row r="26" spans="7:12" x14ac:dyDescent="0.2">
      <c r="G26" s="119"/>
      <c r="H26" s="119"/>
      <c r="I26" s="119"/>
      <c r="J26" s="119"/>
      <c r="K26" s="119"/>
      <c r="L26" s="119"/>
    </row>
    <row r="27" spans="7:12" x14ac:dyDescent="0.2">
      <c r="G27" s="119"/>
      <c r="H27" s="119"/>
      <c r="I27" s="119"/>
      <c r="J27" s="119"/>
      <c r="K27" s="119"/>
      <c r="L27" s="119"/>
    </row>
    <row r="28" spans="7:12" x14ac:dyDescent="0.2">
      <c r="G28" s="119"/>
      <c r="H28" s="119"/>
      <c r="I28" s="119"/>
      <c r="J28" s="119"/>
      <c r="K28" s="119"/>
      <c r="L28" s="119"/>
    </row>
    <row r="29" spans="7:12" ht="12" customHeight="1" x14ac:dyDescent="0.2">
      <c r="G29" s="119"/>
      <c r="H29" s="119"/>
      <c r="I29" s="119"/>
      <c r="J29" s="119"/>
      <c r="K29" s="119"/>
      <c r="L29" s="119"/>
    </row>
    <row r="30" spans="7:12" x14ac:dyDescent="0.2">
      <c r="G30" s="119"/>
      <c r="H30" s="119"/>
      <c r="I30" s="119"/>
      <c r="J30" s="119"/>
      <c r="K30" s="119"/>
      <c r="L30" s="119"/>
    </row>
    <row r="31" spans="7:12" x14ac:dyDescent="0.2">
      <c r="G31" s="119"/>
      <c r="H31" s="119"/>
      <c r="I31" s="119"/>
      <c r="J31" s="119"/>
      <c r="K31" s="119"/>
      <c r="L31" s="119"/>
    </row>
    <row r="32" spans="7:12" x14ac:dyDescent="0.2">
      <c r="G32" s="119"/>
      <c r="H32" s="119"/>
      <c r="I32" s="119"/>
      <c r="J32" s="119"/>
      <c r="K32" s="119"/>
      <c r="L32" s="119"/>
    </row>
    <row r="33" spans="7:12" ht="12" customHeight="1" x14ac:dyDescent="0.2">
      <c r="G33" s="119"/>
      <c r="H33" s="119"/>
      <c r="I33" s="119"/>
      <c r="J33" s="119"/>
      <c r="K33" s="119"/>
      <c r="L33" s="119"/>
    </row>
    <row r="34" spans="7:12" x14ac:dyDescent="0.2">
      <c r="G34" s="119"/>
      <c r="H34" s="119"/>
      <c r="I34" s="119"/>
      <c r="J34" s="119"/>
      <c r="K34" s="119"/>
      <c r="L34" s="119"/>
    </row>
    <row r="35" spans="7:12" x14ac:dyDescent="0.2">
      <c r="G35" s="119"/>
      <c r="H35" s="119"/>
      <c r="I35" s="119"/>
      <c r="J35" s="119"/>
      <c r="K35" s="119"/>
      <c r="L35" s="119"/>
    </row>
    <row r="36" spans="7:12" x14ac:dyDescent="0.2">
      <c r="G36" s="119"/>
      <c r="H36" s="119"/>
      <c r="I36" s="119"/>
      <c r="J36" s="119"/>
      <c r="K36" s="119"/>
      <c r="L36" s="119"/>
    </row>
    <row r="37" spans="7:12" ht="12" customHeight="1" x14ac:dyDescent="0.2">
      <c r="G37" s="119"/>
      <c r="H37" s="119"/>
      <c r="I37" s="119"/>
      <c r="J37" s="119"/>
      <c r="K37" s="119"/>
      <c r="L37" s="119"/>
    </row>
    <row r="38" spans="7:12" x14ac:dyDescent="0.2">
      <c r="G38" s="119"/>
      <c r="H38" s="119"/>
      <c r="I38" s="119"/>
      <c r="J38" s="119"/>
      <c r="K38" s="119"/>
      <c r="L38" s="119"/>
    </row>
    <row r="39" spans="7:12" x14ac:dyDescent="0.2">
      <c r="G39" s="119"/>
      <c r="H39" s="119"/>
      <c r="I39" s="119"/>
      <c r="J39" s="119"/>
      <c r="K39" s="119"/>
      <c r="L39" s="119"/>
    </row>
    <row r="40" spans="7:12" x14ac:dyDescent="0.2">
      <c r="G40" s="119" t="s">
        <v>1408</v>
      </c>
      <c r="H40" s="344">
        <v>7.8691184424012975E-2</v>
      </c>
      <c r="I40" s="119"/>
      <c r="J40" s="119"/>
      <c r="K40" s="119"/>
      <c r="L40" s="119"/>
    </row>
    <row r="41" spans="7:12" ht="12" customHeight="1" x14ac:dyDescent="0.2">
      <c r="G41" s="119" t="s">
        <v>1409</v>
      </c>
      <c r="H41" s="344">
        <v>1.2439156300703082E-2</v>
      </c>
      <c r="I41" s="119"/>
      <c r="J41" s="119"/>
      <c r="K41" s="119"/>
      <c r="L41" s="119"/>
    </row>
    <row r="42" spans="7:12" x14ac:dyDescent="0.2">
      <c r="G42" s="119" t="s">
        <v>1410</v>
      </c>
      <c r="H42" s="344">
        <v>0.15888897473537819</v>
      </c>
      <c r="I42" s="119"/>
      <c r="J42" s="119"/>
      <c r="K42" s="119"/>
      <c r="L42" s="119"/>
    </row>
    <row r="43" spans="7:12" x14ac:dyDescent="0.2">
      <c r="G43" s="119" t="s">
        <v>1411</v>
      </c>
      <c r="H43" s="344">
        <v>0.70756393417291197</v>
      </c>
      <c r="I43" s="119"/>
      <c r="J43" s="119"/>
      <c r="K43" s="119"/>
      <c r="L43" s="119"/>
    </row>
    <row r="44" spans="7:12" x14ac:dyDescent="0.2">
      <c r="G44" s="119" t="s">
        <v>1412</v>
      </c>
      <c r="H44" s="344">
        <v>1.9701769296144632E-3</v>
      </c>
      <c r="I44" s="119"/>
      <c r="J44" s="119"/>
      <c r="K44" s="119"/>
      <c r="L44" s="119"/>
    </row>
    <row r="45" spans="7:12" ht="12" customHeight="1" x14ac:dyDescent="0.2">
      <c r="G45" s="119" t="s">
        <v>1406</v>
      </c>
      <c r="H45" s="344">
        <v>1.8542841690489067E-3</v>
      </c>
      <c r="I45" s="119"/>
      <c r="J45" s="119"/>
      <c r="K45" s="119"/>
      <c r="L45" s="119"/>
    </row>
    <row r="46" spans="7:12" x14ac:dyDescent="0.2">
      <c r="G46" s="119" t="s">
        <v>1413</v>
      </c>
      <c r="H46" s="344">
        <v>3.8592289268330374E-2</v>
      </c>
      <c r="I46" s="119"/>
      <c r="J46" s="119"/>
      <c r="K46" s="119"/>
      <c r="L46" s="119"/>
    </row>
    <row r="47" spans="7:12" x14ac:dyDescent="0.2">
      <c r="G47" s="119"/>
      <c r="H47" s="119"/>
      <c r="I47" s="119"/>
      <c r="J47" s="119"/>
      <c r="K47" s="119"/>
      <c r="L47" s="119"/>
    </row>
    <row r="48" spans="7:12" x14ac:dyDescent="0.2">
      <c r="G48" s="119"/>
      <c r="H48" s="119"/>
      <c r="I48" s="119"/>
      <c r="J48" s="119"/>
      <c r="K48" s="119"/>
      <c r="L48" s="119"/>
    </row>
    <row r="49" spans="7:12" x14ac:dyDescent="0.2">
      <c r="G49" s="119"/>
      <c r="H49" s="119"/>
      <c r="I49" s="119"/>
      <c r="J49" s="119"/>
      <c r="K49" s="119"/>
      <c r="L49" s="119"/>
    </row>
    <row r="50" spans="7:12" x14ac:dyDescent="0.2">
      <c r="G50" s="119"/>
      <c r="H50" s="119"/>
      <c r="I50" s="119"/>
      <c r="J50" s="119"/>
      <c r="K50" s="119"/>
      <c r="L50" s="119"/>
    </row>
    <row r="51" spans="7:12" x14ac:dyDescent="0.2">
      <c r="G51" s="119"/>
      <c r="H51" s="119"/>
      <c r="I51" s="119"/>
      <c r="J51" s="119"/>
      <c r="K51" s="119"/>
      <c r="L51" s="119"/>
    </row>
    <row r="52" spans="7:12" x14ac:dyDescent="0.2">
      <c r="G52" s="345"/>
      <c r="H52" s="345"/>
      <c r="I52" s="345"/>
    </row>
    <row r="53" spans="7:12" x14ac:dyDescent="0.2">
      <c r="G53" s="345"/>
      <c r="H53" s="345"/>
      <c r="I53" s="345"/>
    </row>
    <row r="54" spans="7:12" x14ac:dyDescent="0.2">
      <c r="G54" s="345"/>
      <c r="H54" s="345"/>
      <c r="I54" s="345"/>
    </row>
    <row r="110" spans="7:7" ht="15" x14ac:dyDescent="0.25">
      <c r="G110" s="346"/>
    </row>
  </sheetData>
  <mergeCells count="1">
    <mergeCell ref="A1:F4"/>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B4404-6FFB-44B2-ABA2-AB97DCC71FD5}">
  <sheetPr>
    <tabColor theme="2"/>
  </sheetPr>
  <dimension ref="A1:J13"/>
  <sheetViews>
    <sheetView showGridLines="0" showWhiteSpace="0" view="pageLayout" zoomScaleNormal="100" zoomScaleSheetLayoutView="100" workbookViewId="0"/>
  </sheetViews>
  <sheetFormatPr defaultColWidth="11.625" defaultRowHeight="15" x14ac:dyDescent="0.25"/>
  <cols>
    <col min="1" max="4" width="11.625" style="792"/>
    <col min="5" max="5" width="3.875" style="792" customWidth="1"/>
    <col min="6" max="6" width="3.75" style="792" customWidth="1"/>
    <col min="7" max="7" width="3.625" style="792" customWidth="1"/>
    <col min="8" max="8" width="32.25" style="792" customWidth="1"/>
    <col min="9" max="16384" width="11.625" style="792"/>
  </cols>
  <sheetData>
    <row r="1" spans="1:10" s="795" customFormat="1" ht="26.25" x14ac:dyDescent="0.25">
      <c r="A1" s="853" t="s">
        <v>2169</v>
      </c>
      <c r="B1" s="784"/>
      <c r="C1" s="784"/>
      <c r="H1" s="1340" t="s">
        <v>1715</v>
      </c>
    </row>
    <row r="2" spans="1:10" s="795" customFormat="1" x14ac:dyDescent="0.25">
      <c r="A2" s="1341"/>
      <c r="B2" s="751"/>
      <c r="C2" s="784"/>
      <c r="H2" s="1342"/>
    </row>
    <row r="3" spans="1:10" s="795" customFormat="1" x14ac:dyDescent="0.25">
      <c r="A3" s="2850" t="s">
        <v>1778</v>
      </c>
      <c r="B3" s="751"/>
      <c r="C3" s="626"/>
      <c r="D3" s="2851"/>
      <c r="E3" s="2851"/>
      <c r="F3" s="2851"/>
      <c r="G3" s="2851"/>
      <c r="H3" s="708">
        <v>66</v>
      </c>
    </row>
    <row r="4" spans="1:10" s="795" customFormat="1" x14ac:dyDescent="0.25">
      <c r="A4" s="2850" t="s">
        <v>1779</v>
      </c>
      <c r="B4" s="751"/>
      <c r="C4" s="626"/>
      <c r="D4" s="2851"/>
      <c r="E4" s="2851"/>
      <c r="F4" s="2851"/>
      <c r="G4" s="2851"/>
      <c r="H4" s="708">
        <f>+H3+1</f>
        <v>67</v>
      </c>
    </row>
    <row r="5" spans="1:10" s="795" customFormat="1" x14ac:dyDescent="0.25">
      <c r="A5" s="2850" t="s">
        <v>1780</v>
      </c>
      <c r="B5" s="751"/>
      <c r="C5" s="626"/>
      <c r="D5" s="2851"/>
      <c r="E5" s="2851"/>
      <c r="F5" s="2851"/>
      <c r="G5" s="2851"/>
      <c r="H5" s="708">
        <f t="shared" ref="H5:H12" si="0">+H4+1</f>
        <v>68</v>
      </c>
    </row>
    <row r="6" spans="1:10" s="795" customFormat="1" x14ac:dyDescent="0.25">
      <c r="A6" s="2850" t="s">
        <v>1781</v>
      </c>
      <c r="B6" s="751"/>
      <c r="C6" s="626"/>
      <c r="D6" s="2851"/>
      <c r="E6" s="2851"/>
      <c r="F6" s="2851"/>
      <c r="G6" s="2851"/>
      <c r="H6" s="708">
        <f t="shared" si="0"/>
        <v>69</v>
      </c>
    </row>
    <row r="7" spans="1:10" s="795" customFormat="1" x14ac:dyDescent="0.25">
      <c r="A7" s="2850" t="s">
        <v>1782</v>
      </c>
      <c r="B7" s="751"/>
      <c r="C7" s="626"/>
      <c r="D7" s="2851"/>
      <c r="E7" s="2851"/>
      <c r="F7" s="2851"/>
      <c r="G7" s="2851"/>
      <c r="H7" s="708">
        <f t="shared" si="0"/>
        <v>70</v>
      </c>
    </row>
    <row r="8" spans="1:10" s="795" customFormat="1" x14ac:dyDescent="0.25">
      <c r="A8" s="2850" t="s">
        <v>2392</v>
      </c>
      <c r="B8" s="751"/>
      <c r="C8" s="626"/>
      <c r="D8" s="2851"/>
      <c r="E8" s="2851"/>
      <c r="F8" s="2851"/>
      <c r="G8" s="2851"/>
      <c r="H8" s="708">
        <f t="shared" si="0"/>
        <v>71</v>
      </c>
    </row>
    <row r="9" spans="1:10" s="795" customFormat="1" x14ac:dyDescent="0.25">
      <c r="A9" s="2850" t="s">
        <v>1783</v>
      </c>
      <c r="B9" s="751"/>
      <c r="C9" s="626"/>
      <c r="D9" s="2851"/>
      <c r="E9" s="2851"/>
      <c r="F9" s="2851"/>
      <c r="G9" s="2851"/>
      <c r="H9" s="708">
        <f t="shared" si="0"/>
        <v>72</v>
      </c>
      <c r="J9" s="698"/>
    </row>
    <row r="10" spans="1:10" s="795" customFormat="1" x14ac:dyDescent="0.25">
      <c r="A10" s="2850" t="s">
        <v>1784</v>
      </c>
      <c r="B10" s="751"/>
      <c r="C10" s="626"/>
      <c r="D10" s="2851"/>
      <c r="E10" s="2851"/>
      <c r="F10" s="2851"/>
      <c r="G10" s="2851"/>
      <c r="H10" s="708">
        <f t="shared" si="0"/>
        <v>73</v>
      </c>
    </row>
    <row r="11" spans="1:10" s="795" customFormat="1" x14ac:dyDescent="0.25">
      <c r="A11" s="2850" t="s">
        <v>1785</v>
      </c>
      <c r="B11" s="751"/>
      <c r="C11" s="626"/>
      <c r="D11" s="2851"/>
      <c r="E11" s="2851"/>
      <c r="F11" s="2851"/>
      <c r="G11" s="2851"/>
      <c r="H11" s="708">
        <f t="shared" si="0"/>
        <v>74</v>
      </c>
    </row>
    <row r="12" spans="1:10" s="795" customFormat="1" x14ac:dyDescent="0.25">
      <c r="A12" s="2850" t="s">
        <v>1786</v>
      </c>
      <c r="B12" s="751"/>
      <c r="C12" s="626"/>
      <c r="D12" s="2851"/>
      <c r="E12" s="2851"/>
      <c r="F12" s="2851"/>
      <c r="G12" s="2851"/>
      <c r="H12" s="708">
        <f t="shared" si="0"/>
        <v>75</v>
      </c>
    </row>
    <row r="13" spans="1:10" s="795" customFormat="1" x14ac:dyDescent="0.25"/>
  </sheetData>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C076-3D74-4FB8-80B4-9CC6823ECCBF}">
  <sheetPr>
    <tabColor theme="2"/>
  </sheetPr>
  <dimension ref="A1:M114"/>
  <sheetViews>
    <sheetView showGridLines="0" showWhiteSpace="0" view="pageLayout" zoomScaleNormal="100" zoomScaleSheetLayoutView="100" workbookViewId="0">
      <selection sqref="A1:J1"/>
    </sheetView>
  </sheetViews>
  <sheetFormatPr defaultColWidth="0" defaultRowHeight="12" x14ac:dyDescent="0.2"/>
  <cols>
    <col min="1" max="1" width="5.375" style="619" customWidth="1"/>
    <col min="2" max="2" width="29.625" style="75" customWidth="1"/>
    <col min="3" max="9" width="6.625" style="74" customWidth="1"/>
    <col min="10" max="10" width="7.25" style="74" customWidth="1"/>
    <col min="11" max="11" width="8.5" style="74" hidden="1" customWidth="1"/>
    <col min="12" max="12" width="0" style="74" hidden="1" customWidth="1"/>
    <col min="13" max="16384" width="8" style="74" hidden="1"/>
  </cols>
  <sheetData>
    <row r="1" spans="1:13" ht="120" customHeight="1" x14ac:dyDescent="0.2">
      <c r="A1" s="3127" t="s">
        <v>2192</v>
      </c>
      <c r="B1" s="3128"/>
      <c r="C1" s="3128"/>
      <c r="D1" s="3128"/>
      <c r="E1" s="3128"/>
      <c r="F1" s="3127"/>
      <c r="G1" s="3127"/>
      <c r="H1" s="3127"/>
      <c r="I1" s="3127"/>
      <c r="J1" s="3127"/>
    </row>
    <row r="2" spans="1:13" ht="12" customHeight="1" x14ac:dyDescent="0.25">
      <c r="B2" s="1369"/>
      <c r="C2" s="3129" t="s">
        <v>1104</v>
      </c>
      <c r="D2" s="3129"/>
      <c r="E2" s="3129"/>
      <c r="F2" s="3129"/>
      <c r="G2" s="3129" t="s">
        <v>1105</v>
      </c>
      <c r="H2" s="3129"/>
      <c r="I2" s="3117"/>
      <c r="J2" s="3117"/>
      <c r="K2" s="182"/>
      <c r="L2" s="182"/>
    </row>
    <row r="3" spans="1:13" ht="15" customHeight="1" x14ac:dyDescent="0.2">
      <c r="B3" s="605" t="s">
        <v>9</v>
      </c>
      <c r="C3" s="2222" t="s">
        <v>1106</v>
      </c>
      <c r="D3" s="2223" t="s">
        <v>1107</v>
      </c>
      <c r="E3" s="2223" t="s">
        <v>1108</v>
      </c>
      <c r="F3" s="2223" t="s">
        <v>1109</v>
      </c>
      <c r="G3" s="2222" t="s">
        <v>1106</v>
      </c>
      <c r="H3" s="2223" t="s">
        <v>1107</v>
      </c>
      <c r="I3" s="115" t="s">
        <v>1108</v>
      </c>
      <c r="J3" s="115" t="s">
        <v>1109</v>
      </c>
    </row>
    <row r="4" spans="1:13" ht="26.25" customHeight="1" x14ac:dyDescent="0.2">
      <c r="A4" s="1490"/>
      <c r="B4" s="2224" t="s">
        <v>1110</v>
      </c>
      <c r="C4" s="2225">
        <v>12</v>
      </c>
      <c r="D4" s="2226">
        <v>12</v>
      </c>
      <c r="E4" s="2226">
        <v>12</v>
      </c>
      <c r="F4" s="2226">
        <v>12</v>
      </c>
      <c r="G4" s="2225">
        <v>12</v>
      </c>
      <c r="H4" s="2226">
        <v>12</v>
      </c>
      <c r="I4" s="116">
        <v>12</v>
      </c>
      <c r="J4" s="116">
        <v>12</v>
      </c>
    </row>
    <row r="5" spans="1:13" x14ac:dyDescent="0.2">
      <c r="B5" s="750" t="s">
        <v>1111</v>
      </c>
      <c r="C5" s="282"/>
      <c r="D5" s="283"/>
      <c r="E5" s="283"/>
      <c r="F5" s="283"/>
      <c r="G5" s="284"/>
      <c r="H5" s="285"/>
      <c r="I5" s="285"/>
      <c r="J5" s="283"/>
    </row>
    <row r="6" spans="1:13" ht="12" customHeight="1" x14ac:dyDescent="0.2">
      <c r="A6" s="1419">
        <v>1</v>
      </c>
      <c r="B6" s="240" t="s">
        <v>1112</v>
      </c>
      <c r="C6" s="286"/>
      <c r="D6" s="287"/>
      <c r="E6" s="287"/>
      <c r="F6" s="287"/>
      <c r="G6" s="286">
        <v>98802.634905187762</v>
      </c>
      <c r="H6" s="287">
        <v>98672.948391313475</v>
      </c>
      <c r="I6" s="287">
        <v>98524.085197563763</v>
      </c>
      <c r="J6" s="287">
        <v>97318.074732773108</v>
      </c>
      <c r="K6" s="288"/>
      <c r="L6" s="288"/>
    </row>
    <row r="7" spans="1:13" ht="4.5" customHeight="1" x14ac:dyDescent="0.2">
      <c r="B7" s="289"/>
      <c r="C7" s="290"/>
      <c r="D7" s="291"/>
      <c r="E7" s="291"/>
      <c r="F7" s="291"/>
      <c r="G7" s="292"/>
      <c r="H7" s="293"/>
      <c r="I7" s="293"/>
      <c r="J7" s="291"/>
    </row>
    <row r="8" spans="1:13" x14ac:dyDescent="0.2">
      <c r="B8" s="281" t="s">
        <v>1113</v>
      </c>
      <c r="C8" s="294"/>
      <c r="D8" s="295"/>
      <c r="E8" s="295"/>
      <c r="F8" s="295"/>
      <c r="G8" s="296"/>
      <c r="H8" s="297"/>
      <c r="I8" s="297"/>
      <c r="J8" s="295"/>
    </row>
    <row r="9" spans="1:13" ht="24" x14ac:dyDescent="0.2">
      <c r="A9" s="1419">
        <v>2</v>
      </c>
      <c r="B9" s="141" t="s">
        <v>1114</v>
      </c>
      <c r="C9" s="298">
        <v>89626.92537513077</v>
      </c>
      <c r="D9" s="287">
        <v>88527.019280172986</v>
      </c>
      <c r="E9" s="287">
        <v>87459.034808151002</v>
      </c>
      <c r="F9" s="287">
        <v>86540.598986484067</v>
      </c>
      <c r="G9" s="286">
        <v>5927.3545388054818</v>
      </c>
      <c r="H9" s="287">
        <v>5846.3132234692412</v>
      </c>
      <c r="I9" s="287">
        <v>5790.3078434432973</v>
      </c>
      <c r="J9" s="705">
        <v>5746.4134697827858</v>
      </c>
      <c r="K9" s="288"/>
      <c r="L9" s="288"/>
      <c r="M9" s="288"/>
    </row>
    <row r="10" spans="1:13" x14ac:dyDescent="0.2">
      <c r="A10" s="1491">
        <v>3</v>
      </c>
      <c r="B10" s="248" t="s">
        <v>1115</v>
      </c>
      <c r="C10" s="294">
        <v>70841.38906182324</v>
      </c>
      <c r="D10" s="300">
        <v>70098.441349866611</v>
      </c>
      <c r="E10" s="300">
        <v>69258.980028566744</v>
      </c>
      <c r="F10" s="300">
        <v>68503.302894282751</v>
      </c>
      <c r="G10" s="301">
        <v>3542.0694530911624</v>
      </c>
      <c r="H10" s="297">
        <v>3504.9220674933308</v>
      </c>
      <c r="I10" s="297">
        <v>3462.9490014283379</v>
      </c>
      <c r="J10" s="300">
        <v>3425.1651447141376</v>
      </c>
    </row>
    <row r="11" spans="1:13" x14ac:dyDescent="0.2">
      <c r="A11" s="619">
        <v>4</v>
      </c>
      <c r="B11" s="248" t="s">
        <v>1116</v>
      </c>
      <c r="C11" s="294">
        <v>18770.894896077833</v>
      </c>
      <c r="D11" s="300">
        <v>18418.647229026446</v>
      </c>
      <c r="E11" s="300">
        <v>18192.70972849166</v>
      </c>
      <c r="F11" s="300">
        <v>18035.376635378409</v>
      </c>
      <c r="G11" s="301">
        <v>2370.6436684846135</v>
      </c>
      <c r="H11" s="297">
        <v>2331.4604546959813</v>
      </c>
      <c r="I11" s="297">
        <v>2320.0137909223681</v>
      </c>
      <c r="J11" s="300">
        <v>2319.3288682457396</v>
      </c>
    </row>
    <row r="12" spans="1:13" x14ac:dyDescent="0.2">
      <c r="A12" s="1419">
        <v>5</v>
      </c>
      <c r="B12" s="141" t="s">
        <v>1117</v>
      </c>
      <c r="C12" s="298">
        <v>94774.550725060442</v>
      </c>
      <c r="D12" s="287">
        <v>95581.307900414176</v>
      </c>
      <c r="E12" s="287">
        <v>99401.879881071931</v>
      </c>
      <c r="F12" s="287">
        <v>104059.25451018155</v>
      </c>
      <c r="G12" s="286">
        <v>44825.865964228702</v>
      </c>
      <c r="H12" s="287">
        <v>43393.312342263052</v>
      </c>
      <c r="I12" s="287">
        <v>44228.32272017825</v>
      </c>
      <c r="J12" s="287">
        <v>46534.729040383223</v>
      </c>
      <c r="K12" s="288"/>
      <c r="L12" s="288"/>
      <c r="M12" s="288"/>
    </row>
    <row r="13" spans="1:13" ht="36" x14ac:dyDescent="0.2">
      <c r="A13" s="619">
        <v>6</v>
      </c>
      <c r="B13" s="248" t="s">
        <v>1118</v>
      </c>
      <c r="C13" s="294">
        <v>32752.568998656181</v>
      </c>
      <c r="D13" s="300">
        <v>37702.866618859865</v>
      </c>
      <c r="E13" s="300">
        <v>42791.904762935468</v>
      </c>
      <c r="F13" s="300">
        <v>44385.495972609257</v>
      </c>
      <c r="G13" s="301">
        <v>7795.1085768496932</v>
      </c>
      <c r="H13" s="297">
        <v>8798.3931460785188</v>
      </c>
      <c r="I13" s="297">
        <v>9800.8535820265624</v>
      </c>
      <c r="J13" s="300">
        <v>10122.93661943484</v>
      </c>
    </row>
    <row r="14" spans="1:13" ht="24" x14ac:dyDescent="0.2">
      <c r="A14" s="619">
        <v>7</v>
      </c>
      <c r="B14" s="248" t="s">
        <v>1119</v>
      </c>
      <c r="C14" s="294">
        <v>50146.491461750535</v>
      </c>
      <c r="D14" s="300">
        <v>46752.116930370896</v>
      </c>
      <c r="E14" s="302">
        <v>45512.242543979497</v>
      </c>
      <c r="F14" s="300">
        <v>48425.339720372169</v>
      </c>
      <c r="G14" s="301">
        <v>25155.267122725305</v>
      </c>
      <c r="H14" s="297">
        <v>23468.594845001135</v>
      </c>
      <c r="I14" s="297">
        <v>23329.736563994724</v>
      </c>
      <c r="J14" s="300">
        <v>25163.373603748256</v>
      </c>
    </row>
    <row r="15" spans="1:13" x14ac:dyDescent="0.2">
      <c r="A15" s="619">
        <v>8</v>
      </c>
      <c r="B15" s="248" t="s">
        <v>1120</v>
      </c>
      <c r="C15" s="294">
        <v>11875.490264653707</v>
      </c>
      <c r="D15" s="300">
        <v>11126.324351183403</v>
      </c>
      <c r="E15" s="300">
        <v>11097.732574156958</v>
      </c>
      <c r="F15" s="300">
        <v>11248.418817200136</v>
      </c>
      <c r="G15" s="301">
        <v>11875.490264653707</v>
      </c>
      <c r="H15" s="297">
        <v>11126.324351183403</v>
      </c>
      <c r="I15" s="297">
        <v>11097.732574156958</v>
      </c>
      <c r="J15" s="300">
        <v>11248.418817200136</v>
      </c>
    </row>
    <row r="16" spans="1:13" x14ac:dyDescent="0.2">
      <c r="A16" s="1419">
        <v>9</v>
      </c>
      <c r="B16" s="141" t="s">
        <v>1121</v>
      </c>
      <c r="C16" s="286"/>
      <c r="D16" s="287"/>
      <c r="E16" s="287"/>
      <c r="F16" s="287"/>
      <c r="G16" s="286">
        <v>4572.3374415319495</v>
      </c>
      <c r="H16" s="287">
        <v>4132.3559289362502</v>
      </c>
      <c r="I16" s="287">
        <v>3614.8339470590849</v>
      </c>
      <c r="J16" s="287">
        <v>3112.5721086377998</v>
      </c>
    </row>
    <row r="17" spans="1:10" x14ac:dyDescent="0.2">
      <c r="A17" s="1419">
        <v>10</v>
      </c>
      <c r="B17" s="141" t="s">
        <v>1122</v>
      </c>
      <c r="C17" s="286">
        <v>53308.048632291095</v>
      </c>
      <c r="D17" s="287">
        <v>51510.230021198287</v>
      </c>
      <c r="E17" s="287">
        <v>49674.381240355295</v>
      </c>
      <c r="F17" s="287">
        <v>49341.035056404791</v>
      </c>
      <c r="G17" s="286">
        <v>10770.149762585757</v>
      </c>
      <c r="H17" s="287">
        <v>10985.824107266812</v>
      </c>
      <c r="I17" s="287">
        <v>10751.048643073302</v>
      </c>
      <c r="J17" s="287">
        <v>11174.430802548364</v>
      </c>
    </row>
    <row r="18" spans="1:10" ht="28.35" customHeight="1" x14ac:dyDescent="0.2">
      <c r="A18" s="619">
        <v>11</v>
      </c>
      <c r="B18" s="248" t="s">
        <v>1123</v>
      </c>
      <c r="C18" s="294">
        <v>6932.9677588081968</v>
      </c>
      <c r="D18" s="300">
        <v>7279.8161950177464</v>
      </c>
      <c r="E18" s="300">
        <v>7406.950311440065</v>
      </c>
      <c r="F18" s="300">
        <v>8060.198130253094</v>
      </c>
      <c r="G18" s="301">
        <v>6253.4459190995449</v>
      </c>
      <c r="H18" s="297">
        <v>6777.8303258060005</v>
      </c>
      <c r="I18" s="297">
        <v>6926.9860397376024</v>
      </c>
      <c r="J18" s="300">
        <v>7512.7260401253416</v>
      </c>
    </row>
    <row r="19" spans="1:10" ht="24" x14ac:dyDescent="0.2">
      <c r="A19" s="619">
        <v>12</v>
      </c>
      <c r="B19" s="303" t="s">
        <v>1124</v>
      </c>
      <c r="C19" s="304">
        <v>5.3472302342208984</v>
      </c>
      <c r="D19" s="305">
        <v>4.6873573810439062</v>
      </c>
      <c r="E19" s="305">
        <v>3.457684204493122</v>
      </c>
      <c r="F19" s="305" t="s">
        <v>246</v>
      </c>
      <c r="G19" s="304">
        <v>5.3472302342208984</v>
      </c>
      <c r="H19" s="305">
        <v>4.6873573810439062</v>
      </c>
      <c r="I19" s="305">
        <v>3.457684204493122</v>
      </c>
      <c r="J19" s="305"/>
    </row>
    <row r="20" spans="1:10" x14ac:dyDescent="0.2">
      <c r="A20" s="619">
        <v>13</v>
      </c>
      <c r="B20" s="248" t="s">
        <v>1125</v>
      </c>
      <c r="C20" s="306">
        <v>46369.733643248677</v>
      </c>
      <c r="D20" s="307">
        <v>44225.726468799498</v>
      </c>
      <c r="E20" s="307">
        <v>42263.973244710738</v>
      </c>
      <c r="F20" s="307">
        <v>41280.836926151707</v>
      </c>
      <c r="G20" s="308">
        <v>4511.3566132519918</v>
      </c>
      <c r="H20" s="293">
        <v>4203.3064240797657</v>
      </c>
      <c r="I20" s="293">
        <v>3820.6049191312072</v>
      </c>
      <c r="J20" s="307">
        <v>3661.7047624230231</v>
      </c>
    </row>
    <row r="21" spans="1:10" x14ac:dyDescent="0.2">
      <c r="A21" s="1419">
        <v>14</v>
      </c>
      <c r="B21" s="141" t="s">
        <v>1126</v>
      </c>
      <c r="C21" s="286">
        <v>1794.0728022354112</v>
      </c>
      <c r="D21" s="287">
        <v>2148.615607884999</v>
      </c>
      <c r="E21" s="287">
        <v>2312.2823030404493</v>
      </c>
      <c r="F21" s="287">
        <v>2436.1717244866791</v>
      </c>
      <c r="G21" s="286">
        <v>1335.9553164801368</v>
      </c>
      <c r="H21" s="287">
        <v>1710.0492783510699</v>
      </c>
      <c r="I21" s="287">
        <v>1888.3509987252273</v>
      </c>
      <c r="J21" s="287">
        <v>2026.8901220998112</v>
      </c>
    </row>
    <row r="22" spans="1:10" x14ac:dyDescent="0.2">
      <c r="A22" s="1419">
        <v>15</v>
      </c>
      <c r="B22" s="141" t="s">
        <v>1127</v>
      </c>
      <c r="C22" s="286">
        <v>50996.712127737002</v>
      </c>
      <c r="D22" s="287">
        <v>51986.738433661645</v>
      </c>
      <c r="E22" s="287">
        <v>52201.134181190166</v>
      </c>
      <c r="F22" s="287">
        <v>52545.190677277773</v>
      </c>
      <c r="G22" s="286">
        <v>3193.9050686935375</v>
      </c>
      <c r="H22" s="287">
        <v>3043.6733967364958</v>
      </c>
      <c r="I22" s="287">
        <v>2890.8027873618507</v>
      </c>
      <c r="J22" s="287">
        <v>2831.2527964248075</v>
      </c>
    </row>
    <row r="23" spans="1:10" x14ac:dyDescent="0.2">
      <c r="A23" s="1419">
        <v>16</v>
      </c>
      <c r="B23" s="240" t="s">
        <v>1128</v>
      </c>
      <c r="C23" s="298"/>
      <c r="D23" s="287"/>
      <c r="E23" s="287"/>
      <c r="F23" s="287"/>
      <c r="G23" s="286">
        <v>70625.568092325571</v>
      </c>
      <c r="H23" s="287">
        <v>69111.528277022924</v>
      </c>
      <c r="I23" s="287">
        <v>69163.666939841001</v>
      </c>
      <c r="J23" s="287">
        <v>71426.288339876803</v>
      </c>
    </row>
    <row r="24" spans="1:10" ht="0.6" customHeight="1" x14ac:dyDescent="0.2">
      <c r="B24" s="81"/>
      <c r="C24" s="294"/>
      <c r="D24" s="295"/>
      <c r="E24" s="295"/>
      <c r="F24" s="295"/>
      <c r="G24" s="296"/>
      <c r="H24" s="297"/>
      <c r="I24" s="297"/>
      <c r="J24" s="295"/>
    </row>
    <row r="25" spans="1:10" x14ac:dyDescent="0.2">
      <c r="B25" s="281" t="s">
        <v>1129</v>
      </c>
      <c r="C25" s="306"/>
      <c r="D25" s="291"/>
      <c r="E25" s="291"/>
      <c r="F25" s="291"/>
      <c r="G25" s="309"/>
      <c r="H25" s="293"/>
      <c r="I25" s="293"/>
      <c r="J25" s="291"/>
    </row>
    <row r="26" spans="1:10" x14ac:dyDescent="0.2">
      <c r="A26" s="619">
        <v>17</v>
      </c>
      <c r="B26" s="289" t="s">
        <v>1130</v>
      </c>
      <c r="C26" s="310">
        <v>38317.887411846903</v>
      </c>
      <c r="D26" s="311">
        <v>36767.01786875727</v>
      </c>
      <c r="E26" s="311">
        <v>36279.950124273018</v>
      </c>
      <c r="F26" s="311">
        <v>34425.951819920629</v>
      </c>
      <c r="G26" s="312">
        <v>4029.2151053361194</v>
      </c>
      <c r="H26" s="313">
        <v>3711.6328781387533</v>
      </c>
      <c r="I26" s="313">
        <v>3326.1628794875032</v>
      </c>
      <c r="J26" s="300">
        <v>3253.9038594768613</v>
      </c>
    </row>
    <row r="27" spans="1:10" ht="14.1" customHeight="1" x14ac:dyDescent="0.2">
      <c r="A27" s="619">
        <v>18</v>
      </c>
      <c r="B27" s="289" t="s">
        <v>1131</v>
      </c>
      <c r="C27" s="310">
        <v>11735.846639341982</v>
      </c>
      <c r="D27" s="311">
        <v>11781.227175641383</v>
      </c>
      <c r="E27" s="311">
        <v>11874.056132231717</v>
      </c>
      <c r="F27" s="311">
        <v>11890.149389545963</v>
      </c>
      <c r="G27" s="312">
        <v>5998.3355968237693</v>
      </c>
      <c r="H27" s="313">
        <v>6008.3006731060732</v>
      </c>
      <c r="I27" s="313">
        <v>5918.2583433238951</v>
      </c>
      <c r="J27" s="300">
        <v>5785.2275206548447</v>
      </c>
    </row>
    <row r="28" spans="1:10" ht="15" customHeight="1" x14ac:dyDescent="0.2">
      <c r="A28" s="619">
        <v>19</v>
      </c>
      <c r="B28" s="289" t="s">
        <v>1132</v>
      </c>
      <c r="C28" s="310">
        <v>9062.7798442534786</v>
      </c>
      <c r="D28" s="311">
        <v>10284.952578166045</v>
      </c>
      <c r="E28" s="311">
        <v>11416.919943070834</v>
      </c>
      <c r="F28" s="311">
        <v>12670.921102793045</v>
      </c>
      <c r="G28" s="312">
        <v>6145.3027442464481</v>
      </c>
      <c r="H28" s="313">
        <v>7228.6020214139326</v>
      </c>
      <c r="I28" s="313">
        <v>8089.7259978410812</v>
      </c>
      <c r="J28" s="300">
        <v>9131.3881487135714</v>
      </c>
    </row>
    <row r="29" spans="1:10" ht="72" customHeight="1" x14ac:dyDescent="0.2">
      <c r="A29" s="619" t="s">
        <v>856</v>
      </c>
      <c r="B29" s="289" t="s">
        <v>1133</v>
      </c>
      <c r="C29" s="310"/>
      <c r="D29" s="311"/>
      <c r="E29" s="311"/>
      <c r="F29" s="311"/>
      <c r="G29" s="314" t="s">
        <v>246</v>
      </c>
      <c r="H29" s="315" t="s">
        <v>246</v>
      </c>
      <c r="I29" s="315" t="s">
        <v>246</v>
      </c>
      <c r="J29" s="316" t="s">
        <v>246</v>
      </c>
    </row>
    <row r="30" spans="1:10" ht="23.25" customHeight="1" x14ac:dyDescent="0.2">
      <c r="A30" s="619" t="s">
        <v>858</v>
      </c>
      <c r="B30" s="289" t="s">
        <v>1134</v>
      </c>
      <c r="C30" s="310"/>
      <c r="D30" s="311"/>
      <c r="E30" s="311"/>
      <c r="F30" s="311"/>
      <c r="G30" s="314" t="s">
        <v>246</v>
      </c>
      <c r="H30" s="315" t="s">
        <v>246</v>
      </c>
      <c r="I30" s="315" t="s">
        <v>246</v>
      </c>
      <c r="J30" s="316" t="s">
        <v>246</v>
      </c>
    </row>
    <row r="31" spans="1:10" ht="14.1" customHeight="1" x14ac:dyDescent="0.2">
      <c r="A31" s="1419">
        <v>20</v>
      </c>
      <c r="B31" s="141" t="s">
        <v>1135</v>
      </c>
      <c r="C31" s="286">
        <v>59116.513895442367</v>
      </c>
      <c r="D31" s="287">
        <v>58833.197622564687</v>
      </c>
      <c r="E31" s="287">
        <v>59570.926199575566</v>
      </c>
      <c r="F31" s="287">
        <v>58987.022312259644</v>
      </c>
      <c r="G31" s="286">
        <v>16172.853446406336</v>
      </c>
      <c r="H31" s="287">
        <v>16948.535572658762</v>
      </c>
      <c r="I31" s="287">
        <v>17334.147220652481</v>
      </c>
      <c r="J31" s="287">
        <v>18170.519528845281</v>
      </c>
    </row>
    <row r="32" spans="1:10" ht="14.1" customHeight="1" x14ac:dyDescent="0.2">
      <c r="A32" s="619" t="s">
        <v>1136</v>
      </c>
      <c r="B32" s="299" t="s">
        <v>1137</v>
      </c>
      <c r="C32" s="314"/>
      <c r="D32" s="317"/>
      <c r="E32" s="317"/>
      <c r="F32" s="317"/>
      <c r="G32" s="314"/>
      <c r="H32" s="317"/>
      <c r="I32" s="317"/>
      <c r="J32" s="317"/>
    </row>
    <row r="33" spans="1:12" ht="14.1" customHeight="1" x14ac:dyDescent="0.2">
      <c r="A33" s="619" t="s">
        <v>1138</v>
      </c>
      <c r="B33" s="299" t="s">
        <v>1139</v>
      </c>
      <c r="C33" s="314"/>
      <c r="D33" s="317"/>
      <c r="E33" s="317"/>
      <c r="F33" s="317"/>
      <c r="G33" s="314"/>
      <c r="H33" s="317"/>
      <c r="I33" s="317"/>
      <c r="J33" s="317"/>
    </row>
    <row r="34" spans="1:12" ht="14.1" customHeight="1" x14ac:dyDescent="0.2">
      <c r="A34" s="619" t="s">
        <v>1140</v>
      </c>
      <c r="B34" s="86" t="s">
        <v>1141</v>
      </c>
      <c r="C34" s="306">
        <v>59116.513895442367</v>
      </c>
      <c r="D34" s="318">
        <v>58833.197622564687</v>
      </c>
      <c r="E34" s="318">
        <v>59570.926199575566</v>
      </c>
      <c r="F34" s="318">
        <v>58987.022312259644</v>
      </c>
      <c r="G34" s="319">
        <v>16172.853446406336</v>
      </c>
      <c r="H34" s="320">
        <v>16948.535572658762</v>
      </c>
      <c r="I34" s="320">
        <v>17334.147220652481</v>
      </c>
      <c r="J34" s="318">
        <v>18170.519528845278</v>
      </c>
    </row>
    <row r="35" spans="1:12" x14ac:dyDescent="0.2">
      <c r="B35" s="86"/>
      <c r="C35" s="306"/>
      <c r="D35" s="291"/>
      <c r="E35" s="291"/>
      <c r="F35" s="291"/>
      <c r="G35" s="309"/>
      <c r="H35" s="293"/>
      <c r="I35" s="293"/>
      <c r="J35" s="291"/>
    </row>
    <row r="36" spans="1:12" x14ac:dyDescent="0.2">
      <c r="A36" s="1419">
        <v>21</v>
      </c>
      <c r="B36" s="321" t="s">
        <v>1142</v>
      </c>
      <c r="C36" s="322"/>
      <c r="D36" s="287"/>
      <c r="E36" s="287"/>
      <c r="F36" s="287"/>
      <c r="G36" s="286">
        <v>98802.634905187762</v>
      </c>
      <c r="H36" s="287">
        <v>98672.948391313475</v>
      </c>
      <c r="I36" s="287">
        <v>98524.085197563763</v>
      </c>
      <c r="J36" s="287">
        <v>97318.074732773108</v>
      </c>
      <c r="L36" s="323"/>
    </row>
    <row r="37" spans="1:12" x14ac:dyDescent="0.2">
      <c r="A37" s="1419">
        <v>22</v>
      </c>
      <c r="B37" s="240" t="s">
        <v>1143</v>
      </c>
      <c r="C37" s="322"/>
      <c r="D37" s="287"/>
      <c r="E37" s="287"/>
      <c r="F37" s="287"/>
      <c r="G37" s="286">
        <v>54447.36741568501</v>
      </c>
      <c r="H37" s="287">
        <v>52158.305346983128</v>
      </c>
      <c r="I37" s="287">
        <v>51826.062034984032</v>
      </c>
      <c r="J37" s="287">
        <v>53255.768811031528</v>
      </c>
    </row>
    <row r="38" spans="1:12" x14ac:dyDescent="0.2">
      <c r="A38" s="1419">
        <v>23</v>
      </c>
      <c r="B38" s="240" t="s">
        <v>1144</v>
      </c>
      <c r="C38" s="324"/>
      <c r="D38" s="287"/>
      <c r="E38" s="287"/>
      <c r="F38" s="287"/>
      <c r="G38" s="325">
        <v>1.8189182976481755</v>
      </c>
      <c r="H38" s="326">
        <v>1.9043275838875571</v>
      </c>
      <c r="I38" s="326">
        <v>1.9156921552926158</v>
      </c>
      <c r="J38" s="326">
        <v>1.8512896502851437</v>
      </c>
    </row>
    <row r="39" spans="1:12" x14ac:dyDescent="0.2">
      <c r="C39" s="327"/>
      <c r="D39" s="327"/>
      <c r="E39" s="327"/>
      <c r="F39" s="327"/>
      <c r="G39" s="327"/>
      <c r="H39" s="328"/>
      <c r="I39" s="328"/>
      <c r="J39" s="328"/>
    </row>
    <row r="40" spans="1:12" x14ac:dyDescent="0.2">
      <c r="C40" s="327"/>
      <c r="D40" s="327"/>
      <c r="E40" s="327"/>
      <c r="F40" s="327"/>
      <c r="G40" s="327"/>
      <c r="H40" s="329"/>
      <c r="I40" s="329"/>
      <c r="J40" s="327"/>
    </row>
    <row r="41" spans="1:12" x14ac:dyDescent="0.2">
      <c r="C41" s="327"/>
      <c r="D41" s="327"/>
      <c r="E41" s="327"/>
      <c r="F41" s="327"/>
      <c r="G41" s="327"/>
      <c r="H41" s="327"/>
      <c r="I41" s="327"/>
      <c r="J41" s="327"/>
    </row>
    <row r="42" spans="1:12" x14ac:dyDescent="0.2">
      <c r="C42" s="327"/>
      <c r="D42" s="327"/>
      <c r="E42" s="327"/>
      <c r="F42" s="327"/>
      <c r="G42" s="327"/>
      <c r="H42" s="327"/>
      <c r="I42" s="327"/>
      <c r="J42" s="327"/>
    </row>
    <row r="43" spans="1:12" x14ac:dyDescent="0.2">
      <c r="C43" s="327"/>
      <c r="D43" s="327"/>
      <c r="E43" s="327"/>
      <c r="F43" s="327"/>
      <c r="G43" s="327"/>
      <c r="H43" s="327"/>
      <c r="I43" s="327"/>
      <c r="J43" s="327"/>
    </row>
    <row r="44" spans="1:12" x14ac:dyDescent="0.2">
      <c r="C44" s="327"/>
      <c r="D44" s="327"/>
      <c r="E44" s="327"/>
      <c r="F44" s="327"/>
      <c r="G44" s="327"/>
      <c r="H44" s="327"/>
      <c r="I44" s="327"/>
      <c r="J44" s="327"/>
    </row>
    <row r="45" spans="1:12" x14ac:dyDescent="0.2">
      <c r="C45" s="327"/>
      <c r="D45" s="327"/>
      <c r="E45" s="327"/>
      <c r="F45" s="327"/>
      <c r="G45" s="327"/>
      <c r="H45" s="327"/>
      <c r="I45" s="327"/>
      <c r="J45" s="327"/>
    </row>
    <row r="46" spans="1:12" x14ac:dyDescent="0.2">
      <c r="C46" s="327"/>
      <c r="D46" s="327"/>
      <c r="E46" s="327"/>
      <c r="F46" s="327"/>
      <c r="G46" s="327"/>
      <c r="H46" s="327"/>
      <c r="I46" s="327"/>
      <c r="J46" s="327"/>
    </row>
    <row r="47" spans="1:12" x14ac:dyDescent="0.2">
      <c r="C47" s="327"/>
      <c r="D47" s="327"/>
      <c r="E47" s="327"/>
      <c r="F47" s="327"/>
      <c r="G47" s="327"/>
      <c r="H47" s="327"/>
      <c r="I47" s="327"/>
      <c r="J47" s="327"/>
    </row>
    <row r="48" spans="1:12" x14ac:dyDescent="0.2">
      <c r="C48" s="327"/>
      <c r="D48" s="327"/>
      <c r="E48" s="327"/>
      <c r="F48" s="327"/>
      <c r="G48" s="327"/>
      <c r="H48" s="327"/>
      <c r="I48" s="327"/>
      <c r="J48" s="327"/>
    </row>
    <row r="49" spans="3:10" x14ac:dyDescent="0.2">
      <c r="C49" s="327"/>
      <c r="D49" s="327"/>
      <c r="E49" s="327"/>
      <c r="F49" s="327"/>
      <c r="G49" s="327"/>
      <c r="H49" s="327"/>
      <c r="I49" s="327"/>
      <c r="J49" s="327"/>
    </row>
    <row r="50" spans="3:10" x14ac:dyDescent="0.2">
      <c r="C50" s="327"/>
      <c r="D50" s="327"/>
      <c r="E50" s="327"/>
      <c r="F50" s="327"/>
      <c r="G50" s="327"/>
      <c r="H50" s="327"/>
      <c r="I50" s="327"/>
      <c r="J50" s="327"/>
    </row>
    <row r="51" spans="3:10" x14ac:dyDescent="0.2">
      <c r="C51" s="327"/>
      <c r="D51" s="327"/>
      <c r="E51" s="327"/>
      <c r="F51" s="327"/>
      <c r="G51" s="327"/>
      <c r="H51" s="327"/>
      <c r="I51" s="327"/>
      <c r="J51" s="327"/>
    </row>
    <row r="52" spans="3:10" x14ac:dyDescent="0.2">
      <c r="C52" s="327"/>
      <c r="D52" s="327"/>
      <c r="E52" s="327"/>
      <c r="F52" s="327"/>
      <c r="G52" s="327"/>
      <c r="H52" s="327"/>
      <c r="I52" s="327"/>
      <c r="J52" s="327"/>
    </row>
    <row r="53" spans="3:10" x14ac:dyDescent="0.2">
      <c r="C53" s="327"/>
      <c r="D53" s="327"/>
      <c r="E53" s="327"/>
      <c r="F53" s="327"/>
      <c r="G53" s="327"/>
      <c r="H53" s="327"/>
      <c r="I53" s="327"/>
      <c r="J53" s="327"/>
    </row>
    <row r="54" spans="3:10" x14ac:dyDescent="0.2">
      <c r="C54" s="327"/>
      <c r="D54" s="327"/>
      <c r="E54" s="327"/>
      <c r="F54" s="327"/>
      <c r="G54" s="327"/>
      <c r="H54" s="327"/>
      <c r="I54" s="327"/>
      <c r="J54" s="327"/>
    </row>
    <row r="55" spans="3:10" x14ac:dyDescent="0.2">
      <c r="C55" s="327"/>
      <c r="D55" s="327"/>
      <c r="E55" s="327"/>
      <c r="F55" s="327"/>
      <c r="G55" s="327"/>
      <c r="H55" s="327"/>
      <c r="I55" s="327"/>
      <c r="J55" s="327"/>
    </row>
    <row r="56" spans="3:10" x14ac:dyDescent="0.2">
      <c r="C56" s="327"/>
      <c r="D56" s="327"/>
      <c r="E56" s="327"/>
      <c r="F56" s="327"/>
      <c r="G56" s="327"/>
      <c r="H56" s="327"/>
      <c r="I56" s="327"/>
      <c r="J56" s="327"/>
    </row>
    <row r="57" spans="3:10" x14ac:dyDescent="0.2">
      <c r="C57" s="327"/>
      <c r="D57" s="327"/>
      <c r="E57" s="327"/>
      <c r="F57" s="327"/>
      <c r="G57" s="327"/>
      <c r="H57" s="327"/>
      <c r="I57" s="327"/>
      <c r="J57" s="327"/>
    </row>
    <row r="58" spans="3:10" x14ac:dyDescent="0.2">
      <c r="C58" s="327"/>
      <c r="D58" s="327"/>
      <c r="E58" s="327"/>
      <c r="F58" s="327"/>
      <c r="G58" s="327"/>
      <c r="H58" s="327"/>
      <c r="I58" s="327"/>
      <c r="J58" s="327"/>
    </row>
    <row r="59" spans="3:10" x14ac:dyDescent="0.2">
      <c r="C59" s="327"/>
      <c r="D59" s="327"/>
      <c r="E59" s="327"/>
      <c r="F59" s="327"/>
      <c r="G59" s="327"/>
      <c r="H59" s="327"/>
      <c r="I59" s="327"/>
      <c r="J59" s="327"/>
    </row>
    <row r="60" spans="3:10" x14ac:dyDescent="0.2">
      <c r="C60" s="327"/>
      <c r="D60" s="327"/>
      <c r="E60" s="327"/>
      <c r="F60" s="327"/>
      <c r="G60" s="327"/>
      <c r="H60" s="327"/>
      <c r="I60" s="327"/>
      <c r="J60" s="327"/>
    </row>
    <row r="61" spans="3:10" x14ac:dyDescent="0.2">
      <c r="C61" s="327"/>
      <c r="D61" s="327"/>
      <c r="E61" s="327"/>
      <c r="F61" s="327"/>
      <c r="G61" s="327"/>
      <c r="H61" s="327"/>
      <c r="I61" s="327"/>
      <c r="J61" s="327"/>
    </row>
    <row r="62" spans="3:10" x14ac:dyDescent="0.2">
      <c r="C62" s="327"/>
      <c r="D62" s="327"/>
      <c r="E62" s="327"/>
      <c r="F62" s="327"/>
      <c r="G62" s="327"/>
      <c r="H62" s="327"/>
      <c r="I62" s="327"/>
      <c r="J62" s="327"/>
    </row>
    <row r="63" spans="3:10" x14ac:dyDescent="0.2">
      <c r="C63" s="327"/>
      <c r="D63" s="327"/>
      <c r="E63" s="327"/>
      <c r="F63" s="327"/>
      <c r="G63" s="327"/>
      <c r="H63" s="327"/>
      <c r="I63" s="327"/>
      <c r="J63" s="327"/>
    </row>
    <row r="64" spans="3:10" x14ac:dyDescent="0.2">
      <c r="C64" s="327"/>
      <c r="D64" s="327"/>
      <c r="E64" s="327"/>
      <c r="F64" s="327"/>
      <c r="G64" s="327"/>
      <c r="H64" s="327"/>
      <c r="I64" s="327"/>
      <c r="J64" s="327"/>
    </row>
    <row r="65" spans="3:10" x14ac:dyDescent="0.2">
      <c r="C65" s="327"/>
      <c r="D65" s="327"/>
      <c r="E65" s="327"/>
      <c r="F65" s="327"/>
      <c r="G65" s="327"/>
      <c r="H65" s="327"/>
      <c r="I65" s="327"/>
      <c r="J65" s="327"/>
    </row>
    <row r="66" spans="3:10" x14ac:dyDescent="0.2">
      <c r="C66" s="327"/>
      <c r="D66" s="327"/>
      <c r="E66" s="327"/>
      <c r="F66" s="327"/>
      <c r="G66" s="327"/>
      <c r="H66" s="327"/>
      <c r="I66" s="327"/>
      <c r="J66" s="327"/>
    </row>
    <row r="67" spans="3:10" x14ac:dyDescent="0.2">
      <c r="C67" s="327"/>
      <c r="D67" s="327"/>
      <c r="E67" s="327"/>
      <c r="F67" s="327"/>
      <c r="G67" s="327"/>
      <c r="H67" s="327"/>
      <c r="I67" s="327"/>
      <c r="J67" s="327"/>
    </row>
    <row r="68" spans="3:10" x14ac:dyDescent="0.2">
      <c r="C68" s="327"/>
      <c r="D68" s="327"/>
      <c r="E68" s="327"/>
      <c r="F68" s="327"/>
      <c r="G68" s="327"/>
      <c r="H68" s="327"/>
      <c r="I68" s="327"/>
      <c r="J68" s="327"/>
    </row>
    <row r="69" spans="3:10" x14ac:dyDescent="0.2">
      <c r="C69" s="327"/>
      <c r="D69" s="327"/>
      <c r="E69" s="327"/>
      <c r="F69" s="327"/>
      <c r="G69" s="327"/>
      <c r="H69" s="327"/>
      <c r="I69" s="327"/>
      <c r="J69" s="327"/>
    </row>
    <row r="70" spans="3:10" x14ac:dyDescent="0.2">
      <c r="C70" s="327"/>
      <c r="D70" s="327"/>
      <c r="E70" s="327"/>
      <c r="F70" s="327"/>
      <c r="G70" s="327"/>
      <c r="H70" s="327"/>
      <c r="I70" s="327"/>
      <c r="J70" s="327"/>
    </row>
    <row r="71" spans="3:10" x14ac:dyDescent="0.2">
      <c r="C71" s="327"/>
      <c r="D71" s="327"/>
      <c r="E71" s="327"/>
      <c r="F71" s="327"/>
      <c r="G71" s="327"/>
      <c r="H71" s="327"/>
      <c r="I71" s="327"/>
      <c r="J71" s="327"/>
    </row>
    <row r="72" spans="3:10" x14ac:dyDescent="0.2">
      <c r="C72" s="327"/>
      <c r="D72" s="327"/>
      <c r="E72" s="327"/>
      <c r="F72" s="327"/>
      <c r="G72" s="327"/>
      <c r="H72" s="327"/>
      <c r="I72" s="327"/>
      <c r="J72" s="327"/>
    </row>
    <row r="73" spans="3:10" x14ac:dyDescent="0.2">
      <c r="C73" s="327"/>
      <c r="D73" s="327"/>
      <c r="E73" s="327"/>
      <c r="F73" s="327"/>
      <c r="G73" s="327"/>
      <c r="H73" s="327"/>
      <c r="I73" s="327"/>
      <c r="J73" s="327"/>
    </row>
    <row r="74" spans="3:10" x14ac:dyDescent="0.2">
      <c r="C74" s="327"/>
      <c r="D74" s="327"/>
      <c r="E74" s="327"/>
      <c r="F74" s="327"/>
      <c r="G74" s="327"/>
      <c r="H74" s="327"/>
      <c r="I74" s="327"/>
      <c r="J74" s="327"/>
    </row>
    <row r="75" spans="3:10" x14ac:dyDescent="0.2">
      <c r="C75" s="327"/>
      <c r="D75" s="327"/>
      <c r="E75" s="327"/>
      <c r="F75" s="327"/>
      <c r="G75" s="327"/>
      <c r="H75" s="327"/>
      <c r="I75" s="327"/>
      <c r="J75" s="327"/>
    </row>
    <row r="76" spans="3:10" x14ac:dyDescent="0.2">
      <c r="C76" s="327"/>
      <c r="D76" s="327"/>
      <c r="E76" s="327"/>
      <c r="F76" s="327"/>
      <c r="G76" s="327"/>
      <c r="H76" s="327"/>
      <c r="I76" s="327"/>
      <c r="J76" s="327"/>
    </row>
    <row r="77" spans="3:10" x14ac:dyDescent="0.2">
      <c r="C77" s="327"/>
      <c r="D77" s="327"/>
      <c r="E77" s="327"/>
      <c r="F77" s="327"/>
      <c r="G77" s="327"/>
      <c r="H77" s="327"/>
      <c r="I77" s="327"/>
      <c r="J77" s="327"/>
    </row>
    <row r="78" spans="3:10" x14ac:dyDescent="0.2">
      <c r="C78" s="327"/>
      <c r="D78" s="327"/>
      <c r="E78" s="327"/>
      <c r="F78" s="327"/>
      <c r="G78" s="327"/>
      <c r="H78" s="327"/>
      <c r="I78" s="327"/>
      <c r="J78" s="327"/>
    </row>
    <row r="79" spans="3:10" x14ac:dyDescent="0.2">
      <c r="C79" s="327"/>
      <c r="D79" s="327"/>
      <c r="E79" s="327"/>
      <c r="F79" s="327"/>
      <c r="G79" s="327"/>
      <c r="H79" s="327"/>
      <c r="I79" s="327"/>
      <c r="J79" s="327"/>
    </row>
    <row r="80" spans="3:10" x14ac:dyDescent="0.2">
      <c r="C80" s="327"/>
      <c r="D80" s="327"/>
      <c r="E80" s="327"/>
      <c r="F80" s="327"/>
      <c r="G80" s="327"/>
      <c r="H80" s="327"/>
      <c r="I80" s="327"/>
      <c r="J80" s="327"/>
    </row>
    <row r="81" spans="3:10" x14ac:dyDescent="0.2">
      <c r="C81" s="327"/>
      <c r="D81" s="327"/>
      <c r="E81" s="327"/>
      <c r="F81" s="327"/>
      <c r="G81" s="327"/>
      <c r="H81" s="327"/>
      <c r="I81" s="327"/>
      <c r="J81" s="327"/>
    </row>
    <row r="82" spans="3:10" x14ac:dyDescent="0.2">
      <c r="C82" s="327"/>
      <c r="D82" s="327"/>
      <c r="E82" s="327"/>
      <c r="F82" s="327"/>
      <c r="G82" s="327"/>
      <c r="H82" s="327"/>
      <c r="I82" s="327"/>
      <c r="J82" s="327"/>
    </row>
    <row r="83" spans="3:10" x14ac:dyDescent="0.2">
      <c r="C83" s="327"/>
      <c r="D83" s="327"/>
      <c r="E83" s="327"/>
      <c r="F83" s="327"/>
      <c r="G83" s="327"/>
      <c r="H83" s="327"/>
      <c r="I83" s="327"/>
      <c r="J83" s="327"/>
    </row>
    <row r="84" spans="3:10" x14ac:dyDescent="0.2">
      <c r="C84" s="327"/>
      <c r="D84" s="327"/>
      <c r="E84" s="327"/>
      <c r="F84" s="327"/>
      <c r="G84" s="327"/>
      <c r="H84" s="327"/>
      <c r="I84" s="327"/>
      <c r="J84" s="327"/>
    </row>
    <row r="85" spans="3:10" x14ac:dyDescent="0.2">
      <c r="C85" s="327"/>
      <c r="D85" s="327"/>
      <c r="E85" s="327"/>
      <c r="F85" s="327"/>
      <c r="G85" s="327"/>
      <c r="H85" s="327"/>
      <c r="I85" s="327"/>
      <c r="J85" s="327"/>
    </row>
    <row r="86" spans="3:10" x14ac:dyDescent="0.2">
      <c r="C86" s="327"/>
      <c r="D86" s="327"/>
      <c r="E86" s="327"/>
      <c r="F86" s="327"/>
      <c r="G86" s="327"/>
      <c r="H86" s="327"/>
      <c r="I86" s="327"/>
      <c r="J86" s="327"/>
    </row>
    <row r="114" spans="12:12" ht="15" x14ac:dyDescent="0.25">
      <c r="L114" s="186"/>
    </row>
  </sheetData>
  <mergeCells count="3">
    <mergeCell ref="A1:J1"/>
    <mergeCell ref="C2:F2"/>
    <mergeCell ref="G2:J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93CDE-214D-43D6-AFF2-E78927214A5C}">
  <sheetPr>
    <tabColor theme="2"/>
  </sheetPr>
  <dimension ref="A1:W119"/>
  <sheetViews>
    <sheetView showGridLines="0" showWhiteSpace="0" view="pageLayout" zoomScaleNormal="100" zoomScaleSheetLayoutView="100" workbookViewId="0">
      <selection sqref="A1:I1"/>
    </sheetView>
  </sheetViews>
  <sheetFormatPr defaultColWidth="0" defaultRowHeight="12" x14ac:dyDescent="0.2"/>
  <cols>
    <col min="1" max="1" width="28.125" style="606" customWidth="1"/>
    <col min="2" max="2" width="7.875" style="604" customWidth="1"/>
    <col min="3" max="4" width="7.625" style="604" customWidth="1"/>
    <col min="5" max="5" width="7.125" style="604" customWidth="1"/>
    <col min="6" max="6" width="8" style="604" customWidth="1"/>
    <col min="7" max="7" width="7.75" style="604" customWidth="1"/>
    <col min="8" max="8" width="6.875" style="604" customWidth="1"/>
    <col min="9" max="9" width="7.375" style="604" customWidth="1"/>
    <col min="10" max="23" width="0" style="604" hidden="1" customWidth="1"/>
    <col min="24" max="16384" width="8" style="604" hidden="1"/>
  </cols>
  <sheetData>
    <row r="1" spans="1:10" ht="192.6" customHeight="1" x14ac:dyDescent="0.2">
      <c r="A1" s="3132" t="s">
        <v>2435</v>
      </c>
      <c r="B1" s="3132"/>
      <c r="C1" s="3132"/>
      <c r="D1" s="3132"/>
      <c r="E1" s="3132"/>
      <c r="F1" s="3132"/>
      <c r="G1" s="3132"/>
      <c r="H1" s="3132"/>
      <c r="I1" s="3132"/>
    </row>
    <row r="2" spans="1:10" s="2588" customFormat="1" ht="12" customHeight="1" x14ac:dyDescent="0.2">
      <c r="A2" s="1478" t="s">
        <v>1008</v>
      </c>
      <c r="B2" s="1478"/>
      <c r="C2" s="1478"/>
      <c r="D2" s="1478"/>
      <c r="E2" s="1478"/>
      <c r="F2" s="1478"/>
      <c r="G2" s="1478"/>
      <c r="H2" s="1478"/>
      <c r="I2" s="1478"/>
    </row>
    <row r="3" spans="1:10" s="1387" customFormat="1" ht="37.15" customHeight="1" x14ac:dyDescent="0.2">
      <c r="A3" s="608"/>
      <c r="B3" s="3133" t="s">
        <v>1145</v>
      </c>
      <c r="C3" s="3133"/>
      <c r="D3" s="3134" t="s">
        <v>1146</v>
      </c>
      <c r="E3" s="3134"/>
      <c r="F3" s="3134" t="s">
        <v>1147</v>
      </c>
      <c r="G3" s="3134"/>
      <c r="H3" s="3134" t="s">
        <v>1148</v>
      </c>
      <c r="I3" s="3134"/>
    </row>
    <row r="4" spans="1:10" ht="56.25" customHeight="1" x14ac:dyDescent="0.2">
      <c r="A4" s="1386"/>
      <c r="B4" s="2206"/>
      <c r="C4" s="2221" t="s">
        <v>1149</v>
      </c>
      <c r="D4" s="2206"/>
      <c r="E4" s="2221" t="s">
        <v>1149</v>
      </c>
      <c r="F4" s="2206"/>
      <c r="G4" s="2221" t="s">
        <v>1149</v>
      </c>
      <c r="H4" s="2206"/>
      <c r="I4" s="2221" t="s">
        <v>1149</v>
      </c>
    </row>
    <row r="5" spans="1:10" ht="20.25" customHeight="1" x14ac:dyDescent="0.2">
      <c r="A5" s="1479" t="s">
        <v>1150</v>
      </c>
      <c r="B5" s="749">
        <v>174271.62492871733</v>
      </c>
      <c r="C5" s="2589">
        <v>49873.959334437197</v>
      </c>
      <c r="D5" s="2372"/>
      <c r="E5" s="2372"/>
      <c r="F5" s="2372">
        <v>366195.27968512126</v>
      </c>
      <c r="G5" s="2372">
        <v>84782.945459602488</v>
      </c>
      <c r="H5" s="2372"/>
      <c r="I5" s="2372"/>
      <c r="J5" s="2590"/>
    </row>
    <row r="6" spans="1:10" x14ac:dyDescent="0.2">
      <c r="A6" s="1467" t="s">
        <v>1151</v>
      </c>
      <c r="B6" s="2368">
        <v>2828.7056606604951</v>
      </c>
      <c r="C6" s="2591">
        <v>0</v>
      </c>
      <c r="D6" s="2592"/>
      <c r="E6" s="2592"/>
      <c r="F6" s="2591">
        <v>1960.171340629307</v>
      </c>
      <c r="G6" s="2591">
        <v>0</v>
      </c>
      <c r="H6" s="2592"/>
      <c r="I6" s="2592"/>
      <c r="J6" s="2466"/>
    </row>
    <row r="7" spans="1:10" x14ac:dyDescent="0.2">
      <c r="A7" s="1467" t="s">
        <v>1152</v>
      </c>
      <c r="B7" s="2368">
        <v>22914.447065043692</v>
      </c>
      <c r="C7" s="2591">
        <v>17791.065255499998</v>
      </c>
      <c r="D7" s="2591">
        <v>22914.447065043692</v>
      </c>
      <c r="E7" s="2591">
        <v>17791.065255499998</v>
      </c>
      <c r="F7" s="2591">
        <v>44049.542359908686</v>
      </c>
      <c r="G7" s="2591">
        <v>36166.527840861134</v>
      </c>
      <c r="H7" s="2591">
        <v>42639.75924009474</v>
      </c>
      <c r="I7" s="2591">
        <v>36166.527840861134</v>
      </c>
    </row>
    <row r="8" spans="1:10" x14ac:dyDescent="0.2">
      <c r="A8" s="2583" t="s">
        <v>1153</v>
      </c>
      <c r="B8" s="2368">
        <v>8697.7863464736602</v>
      </c>
      <c r="C8" s="2591">
        <v>7476.2168615000001</v>
      </c>
      <c r="D8" s="2591">
        <v>8697.7863464736602</v>
      </c>
      <c r="E8" s="2591">
        <v>7476.2168615000001</v>
      </c>
      <c r="F8" s="2591">
        <v>19707.904048372722</v>
      </c>
      <c r="G8" s="2591">
        <v>19707.904048372722</v>
      </c>
      <c r="H8" s="2591">
        <v>19707.904048372722</v>
      </c>
      <c r="I8" s="2591">
        <v>19707.904048372722</v>
      </c>
    </row>
    <row r="9" spans="1:10" x14ac:dyDescent="0.2">
      <c r="A9" s="1480" t="s">
        <v>1154</v>
      </c>
      <c r="B9" s="2368">
        <v>0</v>
      </c>
      <c r="C9" s="2591">
        <v>0</v>
      </c>
      <c r="D9" s="2591">
        <v>0</v>
      </c>
      <c r="E9" s="2591">
        <v>0</v>
      </c>
      <c r="F9" s="2591">
        <v>0</v>
      </c>
      <c r="G9" s="2591">
        <v>0</v>
      </c>
      <c r="H9" s="2591">
        <v>0</v>
      </c>
      <c r="I9" s="2591">
        <v>0</v>
      </c>
    </row>
    <row r="10" spans="1:10" x14ac:dyDescent="0.2">
      <c r="A10" s="1480" t="s">
        <v>1155</v>
      </c>
      <c r="B10" s="2368">
        <v>12436.909594351353</v>
      </c>
      <c r="C10" s="2591">
        <v>10073.3945915</v>
      </c>
      <c r="D10" s="2591">
        <v>12436.909594351353</v>
      </c>
      <c r="E10" s="2591">
        <v>10073.3945915</v>
      </c>
      <c r="F10" s="2591">
        <v>8223.7326971924049</v>
      </c>
      <c r="G10" s="2591">
        <v>7751.0912818204633</v>
      </c>
      <c r="H10" s="2591">
        <v>8223.7326971924049</v>
      </c>
      <c r="I10" s="2591">
        <v>7751.0912818204633</v>
      </c>
    </row>
    <row r="11" spans="1:10" x14ac:dyDescent="0.2">
      <c r="A11" s="1480" t="s">
        <v>1156</v>
      </c>
      <c r="B11" s="2368">
        <v>10017.942322839504</v>
      </c>
      <c r="C11" s="2591">
        <v>7487.8084464999993</v>
      </c>
      <c r="D11" s="2591">
        <v>10017.942322839504</v>
      </c>
      <c r="E11" s="2591">
        <v>7487.8084464999993</v>
      </c>
      <c r="F11" s="2591">
        <v>32825.759380898024</v>
      </c>
      <c r="G11" s="2591">
        <v>27790.190517146046</v>
      </c>
      <c r="H11" s="2591">
        <v>32825.759380898024</v>
      </c>
      <c r="I11" s="2591">
        <v>27790.190517146046</v>
      </c>
    </row>
    <row r="12" spans="1:10" ht="22.5" x14ac:dyDescent="0.2">
      <c r="A12" s="1481" t="s">
        <v>1157</v>
      </c>
      <c r="B12" s="2368">
        <v>547.027018</v>
      </c>
      <c r="C12" s="2591">
        <v>84.873602000000005</v>
      </c>
      <c r="D12" s="2591">
        <v>547.027018</v>
      </c>
      <c r="E12" s="2591">
        <v>84.873602000000005</v>
      </c>
      <c r="F12" s="2591">
        <v>1045.8117996640979</v>
      </c>
      <c r="G12" s="2591">
        <v>154.72709483690073</v>
      </c>
      <c r="H12" s="2591">
        <v>1045.8117996640979</v>
      </c>
      <c r="I12" s="2591">
        <v>154.72709483690073</v>
      </c>
    </row>
    <row r="13" spans="1:10" x14ac:dyDescent="0.2">
      <c r="A13" s="1480" t="s">
        <v>574</v>
      </c>
      <c r="B13" s="2368">
        <v>28735.920213875259</v>
      </c>
      <c r="C13" s="2591">
        <v>28735.920213875259</v>
      </c>
      <c r="D13" s="2592"/>
      <c r="E13" s="2592"/>
      <c r="F13" s="2591">
        <v>45276.834321914037</v>
      </c>
      <c r="G13" s="2591">
        <v>0</v>
      </c>
      <c r="H13" s="2592"/>
      <c r="I13" s="2592"/>
    </row>
    <row r="14" spans="1:10" ht="9" customHeight="1" x14ac:dyDescent="0.25">
      <c r="B14" s="2581"/>
      <c r="C14" s="2581"/>
      <c r="D14" s="2581"/>
      <c r="E14" s="2582"/>
      <c r="F14" s="1387"/>
    </row>
    <row r="15" spans="1:10" x14ac:dyDescent="0.2">
      <c r="A15" s="638" t="s">
        <v>1158</v>
      </c>
      <c r="B15" s="2593"/>
      <c r="C15" s="2593"/>
      <c r="D15" s="2593"/>
      <c r="E15" s="2593"/>
      <c r="F15" s="2593"/>
      <c r="G15" s="793"/>
      <c r="H15" s="793"/>
      <c r="I15" s="793"/>
    </row>
    <row r="16" spans="1:10" ht="14.25" customHeight="1" x14ac:dyDescent="0.2">
      <c r="A16" s="638"/>
      <c r="B16" s="2593"/>
      <c r="C16" s="2593"/>
      <c r="D16" s="3130" t="s">
        <v>1159</v>
      </c>
      <c r="E16" s="3131"/>
      <c r="F16" s="793"/>
      <c r="G16" s="2594" t="s">
        <v>1160</v>
      </c>
      <c r="H16" s="2595"/>
      <c r="I16" s="793"/>
    </row>
    <row r="17" spans="1:9" ht="19.5" customHeight="1" x14ac:dyDescent="0.2">
      <c r="A17" s="608"/>
      <c r="B17" s="2593"/>
      <c r="C17" s="2593"/>
      <c r="D17" s="3135" t="s">
        <v>1161</v>
      </c>
      <c r="E17" s="3136"/>
      <c r="F17" s="3136"/>
      <c r="G17" s="3135" t="s">
        <v>1161</v>
      </c>
      <c r="H17" s="3136"/>
      <c r="I17" s="3136"/>
    </row>
    <row r="18" spans="1:9" ht="30.75" customHeight="1" x14ac:dyDescent="0.2">
      <c r="A18" s="605"/>
      <c r="B18" s="605"/>
      <c r="C18" s="605"/>
      <c r="D18" s="2596"/>
      <c r="E18" s="3137" t="s">
        <v>1162</v>
      </c>
      <c r="F18" s="3138"/>
      <c r="G18" s="2596"/>
      <c r="H18" s="3137" t="s">
        <v>1162</v>
      </c>
      <c r="I18" s="3138"/>
    </row>
    <row r="19" spans="1:9" ht="15.75" customHeight="1" x14ac:dyDescent="0.2">
      <c r="A19" s="749" t="s">
        <v>1163</v>
      </c>
      <c r="B19" s="736"/>
      <c r="C19" s="736"/>
      <c r="D19" s="2597">
        <v>13139.1758345</v>
      </c>
      <c r="E19" s="2597"/>
      <c r="F19" s="2597">
        <v>10117.284854500002</v>
      </c>
      <c r="G19" s="2597">
        <v>58924.714148964391</v>
      </c>
      <c r="H19" s="1869"/>
      <c r="I19" s="2597">
        <v>51449.504742464385</v>
      </c>
    </row>
    <row r="20" spans="1:9" x14ac:dyDescent="0.2">
      <c r="A20" s="606" t="s">
        <v>1164</v>
      </c>
      <c r="D20" s="2598">
        <v>0</v>
      </c>
      <c r="E20" s="2267"/>
      <c r="F20" s="2598">
        <v>0</v>
      </c>
      <c r="G20" s="2598">
        <v>0</v>
      </c>
      <c r="H20" s="2267"/>
      <c r="I20" s="2598">
        <v>0</v>
      </c>
    </row>
    <row r="21" spans="1:9" x14ac:dyDescent="0.2">
      <c r="A21" s="1380" t="s">
        <v>1151</v>
      </c>
      <c r="D21" s="2598">
        <v>0</v>
      </c>
      <c r="E21" s="2267"/>
      <c r="F21" s="2598">
        <v>0</v>
      </c>
      <c r="G21" s="2598">
        <v>1043.5981569999999</v>
      </c>
      <c r="H21" s="2267"/>
      <c r="I21" s="2598">
        <v>0</v>
      </c>
    </row>
    <row r="22" spans="1:9" x14ac:dyDescent="0.2">
      <c r="A22" s="1380" t="s">
        <v>1152</v>
      </c>
      <c r="D22" s="2598">
        <v>13139.1758345</v>
      </c>
      <c r="E22" s="2267"/>
      <c r="F22" s="2598">
        <v>10117.284854500002</v>
      </c>
      <c r="G22" s="2598">
        <v>30995.737026999999</v>
      </c>
      <c r="H22" s="2267"/>
      <c r="I22" s="2598">
        <v>24561.241983</v>
      </c>
    </row>
    <row r="23" spans="1:9" x14ac:dyDescent="0.2">
      <c r="A23" s="1380" t="s">
        <v>1153</v>
      </c>
      <c r="D23" s="2598">
        <v>4699.9765289999996</v>
      </c>
      <c r="E23" s="2267"/>
      <c r="F23" s="2598">
        <v>4073.6309754999997</v>
      </c>
      <c r="G23" s="2598">
        <v>10532.323754000001</v>
      </c>
      <c r="H23" s="2267"/>
      <c r="I23" s="2598">
        <v>8843.0861049999985</v>
      </c>
    </row>
    <row r="24" spans="1:9" x14ac:dyDescent="0.2">
      <c r="A24" s="1380" t="s">
        <v>1154</v>
      </c>
      <c r="D24" s="2598">
        <v>0</v>
      </c>
      <c r="E24" s="2267"/>
      <c r="F24" s="2598">
        <v>0</v>
      </c>
      <c r="G24" s="2598">
        <v>0</v>
      </c>
      <c r="H24" s="2267"/>
      <c r="I24" s="2598">
        <v>0</v>
      </c>
    </row>
    <row r="25" spans="1:9" x14ac:dyDescent="0.2">
      <c r="A25" s="1380" t="s">
        <v>1155</v>
      </c>
      <c r="D25" s="2598">
        <v>8418.6784105000006</v>
      </c>
      <c r="E25" s="2267"/>
      <c r="F25" s="2598">
        <v>6906.1955085</v>
      </c>
      <c r="G25" s="2598">
        <v>17711.034309999999</v>
      </c>
      <c r="H25" s="2267"/>
      <c r="I25" s="2598">
        <v>15044.115426</v>
      </c>
    </row>
    <row r="26" spans="1:9" x14ac:dyDescent="0.2">
      <c r="A26" s="1387" t="s">
        <v>1156</v>
      </c>
      <c r="D26" s="2598">
        <v>5063.2533595000004</v>
      </c>
      <c r="E26" s="2267"/>
      <c r="F26" s="2598">
        <v>4072.6139460000004</v>
      </c>
      <c r="G26" s="2598">
        <v>12155.6976865</v>
      </c>
      <c r="H26" s="2267"/>
      <c r="I26" s="2598">
        <v>8848.7366710000006</v>
      </c>
    </row>
    <row r="27" spans="1:9" x14ac:dyDescent="0.2">
      <c r="A27" s="619" t="s">
        <v>1157</v>
      </c>
      <c r="D27" s="2598">
        <v>155.69406599999999</v>
      </c>
      <c r="E27" s="2267"/>
      <c r="F27" s="2598">
        <v>1.0170295</v>
      </c>
      <c r="G27" s="2598">
        <v>917.63584949999995</v>
      </c>
      <c r="H27" s="2267"/>
      <c r="I27" s="2598">
        <v>14.772235</v>
      </c>
    </row>
    <row r="28" spans="1:9" x14ac:dyDescent="0.2">
      <c r="A28" s="1387" t="s">
        <v>1165</v>
      </c>
      <c r="D28" s="2598">
        <v>0</v>
      </c>
      <c r="E28" s="2267"/>
      <c r="F28" s="2598">
        <v>0</v>
      </c>
      <c r="G28" s="2598">
        <v>24390.513109271436</v>
      </c>
      <c r="H28" s="2267"/>
      <c r="I28" s="2598">
        <v>24390.513109271436</v>
      </c>
    </row>
    <row r="29" spans="1:9" x14ac:dyDescent="0.2">
      <c r="A29" s="1387" t="s">
        <v>1166</v>
      </c>
      <c r="D29" s="2598">
        <v>0</v>
      </c>
      <c r="E29" s="2267"/>
      <c r="F29" s="2598">
        <v>0</v>
      </c>
      <c r="G29" s="2598">
        <v>4136.2541604392254</v>
      </c>
      <c r="H29" s="2267"/>
      <c r="I29" s="2598">
        <v>4136.2541604392254</v>
      </c>
    </row>
    <row r="30" spans="1:9" ht="36" x14ac:dyDescent="0.2">
      <c r="A30" s="606" t="s">
        <v>1167</v>
      </c>
      <c r="D30" s="2599">
        <v>0</v>
      </c>
      <c r="E30" s="2267"/>
      <c r="F30" s="2599">
        <v>0</v>
      </c>
      <c r="G30" s="2599">
        <v>0</v>
      </c>
      <c r="H30" s="2267"/>
      <c r="I30" s="2599">
        <v>0</v>
      </c>
    </row>
    <row r="31" spans="1:9" ht="24" x14ac:dyDescent="0.2">
      <c r="A31" s="606" t="s">
        <v>1538</v>
      </c>
      <c r="D31" s="2600"/>
      <c r="E31" s="2600"/>
      <c r="F31" s="2600"/>
      <c r="G31" s="2599">
        <v>3369.7082475249617</v>
      </c>
      <c r="H31" s="2267"/>
      <c r="I31" s="2599">
        <v>3369.7082475249617</v>
      </c>
    </row>
    <row r="32" spans="1:9" x14ac:dyDescent="0.2">
      <c r="A32" s="749" t="s">
        <v>1168</v>
      </c>
      <c r="B32" s="1560"/>
      <c r="C32" s="1560"/>
      <c r="D32" s="2546">
        <v>187410.80076321732</v>
      </c>
      <c r="E32" s="2601"/>
      <c r="F32" s="2546">
        <v>60016.339973953014</v>
      </c>
      <c r="G32" s="2601"/>
      <c r="H32" s="2601"/>
      <c r="I32" s="2601"/>
    </row>
    <row r="33" spans="1:23" s="2605" customFormat="1" x14ac:dyDescent="0.2">
      <c r="A33" s="1482"/>
      <c r="B33" s="2602"/>
      <c r="C33" s="2602"/>
      <c r="D33" s="2603"/>
      <c r="E33" s="2604"/>
      <c r="F33" s="2603"/>
      <c r="G33" s="2604"/>
      <c r="H33" s="2604"/>
      <c r="I33" s="2604"/>
    </row>
    <row r="34" spans="1:23" s="2605" customFormat="1" x14ac:dyDescent="0.2">
      <c r="A34" s="1482"/>
      <c r="B34" s="2602"/>
      <c r="C34" s="2602"/>
      <c r="D34" s="2603"/>
      <c r="E34" s="2604"/>
      <c r="F34" s="2603"/>
      <c r="G34" s="2604"/>
      <c r="H34" s="2604"/>
      <c r="I34" s="2604"/>
    </row>
    <row r="35" spans="1:23" s="2605" customFormat="1" x14ac:dyDescent="0.2">
      <c r="A35" s="1482"/>
      <c r="B35" s="2602"/>
      <c r="C35" s="2602"/>
      <c r="D35" s="2603"/>
      <c r="E35" s="2604"/>
      <c r="F35" s="2603"/>
      <c r="G35" s="2604"/>
      <c r="H35" s="2604"/>
      <c r="I35" s="2604"/>
    </row>
    <row r="36" spans="1:23" s="2605" customFormat="1" x14ac:dyDescent="0.2">
      <c r="A36" s="1482"/>
      <c r="B36" s="2602"/>
      <c r="C36" s="2602"/>
      <c r="D36" s="2603"/>
      <c r="E36" s="2604"/>
      <c r="F36" s="2603"/>
      <c r="G36" s="2604"/>
      <c r="H36" s="2604"/>
      <c r="I36" s="2604"/>
    </row>
    <row r="37" spans="1:23" s="2605" customFormat="1" x14ac:dyDescent="0.2">
      <c r="A37" s="1482"/>
      <c r="B37" s="2602"/>
      <c r="C37" s="2602"/>
      <c r="D37" s="2603"/>
      <c r="E37" s="2604"/>
      <c r="F37" s="2603"/>
      <c r="G37" s="2604"/>
      <c r="H37" s="2604"/>
      <c r="I37" s="2604"/>
    </row>
    <row r="38" spans="1:23" s="2605" customFormat="1" x14ac:dyDescent="0.2">
      <c r="A38" s="1482"/>
      <c r="B38" s="2602"/>
      <c r="C38" s="2602"/>
      <c r="D38" s="2603"/>
      <c r="E38" s="2604"/>
      <c r="F38" s="2603"/>
      <c r="G38" s="2604"/>
      <c r="H38" s="2604"/>
      <c r="I38" s="2604"/>
    </row>
    <row r="39" spans="1:23" s="2605" customFormat="1" x14ac:dyDescent="0.2">
      <c r="A39" s="1482"/>
      <c r="B39" s="2602"/>
      <c r="C39" s="2602"/>
      <c r="D39" s="2603"/>
      <c r="E39" s="2604"/>
      <c r="F39" s="2603"/>
      <c r="G39" s="2604"/>
      <c r="H39" s="2604"/>
      <c r="I39" s="2604"/>
    </row>
    <row r="40" spans="1:23" s="2605" customFormat="1" x14ac:dyDescent="0.2">
      <c r="A40" s="1482"/>
      <c r="B40" s="2602"/>
      <c r="C40" s="2602"/>
      <c r="D40" s="2603"/>
      <c r="E40" s="2604"/>
      <c r="F40" s="2603"/>
      <c r="G40" s="2604"/>
      <c r="H40" s="2604"/>
      <c r="I40" s="2604"/>
    </row>
    <row r="41" spans="1:23" s="2466" customFormat="1" ht="10.5" customHeight="1" x14ac:dyDescent="0.2">
      <c r="A41" s="1381"/>
      <c r="B41" s="2455"/>
      <c r="C41" s="2455"/>
      <c r="D41" s="2455"/>
      <c r="E41" s="2455"/>
      <c r="F41" s="2606"/>
      <c r="G41" s="2606"/>
      <c r="K41" s="604"/>
      <c r="L41" s="604"/>
      <c r="M41" s="604"/>
      <c r="N41" s="604"/>
      <c r="O41" s="604"/>
      <c r="P41" s="604"/>
      <c r="Q41" s="604"/>
      <c r="R41" s="604"/>
      <c r="S41" s="604"/>
      <c r="T41" s="604"/>
      <c r="U41" s="604"/>
      <c r="V41" s="604"/>
      <c r="W41" s="604"/>
    </row>
    <row r="42" spans="1:23" x14ac:dyDescent="0.2">
      <c r="A42" s="638" t="s">
        <v>1169</v>
      </c>
      <c r="B42" s="793"/>
      <c r="C42" s="793"/>
      <c r="D42" s="793"/>
      <c r="E42" s="793"/>
      <c r="F42" s="793"/>
      <c r="G42" s="793"/>
      <c r="H42" s="793"/>
      <c r="I42" s="793"/>
    </row>
    <row r="43" spans="1:23" ht="58.5" customHeight="1" x14ac:dyDescent="0.25">
      <c r="A43" s="638"/>
      <c r="B43" s="793"/>
      <c r="C43" s="793"/>
      <c r="D43" s="793"/>
      <c r="E43" s="2607"/>
      <c r="F43" s="3139" t="s">
        <v>1170</v>
      </c>
      <c r="G43" s="3139"/>
      <c r="H43" s="3139" t="s">
        <v>1171</v>
      </c>
      <c r="I43" s="3139"/>
    </row>
    <row r="44" spans="1:23" ht="15.75" customHeight="1" x14ac:dyDescent="0.2">
      <c r="A44" s="1483" t="s">
        <v>1172</v>
      </c>
      <c r="B44" s="1483"/>
      <c r="C44" s="1483"/>
      <c r="D44" s="1483"/>
      <c r="E44" s="1483"/>
      <c r="F44" s="3140">
        <v>191344.66436877201</v>
      </c>
      <c r="G44" s="3140"/>
      <c r="H44" s="3140">
        <v>184033.68102827299</v>
      </c>
      <c r="I44" s="3140"/>
    </row>
    <row r="45" spans="1:23" ht="15.75" customHeight="1" x14ac:dyDescent="0.2">
      <c r="A45" s="1380" t="s">
        <v>1173</v>
      </c>
      <c r="D45" s="731"/>
      <c r="E45" s="731"/>
      <c r="F45" s="3141">
        <v>112939.568234223</v>
      </c>
      <c r="G45" s="3141"/>
      <c r="H45" s="3142">
        <v>115896.678015536</v>
      </c>
      <c r="I45" s="3142"/>
    </row>
    <row r="47" spans="1:23" x14ac:dyDescent="0.2">
      <c r="A47" s="1484" t="s">
        <v>386</v>
      </c>
      <c r="B47" s="1484"/>
      <c r="C47" s="1484"/>
      <c r="D47" s="1484"/>
      <c r="E47" s="1484"/>
      <c r="F47" s="1484"/>
      <c r="G47" s="1484"/>
      <c r="H47" s="1484"/>
      <c r="I47" s="1484"/>
    </row>
    <row r="48" spans="1:23" ht="29.25" customHeight="1" x14ac:dyDescent="0.25">
      <c r="A48" s="1485"/>
      <c r="B48" s="3143" t="s">
        <v>1145</v>
      </c>
      <c r="C48" s="3144"/>
      <c r="D48" s="3143" t="s">
        <v>1146</v>
      </c>
      <c r="E48" s="3144"/>
      <c r="F48" s="3143" t="s">
        <v>1147</v>
      </c>
      <c r="G48" s="3144"/>
      <c r="H48" s="3143" t="s">
        <v>1148</v>
      </c>
      <c r="I48" s="3144"/>
    </row>
    <row r="49" spans="1:9" ht="39.75" customHeight="1" x14ac:dyDescent="0.2">
      <c r="A49" s="1471"/>
      <c r="B49" s="2608"/>
      <c r="C49" s="2609" t="s">
        <v>1149</v>
      </c>
      <c r="D49" s="2608"/>
      <c r="E49" s="2609" t="s">
        <v>1149</v>
      </c>
      <c r="F49" s="2608"/>
      <c r="G49" s="2609" t="s">
        <v>1149</v>
      </c>
      <c r="H49" s="2608"/>
      <c r="I49" s="2609" t="s">
        <v>1149</v>
      </c>
    </row>
    <row r="50" spans="1:9" ht="14.25" customHeight="1" x14ac:dyDescent="0.2">
      <c r="A50" s="1384" t="s">
        <v>1150</v>
      </c>
      <c r="B50" s="1487">
        <v>162520.58905561303</v>
      </c>
      <c r="C50" s="1487">
        <v>42593.311375479498</v>
      </c>
      <c r="D50" s="1487"/>
      <c r="E50" s="1487"/>
      <c r="F50" s="1487">
        <v>364730.20253111213</v>
      </c>
      <c r="G50" s="1487">
        <v>87614.307391714377</v>
      </c>
      <c r="H50" s="1487"/>
      <c r="I50" s="1487"/>
    </row>
    <row r="51" spans="1:9" x14ac:dyDescent="0.2">
      <c r="A51" s="922" t="s">
        <v>1151</v>
      </c>
      <c r="B51" s="731">
        <v>3099.4759760244415</v>
      </c>
      <c r="C51" s="731">
        <v>0</v>
      </c>
      <c r="D51" s="2600"/>
      <c r="E51" s="2600"/>
      <c r="F51" s="732">
        <v>1426.6315841443043</v>
      </c>
      <c r="G51" s="732">
        <v>0</v>
      </c>
      <c r="H51" s="2600"/>
      <c r="I51" s="2600"/>
    </row>
    <row r="52" spans="1:9" x14ac:dyDescent="0.2">
      <c r="A52" s="922" t="s">
        <v>1152</v>
      </c>
      <c r="B52" s="731">
        <v>20353.346409951657</v>
      </c>
      <c r="C52" s="731">
        <v>16732.766557447394</v>
      </c>
      <c r="D52" s="732">
        <v>20353.346409951657</v>
      </c>
      <c r="E52" s="732">
        <v>16732.766557447394</v>
      </c>
      <c r="F52" s="732">
        <v>53549.278836008511</v>
      </c>
      <c r="G52" s="732">
        <v>44694.054161771004</v>
      </c>
      <c r="H52" s="732">
        <v>53069.232836008508</v>
      </c>
      <c r="I52" s="732">
        <v>44694.054161771004</v>
      </c>
    </row>
    <row r="53" spans="1:9" x14ac:dyDescent="0.2">
      <c r="A53" s="606" t="s">
        <v>1153</v>
      </c>
      <c r="B53" s="731">
        <v>6007.4748794999996</v>
      </c>
      <c r="C53" s="731">
        <v>4968.8139039999996</v>
      </c>
      <c r="D53" s="732">
        <v>6007.4748794999996</v>
      </c>
      <c r="E53" s="732">
        <v>4968.8139039999996</v>
      </c>
      <c r="F53" s="732">
        <v>33950.750829999997</v>
      </c>
      <c r="G53" s="732">
        <v>27947.041432500002</v>
      </c>
      <c r="H53" s="732">
        <v>33950.750829999997</v>
      </c>
      <c r="I53" s="732">
        <v>27947.041432500002</v>
      </c>
    </row>
    <row r="54" spans="1:9" x14ac:dyDescent="0.2">
      <c r="A54" s="1380" t="s">
        <v>1154</v>
      </c>
      <c r="B54" s="731">
        <v>0</v>
      </c>
      <c r="C54" s="731">
        <v>0</v>
      </c>
      <c r="D54" s="732">
        <v>0</v>
      </c>
      <c r="E54" s="732">
        <v>0</v>
      </c>
      <c r="F54" s="732">
        <v>0</v>
      </c>
      <c r="G54" s="732">
        <v>0</v>
      </c>
      <c r="H54" s="732">
        <v>0</v>
      </c>
      <c r="I54" s="732">
        <v>0</v>
      </c>
    </row>
    <row r="55" spans="1:9" x14ac:dyDescent="0.2">
      <c r="A55" s="1380" t="s">
        <v>1155</v>
      </c>
      <c r="B55" s="731">
        <v>11077.8176155</v>
      </c>
      <c r="C55" s="731">
        <v>10165.130501447396</v>
      </c>
      <c r="D55" s="732">
        <v>11077.8176155</v>
      </c>
      <c r="E55" s="732">
        <v>10165.130501447396</v>
      </c>
      <c r="F55" s="732">
        <v>9041.4411521690381</v>
      </c>
      <c r="G55" s="732">
        <v>8612.1809521454215</v>
      </c>
      <c r="H55" s="732">
        <v>9041.4411521690381</v>
      </c>
      <c r="I55" s="732">
        <v>8612.1809521454215</v>
      </c>
    </row>
    <row r="56" spans="1:9" ht="24" x14ac:dyDescent="0.2">
      <c r="A56" s="1380" t="s">
        <v>1156</v>
      </c>
      <c r="B56" s="731">
        <v>8261.6376182244203</v>
      </c>
      <c r="C56" s="731">
        <v>5190.5544989999999</v>
      </c>
      <c r="D56" s="732">
        <v>8261.6376182244203</v>
      </c>
      <c r="E56" s="732">
        <v>5190.5544989999999</v>
      </c>
      <c r="F56" s="732">
        <v>40424.605536624062</v>
      </c>
      <c r="G56" s="732">
        <v>33952.73277237959</v>
      </c>
      <c r="H56" s="732">
        <v>40424.605536624062</v>
      </c>
      <c r="I56" s="732">
        <v>33952.73277237959</v>
      </c>
    </row>
    <row r="57" spans="1:9" x14ac:dyDescent="0.2">
      <c r="A57" s="1486" t="s">
        <v>1157</v>
      </c>
      <c r="B57" s="731">
        <v>773.22619499999996</v>
      </c>
      <c r="C57" s="731">
        <v>434.91771199999999</v>
      </c>
      <c r="D57" s="732">
        <v>773.22619499999996</v>
      </c>
      <c r="E57" s="732">
        <v>434.91771199999999</v>
      </c>
      <c r="F57" s="732">
        <v>1366.6412531127446</v>
      </c>
      <c r="G57" s="732">
        <v>581.53490791857189</v>
      </c>
      <c r="H57" s="732">
        <v>1366.6412531127446</v>
      </c>
      <c r="I57" s="732">
        <v>581.53490791857189</v>
      </c>
    </row>
    <row r="58" spans="1:9" x14ac:dyDescent="0.2">
      <c r="A58" s="1380" t="s">
        <v>574</v>
      </c>
      <c r="B58" s="731">
        <v>24765.728835544258</v>
      </c>
      <c r="C58" s="731">
        <v>24765.728835544258</v>
      </c>
      <c r="D58" s="2600"/>
      <c r="E58" s="2600"/>
      <c r="F58" s="732">
        <v>44609.41531403581</v>
      </c>
      <c r="G58" s="732">
        <v>0</v>
      </c>
      <c r="H58" s="2600"/>
      <c r="I58" s="2600"/>
    </row>
    <row r="59" spans="1:9" ht="15" x14ac:dyDescent="0.25">
      <c r="B59" s="2581"/>
      <c r="C59" s="2581"/>
      <c r="D59" s="2610"/>
      <c r="E59" s="2610"/>
      <c r="F59" s="2611"/>
      <c r="G59" s="2466"/>
      <c r="H59" s="2466"/>
      <c r="I59" s="2466"/>
    </row>
    <row r="60" spans="1:9" x14ac:dyDescent="0.2">
      <c r="A60" s="1455" t="s">
        <v>1158</v>
      </c>
      <c r="B60" s="2612"/>
      <c r="C60" s="2612"/>
      <c r="D60" s="2612"/>
      <c r="E60" s="2612"/>
      <c r="F60" s="2612"/>
      <c r="G60" s="1454"/>
      <c r="H60" s="1454"/>
      <c r="I60" s="1454"/>
    </row>
    <row r="61" spans="1:9" ht="15" x14ac:dyDescent="0.2">
      <c r="A61" s="1455"/>
      <c r="B61" s="2612"/>
      <c r="C61" s="2612"/>
      <c r="D61" s="3146" t="s">
        <v>1159</v>
      </c>
      <c r="E61" s="3147"/>
      <c r="F61" s="1454"/>
      <c r="G61" s="2613" t="s">
        <v>1160</v>
      </c>
      <c r="H61" s="2614"/>
      <c r="I61" s="1454"/>
    </row>
    <row r="62" spans="1:9" ht="31.15" customHeight="1" x14ac:dyDescent="0.2">
      <c r="A62" s="1485"/>
      <c r="B62" s="2612"/>
      <c r="C62" s="2612"/>
      <c r="D62" s="3148" t="s">
        <v>1161</v>
      </c>
      <c r="E62" s="3149"/>
      <c r="F62" s="3149"/>
      <c r="G62" s="3148" t="s">
        <v>1161</v>
      </c>
      <c r="H62" s="3149"/>
      <c r="I62" s="3149"/>
    </row>
    <row r="63" spans="1:9" ht="19.5" customHeight="1" x14ac:dyDescent="0.2">
      <c r="A63" s="1471"/>
      <c r="B63" s="1471"/>
      <c r="C63" s="1471"/>
      <c r="D63" s="2615"/>
      <c r="E63" s="3150" t="s">
        <v>1162</v>
      </c>
      <c r="F63" s="3151"/>
      <c r="G63" s="2615"/>
      <c r="H63" s="3150" t="s">
        <v>1162</v>
      </c>
      <c r="I63" s="3151"/>
    </row>
    <row r="64" spans="1:9" x14ac:dyDescent="0.2">
      <c r="A64" s="1487" t="s">
        <v>1163</v>
      </c>
      <c r="B64" s="1384"/>
      <c r="C64" s="1384"/>
      <c r="D64" s="1487">
        <v>18895.798116938007</v>
      </c>
      <c r="E64" s="1487"/>
      <c r="F64" s="1487">
        <v>16671.900855938005</v>
      </c>
      <c r="G64" s="1487">
        <v>44246.088341907234</v>
      </c>
      <c r="H64" s="1384"/>
      <c r="I64" s="1487">
        <v>39755.581332009242</v>
      </c>
    </row>
    <row r="65" spans="1:9" x14ac:dyDescent="0.2">
      <c r="A65" s="606" t="s">
        <v>1164</v>
      </c>
      <c r="D65" s="731">
        <v>0</v>
      </c>
      <c r="E65" s="619"/>
      <c r="F65" s="731">
        <v>0</v>
      </c>
      <c r="G65" s="731">
        <v>0</v>
      </c>
      <c r="H65" s="619"/>
      <c r="I65" s="731">
        <v>0</v>
      </c>
    </row>
    <row r="66" spans="1:9" x14ac:dyDescent="0.2">
      <c r="A66" s="1380" t="s">
        <v>1151</v>
      </c>
      <c r="D66" s="731">
        <v>0</v>
      </c>
      <c r="E66" s="619"/>
      <c r="F66" s="731">
        <v>0</v>
      </c>
      <c r="G66" s="731">
        <v>791.13900050000007</v>
      </c>
      <c r="H66" s="619"/>
      <c r="I66" s="731">
        <v>0</v>
      </c>
    </row>
    <row r="67" spans="1:9" x14ac:dyDescent="0.2">
      <c r="A67" s="1380" t="s">
        <v>1152</v>
      </c>
      <c r="D67" s="731">
        <v>18895.798116938007</v>
      </c>
      <c r="E67" s="619"/>
      <c r="F67" s="731">
        <v>16671.900855938005</v>
      </c>
      <c r="G67" s="731">
        <v>17513.973905561994</v>
      </c>
      <c r="H67" s="619"/>
      <c r="I67" s="731">
        <v>14336.791053000001</v>
      </c>
    </row>
    <row r="68" spans="1:9" x14ac:dyDescent="0.2">
      <c r="A68" s="1380" t="s">
        <v>1153</v>
      </c>
      <c r="D68" s="731">
        <v>6499.8521175000005</v>
      </c>
      <c r="E68" s="619"/>
      <c r="F68" s="731">
        <v>5684.5048839999999</v>
      </c>
      <c r="G68" s="731">
        <v>6380.0462769999995</v>
      </c>
      <c r="H68" s="619"/>
      <c r="I68" s="731">
        <v>4781.2772889999997</v>
      </c>
    </row>
    <row r="69" spans="1:9" x14ac:dyDescent="0.2">
      <c r="A69" s="1380" t="s">
        <v>1154</v>
      </c>
      <c r="D69" s="731">
        <v>0</v>
      </c>
      <c r="E69" s="619"/>
      <c r="F69" s="731">
        <v>0</v>
      </c>
      <c r="G69" s="731">
        <v>0</v>
      </c>
      <c r="H69" s="619"/>
      <c r="I69" s="731">
        <v>0</v>
      </c>
    </row>
    <row r="70" spans="1:9" x14ac:dyDescent="0.2">
      <c r="A70" s="1380" t="s">
        <v>1155</v>
      </c>
      <c r="D70" s="731">
        <v>11224.382567000001</v>
      </c>
      <c r="E70" s="619"/>
      <c r="F70" s="731">
        <v>10442.791274438005</v>
      </c>
      <c r="G70" s="731">
        <v>8905.6635280619957</v>
      </c>
      <c r="H70" s="619"/>
      <c r="I70" s="731">
        <v>8310.6937830619954</v>
      </c>
    </row>
    <row r="71" spans="1:9" x14ac:dyDescent="0.2">
      <c r="A71" s="1387" t="s">
        <v>1156</v>
      </c>
      <c r="D71" s="731">
        <v>6717.8864315000001</v>
      </c>
      <c r="E71" s="619"/>
      <c r="F71" s="731">
        <v>5712.7773854999996</v>
      </c>
      <c r="G71" s="731">
        <v>8026.3985085000004</v>
      </c>
      <c r="H71" s="619"/>
      <c r="I71" s="731">
        <v>5145.3287774999999</v>
      </c>
    </row>
    <row r="72" spans="1:9" x14ac:dyDescent="0.2">
      <c r="A72" s="619" t="s">
        <v>1157</v>
      </c>
      <c r="D72" s="731">
        <v>498.70133700000002</v>
      </c>
      <c r="E72" s="619"/>
      <c r="F72" s="731">
        <v>397.97936750000002</v>
      </c>
      <c r="G72" s="731">
        <v>1325.9669349999999</v>
      </c>
      <c r="H72" s="619"/>
      <c r="I72" s="731">
        <v>533.06349550000004</v>
      </c>
    </row>
    <row r="73" spans="1:9" x14ac:dyDescent="0.2">
      <c r="A73" s="1387" t="s">
        <v>1165</v>
      </c>
      <c r="D73" s="731">
        <v>0</v>
      </c>
      <c r="E73" s="619"/>
      <c r="F73" s="731">
        <v>0</v>
      </c>
      <c r="G73" s="731">
        <v>21413.974114471457</v>
      </c>
      <c r="H73" s="619"/>
      <c r="I73" s="731">
        <v>21413.974114471457</v>
      </c>
    </row>
    <row r="74" spans="1:9" x14ac:dyDescent="0.2">
      <c r="A74" s="1387" t="s">
        <v>1166</v>
      </c>
      <c r="D74" s="731">
        <v>0</v>
      </c>
      <c r="E74" s="619"/>
      <c r="F74" s="731">
        <v>0</v>
      </c>
      <c r="G74" s="731">
        <v>3843.6429701508005</v>
      </c>
      <c r="H74" s="619"/>
      <c r="I74" s="731">
        <v>3843.6429701508005</v>
      </c>
    </row>
    <row r="75" spans="1:9" ht="36" x14ac:dyDescent="0.2">
      <c r="A75" s="606" t="s">
        <v>1167</v>
      </c>
      <c r="D75" s="2611">
        <v>0</v>
      </c>
      <c r="E75" s="2394"/>
      <c r="F75" s="2611">
        <v>0</v>
      </c>
      <c r="G75" s="1387">
        <v>0</v>
      </c>
      <c r="H75" s="619"/>
      <c r="I75" s="1387">
        <v>0</v>
      </c>
    </row>
    <row r="76" spans="1:9" ht="24" x14ac:dyDescent="0.2">
      <c r="A76" s="606" t="s">
        <v>1538</v>
      </c>
      <c r="D76" s="2600"/>
      <c r="E76" s="2600"/>
      <c r="F76" s="2600"/>
      <c r="G76" s="1387">
        <v>2650.1528285644058</v>
      </c>
      <c r="H76" s="619"/>
      <c r="I76" s="1387">
        <v>2650.1528285644058</v>
      </c>
    </row>
    <row r="77" spans="1:9" x14ac:dyDescent="0.2">
      <c r="A77" s="1487" t="s">
        <v>1168</v>
      </c>
      <c r="B77" s="1562"/>
      <c r="C77" s="1562"/>
      <c r="D77" s="1562">
        <v>180431.64091115288</v>
      </c>
      <c r="E77" s="1489"/>
      <c r="F77" s="2616">
        <v>58111.031562287208</v>
      </c>
      <c r="G77" s="1489"/>
      <c r="H77" s="1489"/>
      <c r="I77" s="1489"/>
    </row>
    <row r="78" spans="1:9" x14ac:dyDescent="0.2">
      <c r="A78" s="1381"/>
      <c r="B78" s="2455"/>
      <c r="C78" s="2455"/>
      <c r="D78" s="2455"/>
      <c r="E78" s="2455"/>
      <c r="F78" s="2606"/>
      <c r="G78" s="2606"/>
      <c r="H78" s="2466"/>
      <c r="I78" s="2466"/>
    </row>
    <row r="79" spans="1:9" x14ac:dyDescent="0.2">
      <c r="A79" s="1455" t="s">
        <v>1169</v>
      </c>
      <c r="B79" s="1454"/>
      <c r="C79" s="1454"/>
      <c r="D79" s="1454"/>
      <c r="E79" s="1454"/>
      <c r="F79" s="1454"/>
      <c r="G79" s="1454"/>
      <c r="H79" s="1454"/>
      <c r="I79" s="1454"/>
    </row>
    <row r="80" spans="1:9" ht="51.75" customHeight="1" x14ac:dyDescent="0.25">
      <c r="A80" s="1488"/>
      <c r="B80" s="1568"/>
      <c r="C80" s="1568"/>
      <c r="D80" s="1568"/>
      <c r="E80" s="2617"/>
      <c r="F80" s="3152" t="s">
        <v>1170</v>
      </c>
      <c r="G80" s="3152"/>
      <c r="H80" s="3152" t="s">
        <v>1171</v>
      </c>
      <c r="I80" s="3152"/>
    </row>
    <row r="81" spans="1:9" x14ac:dyDescent="0.2">
      <c r="A81" s="1489" t="s">
        <v>1172</v>
      </c>
      <c r="B81" s="1489"/>
      <c r="C81" s="1489"/>
      <c r="D81" s="1489"/>
      <c r="E81" s="2618"/>
      <c r="F81" s="3145">
        <v>162438.95323190521</v>
      </c>
      <c r="G81" s="3145"/>
      <c r="H81" s="3145">
        <v>177681.48297354576</v>
      </c>
      <c r="I81" s="3145"/>
    </row>
    <row r="82" spans="1:9" x14ac:dyDescent="0.2">
      <c r="A82" s="1380" t="s">
        <v>1173</v>
      </c>
      <c r="D82" s="731"/>
      <c r="E82" s="731"/>
      <c r="F82" s="3141">
        <v>108154.65275891323</v>
      </c>
      <c r="G82" s="3141"/>
      <c r="H82" s="3142">
        <v>111878.75175909395</v>
      </c>
      <c r="I82" s="3142"/>
    </row>
    <row r="119" spans="7:7" ht="15" x14ac:dyDescent="0.25">
      <c r="G119" s="923"/>
    </row>
  </sheetData>
  <mergeCells count="31">
    <mergeCell ref="F81:G81"/>
    <mergeCell ref="H81:I81"/>
    <mergeCell ref="F82:G82"/>
    <mergeCell ref="H82:I82"/>
    <mergeCell ref="D61:E61"/>
    <mergeCell ref="D62:F62"/>
    <mergeCell ref="G62:I62"/>
    <mergeCell ref="E63:F63"/>
    <mergeCell ref="H63:I63"/>
    <mergeCell ref="F80:G80"/>
    <mergeCell ref="H80:I80"/>
    <mergeCell ref="F44:G44"/>
    <mergeCell ref="H44:I44"/>
    <mergeCell ref="F45:G45"/>
    <mergeCell ref="H45:I45"/>
    <mergeCell ref="B48:C48"/>
    <mergeCell ref="D48:E48"/>
    <mergeCell ref="F48:G48"/>
    <mergeCell ref="H48:I48"/>
    <mergeCell ref="D17:F17"/>
    <mergeCell ref="G17:I17"/>
    <mergeCell ref="E18:F18"/>
    <mergeCell ref="H18:I18"/>
    <mergeCell ref="F43:G43"/>
    <mergeCell ref="H43:I43"/>
    <mergeCell ref="D16:E16"/>
    <mergeCell ref="A1:I1"/>
    <mergeCell ref="B3:C3"/>
    <mergeCell ref="D3:E3"/>
    <mergeCell ref="F3:G3"/>
    <mergeCell ref="H3:I3"/>
  </mergeCells>
  <pageMargins left="0.3778125" right="0.23622047244094491" top="0.74803149606299213" bottom="0.74803149606299213" header="0.31496062992125984" footer="0.31496062992125984"/>
  <pageSetup paperSize="9" scale="93" orientation="portrait" r:id="rId1"/>
  <customProperties>
    <customPr name="_pios_id" r:id="rId2"/>
  </customProperties>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DB1F-3375-4061-8C22-147A415ABC12}">
  <sheetPr>
    <tabColor theme="2"/>
  </sheetPr>
  <dimension ref="A1:J114"/>
  <sheetViews>
    <sheetView showGridLines="0" showWhiteSpace="0" view="pageLayout" zoomScaleNormal="115" zoomScaleSheetLayoutView="100" workbookViewId="0">
      <selection sqref="A1:G1"/>
    </sheetView>
  </sheetViews>
  <sheetFormatPr defaultColWidth="0" defaultRowHeight="12" x14ac:dyDescent="0.2"/>
  <cols>
    <col min="1" max="1" width="29.625" style="606" customWidth="1"/>
    <col min="2" max="7" width="9.5" style="604" customWidth="1"/>
    <col min="8" max="10" width="0" style="604" hidden="1" customWidth="1"/>
    <col min="11" max="16384" width="8" style="604" hidden="1"/>
  </cols>
  <sheetData>
    <row r="1" spans="1:7" ht="41.25" customHeight="1" x14ac:dyDescent="0.2">
      <c r="A1" s="3102" t="s">
        <v>2143</v>
      </c>
      <c r="B1" s="3102"/>
      <c r="C1" s="3102"/>
      <c r="D1" s="3102"/>
      <c r="E1" s="3102"/>
      <c r="F1" s="3102"/>
      <c r="G1" s="3102"/>
    </row>
    <row r="2" spans="1:7" ht="27" customHeight="1" x14ac:dyDescent="0.25">
      <c r="A2" s="2665"/>
      <c r="B2" s="3153" t="s">
        <v>1467</v>
      </c>
      <c r="C2" s="3154"/>
      <c r="D2" s="3153" t="s">
        <v>1388</v>
      </c>
      <c r="E2" s="3154"/>
      <c r="F2" s="3153" t="s">
        <v>1386</v>
      </c>
      <c r="G2" s="3154"/>
    </row>
    <row r="3" spans="1:7" ht="21" customHeight="1" x14ac:dyDescent="0.2">
      <c r="A3" s="605" t="s">
        <v>1008</v>
      </c>
      <c r="B3" s="2667" t="s">
        <v>1468</v>
      </c>
      <c r="C3" s="2667" t="s">
        <v>1469</v>
      </c>
      <c r="D3" s="2667" t="s">
        <v>1468</v>
      </c>
      <c r="E3" s="2667" t="s">
        <v>1469</v>
      </c>
      <c r="F3" s="2667" t="s">
        <v>1468</v>
      </c>
      <c r="G3" s="2667" t="s">
        <v>1469</v>
      </c>
    </row>
    <row r="4" spans="1:7" x14ac:dyDescent="0.2">
      <c r="A4" s="1385" t="s">
        <v>1470</v>
      </c>
      <c r="B4" s="2219">
        <v>99180.299519285647</v>
      </c>
      <c r="C4" s="2219">
        <v>97006.170892319278</v>
      </c>
      <c r="D4" s="2219">
        <v>17534.37367685647</v>
      </c>
      <c r="E4" s="2219">
        <v>17522.099618244079</v>
      </c>
      <c r="F4" s="2219">
        <v>29798.464325964294</v>
      </c>
      <c r="G4" s="2220">
        <v>29740.714823123057</v>
      </c>
    </row>
    <row r="5" spans="1:7" x14ac:dyDescent="0.2">
      <c r="A5" s="744" t="s">
        <v>1471</v>
      </c>
      <c r="B5" s="748">
        <v>2734.6815794506906</v>
      </c>
      <c r="C5" s="748">
        <v>2321.5957719538183</v>
      </c>
      <c r="D5" s="748">
        <v>0</v>
      </c>
      <c r="E5" s="748">
        <v>0</v>
      </c>
      <c r="F5" s="748">
        <v>588.13265829236991</v>
      </c>
      <c r="G5" s="748">
        <v>499.91275954851449</v>
      </c>
    </row>
    <row r="6" spans="1:7" x14ac:dyDescent="0.2">
      <c r="A6" s="744" t="s">
        <v>1472</v>
      </c>
      <c r="B6" s="2802">
        <v>0</v>
      </c>
      <c r="C6" s="2802">
        <v>0</v>
      </c>
      <c r="D6" s="2802">
        <v>0</v>
      </c>
      <c r="E6" s="2802">
        <v>0</v>
      </c>
      <c r="F6" s="2802">
        <v>0</v>
      </c>
      <c r="G6" s="2802">
        <v>0</v>
      </c>
    </row>
    <row r="7" spans="1:7" x14ac:dyDescent="0.2">
      <c r="A7" s="1472" t="s">
        <v>1473</v>
      </c>
      <c r="B7" s="2803">
        <v>101914.98109873633</v>
      </c>
      <c r="C7" s="2803">
        <v>99327.766664273106</v>
      </c>
      <c r="D7" s="2803">
        <v>17534.37367685647</v>
      </c>
      <c r="E7" s="2803">
        <v>17522.099618244083</v>
      </c>
      <c r="F7" s="2803">
        <v>30386.596984256663</v>
      </c>
      <c r="G7" s="2803">
        <v>30240.627582671576</v>
      </c>
    </row>
    <row r="8" spans="1:7" ht="26.25" customHeight="1" x14ac:dyDescent="0.2">
      <c r="A8" s="1473" t="s">
        <v>1114</v>
      </c>
      <c r="B8" s="748">
        <v>91311.880271815549</v>
      </c>
      <c r="C8" s="748">
        <v>6074.6527204831737</v>
      </c>
      <c r="D8" s="748">
        <v>317.32540388932608</v>
      </c>
      <c r="E8" s="748">
        <v>46.966511604453949</v>
      </c>
      <c r="F8" s="748">
        <v>28325.637598229816</v>
      </c>
      <c r="G8" s="748">
        <v>1947.9615539859874</v>
      </c>
    </row>
    <row r="9" spans="1:7" x14ac:dyDescent="0.2">
      <c r="A9" s="916" t="s">
        <v>1117</v>
      </c>
      <c r="B9" s="2802">
        <v>98904.249079456698</v>
      </c>
      <c r="C9" s="2802">
        <v>50408.548544028432</v>
      </c>
      <c r="D9" s="2802">
        <v>17634.165230080984</v>
      </c>
      <c r="E9" s="2802">
        <v>12058.359668979603</v>
      </c>
      <c r="F9" s="2802">
        <v>30840.94707099297</v>
      </c>
      <c r="G9" s="2802">
        <v>14786.784315920253</v>
      </c>
    </row>
    <row r="10" spans="1:7" x14ac:dyDescent="0.2">
      <c r="A10" s="1474" t="s">
        <v>1121</v>
      </c>
      <c r="B10" s="2666">
        <v>20004.233834003302</v>
      </c>
      <c r="C10" s="2666">
        <v>3483.3203325740155</v>
      </c>
      <c r="D10" s="2666">
        <v>4493.7020373980549</v>
      </c>
      <c r="E10" s="2666">
        <v>1504.1181788053973</v>
      </c>
      <c r="F10" s="2666">
        <v>8948.1457655000031</v>
      </c>
      <c r="G10" s="2802">
        <v>605.67131156440757</v>
      </c>
    </row>
    <row r="11" spans="1:7" x14ac:dyDescent="0.2">
      <c r="A11" s="1474" t="s">
        <v>1122</v>
      </c>
      <c r="B11" s="748">
        <v>68718.326234225911</v>
      </c>
      <c r="C11" s="748">
        <v>12393.862363884124</v>
      </c>
      <c r="D11" s="748">
        <v>38350.671931302299</v>
      </c>
      <c r="E11" s="748">
        <v>33843.691622108876</v>
      </c>
      <c r="F11" s="748">
        <v>52248.682878463092</v>
      </c>
      <c r="G11" s="748">
        <v>32871.638101713084</v>
      </c>
    </row>
    <row r="12" spans="1:7" x14ac:dyDescent="0.2">
      <c r="A12" s="916" t="s">
        <v>1474</v>
      </c>
      <c r="B12" s="2802">
        <v>41705.203409472175</v>
      </c>
      <c r="C12" s="2802">
        <v>3266.8303387303736</v>
      </c>
      <c r="D12" s="2802">
        <v>5943.3908231178075</v>
      </c>
      <c r="E12" s="2802">
        <v>458.01108327908423</v>
      </c>
      <c r="F12" s="2802">
        <v>12154.970327759995</v>
      </c>
      <c r="G12" s="2802">
        <v>1151.1511242295851</v>
      </c>
    </row>
    <row r="13" spans="1:7" x14ac:dyDescent="0.2">
      <c r="A13" s="1472" t="s">
        <v>1475</v>
      </c>
      <c r="B13" s="2803">
        <v>320643.89282897365</v>
      </c>
      <c r="C13" s="2803">
        <v>75627.214299700121</v>
      </c>
      <c r="D13" s="2803">
        <v>66739.255425788477</v>
      </c>
      <c r="E13" s="2803">
        <v>47911.147064777411</v>
      </c>
      <c r="F13" s="2803">
        <v>132518.38364094589</v>
      </c>
      <c r="G13" s="2803">
        <v>51363.206407413316</v>
      </c>
    </row>
    <row r="14" spans="1:7" x14ac:dyDescent="0.2">
      <c r="A14" s="916" t="s">
        <v>1130</v>
      </c>
      <c r="B14" s="2666">
        <v>34208.741624361995</v>
      </c>
      <c r="C14" s="2666">
        <v>5399.8699155256863</v>
      </c>
      <c r="D14" s="2666">
        <v>5385.0488616262637</v>
      </c>
      <c r="E14" s="2804">
        <v>2371.2011927817048</v>
      </c>
      <c r="F14" s="2666">
        <v>7172.1259671999987</v>
      </c>
      <c r="G14" s="2802">
        <v>586.61062386781305</v>
      </c>
    </row>
    <row r="15" spans="1:7" x14ac:dyDescent="0.2">
      <c r="A15" s="916" t="s">
        <v>1131</v>
      </c>
      <c r="B15" s="748">
        <v>9587.3333938591313</v>
      </c>
      <c r="C15" s="748">
        <v>4699.8312282094976</v>
      </c>
      <c r="D15" s="748">
        <v>769.61415786244322</v>
      </c>
      <c r="E15" s="748">
        <v>446.14764811547889</v>
      </c>
      <c r="F15" s="748">
        <v>3451.7684573734437</v>
      </c>
      <c r="G15" s="748">
        <v>1567.6584850001484</v>
      </c>
    </row>
    <row r="16" spans="1:7" x14ac:dyDescent="0.2">
      <c r="A16" s="916" t="s">
        <v>1132</v>
      </c>
      <c r="B16" s="2802">
        <v>8277.7693710310268</v>
      </c>
      <c r="C16" s="2802">
        <v>5614.7666584166773</v>
      </c>
      <c r="D16" s="2802">
        <v>43112.020750977019</v>
      </c>
      <c r="E16" s="2802">
        <v>43037.840416329222</v>
      </c>
      <c r="F16" s="2802">
        <v>40008.327886704108</v>
      </c>
      <c r="G16" s="2802">
        <v>39811.684335064114</v>
      </c>
    </row>
    <row r="17" spans="1:10" x14ac:dyDescent="0.2">
      <c r="A17" s="916" t="s">
        <v>1476</v>
      </c>
      <c r="B17" s="2802"/>
      <c r="C17" s="2802">
        <v>0</v>
      </c>
      <c r="D17" s="2802"/>
      <c r="E17" s="2802">
        <v>-9921.8289586433493</v>
      </c>
      <c r="F17" s="2802"/>
      <c r="G17" s="2802">
        <v>-3443.5486383720931</v>
      </c>
    </row>
    <row r="18" spans="1:10" x14ac:dyDescent="0.2">
      <c r="A18" s="1472" t="s">
        <v>1477</v>
      </c>
      <c r="B18" s="2803">
        <v>52073.844389252154</v>
      </c>
      <c r="C18" s="2803">
        <v>15714.467802151859</v>
      </c>
      <c r="D18" s="2803">
        <v>49266.683770465723</v>
      </c>
      <c r="E18" s="2803">
        <v>35933.360298583051</v>
      </c>
      <c r="F18" s="2803">
        <v>50632.222311277554</v>
      </c>
      <c r="G18" s="2803">
        <v>38522.404805559985</v>
      </c>
      <c r="J18" s="2164"/>
    </row>
    <row r="19" spans="1:10" s="2605" customFormat="1" x14ac:dyDescent="0.2">
      <c r="A19" s="1475"/>
      <c r="B19" s="2805"/>
      <c r="C19" s="2805"/>
      <c r="D19" s="2805"/>
      <c r="E19" s="2805"/>
      <c r="F19" s="2805"/>
      <c r="G19" s="2805"/>
      <c r="J19" s="2806"/>
    </row>
    <row r="20" spans="1:10" ht="14.25" x14ac:dyDescent="0.2">
      <c r="A20" s="1472" t="s">
        <v>2333</v>
      </c>
      <c r="B20" s="2807"/>
      <c r="C20" s="2807">
        <v>1.6578736991858283</v>
      </c>
      <c r="D20" s="2807"/>
      <c r="E20" s="2807">
        <v>1.4628829148718683</v>
      </c>
      <c r="F20" s="2807"/>
      <c r="G20" s="2807">
        <v>2.3550420386766886</v>
      </c>
    </row>
    <row r="21" spans="1:10" s="2466" customFormat="1" ht="10.5" customHeight="1" x14ac:dyDescent="0.2">
      <c r="A21" s="1476"/>
      <c r="B21" s="2808"/>
      <c r="C21" s="2808"/>
      <c r="D21" s="2808"/>
      <c r="E21" s="2808"/>
      <c r="F21" s="2808"/>
      <c r="G21" s="2809"/>
    </row>
    <row r="22" spans="1:10" s="619" customFormat="1" ht="27.75" customHeight="1" x14ac:dyDescent="0.2">
      <c r="A22" s="2994" t="s">
        <v>2444</v>
      </c>
      <c r="B22" s="2997"/>
      <c r="C22" s="2997"/>
      <c r="D22" s="2997"/>
      <c r="E22" s="2997"/>
      <c r="F22" s="2997"/>
      <c r="G22" s="2997"/>
    </row>
    <row r="25" spans="1:10" ht="15" x14ac:dyDescent="0.25">
      <c r="A25" s="2668"/>
      <c r="B25" s="3155" t="s">
        <v>1467</v>
      </c>
      <c r="C25" s="3156"/>
      <c r="D25" s="3155" t="s">
        <v>1388</v>
      </c>
      <c r="E25" s="3156"/>
      <c r="F25" s="3155" t="s">
        <v>1386</v>
      </c>
      <c r="G25" s="3156"/>
    </row>
    <row r="26" spans="1:10" ht="22.5" x14ac:dyDescent="0.2">
      <c r="A26" s="1471" t="s">
        <v>386</v>
      </c>
      <c r="B26" s="2810" t="s">
        <v>1468</v>
      </c>
      <c r="C26" s="2810" t="s">
        <v>1469</v>
      </c>
      <c r="D26" s="2810" t="s">
        <v>1468</v>
      </c>
      <c r="E26" s="2810" t="s">
        <v>1469</v>
      </c>
      <c r="F26" s="2810" t="s">
        <v>1468</v>
      </c>
      <c r="G26" s="2810" t="s">
        <v>1469</v>
      </c>
    </row>
    <row r="27" spans="1:10" x14ac:dyDescent="0.2">
      <c r="A27" s="1385" t="s">
        <v>1470</v>
      </c>
      <c r="B27" s="2219">
        <v>99890.130736179359</v>
      </c>
      <c r="C27" s="2219">
        <v>97810.002041708649</v>
      </c>
      <c r="D27" s="2219">
        <v>22222.072631885127</v>
      </c>
      <c r="E27" s="2219">
        <v>22179.185079511233</v>
      </c>
      <c r="F27" s="2219">
        <v>32156.673624974788</v>
      </c>
      <c r="G27" s="2220">
        <v>32044.505790706426</v>
      </c>
    </row>
    <row r="28" spans="1:10" x14ac:dyDescent="0.2">
      <c r="A28" s="744" t="s">
        <v>1471</v>
      </c>
      <c r="B28" s="748">
        <v>4039.8154299144539</v>
      </c>
      <c r="C28" s="748">
        <v>3433.8431154272862</v>
      </c>
      <c r="D28" s="748">
        <v>447.7858623829058</v>
      </c>
      <c r="E28" s="748">
        <v>380.61798302546993</v>
      </c>
      <c r="F28" s="748">
        <v>920.02232462105997</v>
      </c>
      <c r="G28" s="748">
        <v>782.01897592790101</v>
      </c>
    </row>
    <row r="29" spans="1:10" x14ac:dyDescent="0.2">
      <c r="A29" s="744" t="s">
        <v>1472</v>
      </c>
      <c r="B29" s="2802">
        <v>0</v>
      </c>
      <c r="C29" s="2802">
        <v>0</v>
      </c>
      <c r="D29" s="2802">
        <v>0</v>
      </c>
      <c r="E29" s="2802">
        <v>0</v>
      </c>
      <c r="F29" s="2802">
        <v>0</v>
      </c>
      <c r="G29" s="2802">
        <v>0</v>
      </c>
    </row>
    <row r="30" spans="1:10" x14ac:dyDescent="0.2">
      <c r="A30" s="1477" t="s">
        <v>1473</v>
      </c>
      <c r="B30" s="2811">
        <v>103929.94616609381</v>
      </c>
      <c r="C30" s="2811">
        <v>101243.84515713593</v>
      </c>
      <c r="D30" s="2811">
        <v>22669.858494268032</v>
      </c>
      <c r="E30" s="2811">
        <v>22559.803062536703</v>
      </c>
      <c r="F30" s="2811">
        <v>33076.695949595851</v>
      </c>
      <c r="G30" s="2811">
        <v>32826.52476663432</v>
      </c>
    </row>
    <row r="31" spans="1:10" ht="24" x14ac:dyDescent="0.2">
      <c r="A31" s="1473" t="s">
        <v>1114</v>
      </c>
      <c r="B31" s="748">
        <v>86862.33016841815</v>
      </c>
      <c r="C31" s="748">
        <v>5741.1716195276495</v>
      </c>
      <c r="D31" s="748">
        <v>318.5367953458844</v>
      </c>
      <c r="E31" s="748">
        <v>46.372834727418031</v>
      </c>
      <c r="F31" s="748">
        <v>26673.567059669829</v>
      </c>
      <c r="G31" s="748">
        <v>1811.2521753477383</v>
      </c>
    </row>
    <row r="32" spans="1:10" x14ac:dyDescent="0.2">
      <c r="A32" s="916" t="s">
        <v>1117</v>
      </c>
      <c r="B32" s="2802">
        <v>106354.61963762544</v>
      </c>
      <c r="C32" s="2802">
        <v>48388.561228471968</v>
      </c>
      <c r="D32" s="2802">
        <v>16543.911389185545</v>
      </c>
      <c r="E32" s="2802">
        <v>10287.270872764097</v>
      </c>
      <c r="F32" s="2802">
        <v>34972.730838720126</v>
      </c>
      <c r="G32" s="2802">
        <v>15070.833542643844</v>
      </c>
    </row>
    <row r="33" spans="1:7" x14ac:dyDescent="0.2">
      <c r="A33" s="1474" t="s">
        <v>1121</v>
      </c>
      <c r="B33" s="2666">
        <v>22233.115974345146</v>
      </c>
      <c r="C33" s="2666">
        <v>3019.8222331407005</v>
      </c>
      <c r="D33" s="2666">
        <v>4356.7118798032498</v>
      </c>
      <c r="E33" s="2666">
        <v>537.12088465475824</v>
      </c>
      <c r="F33" s="2666">
        <v>6968.487194403313</v>
      </c>
      <c r="G33" s="2802">
        <v>507.73991961990811</v>
      </c>
    </row>
    <row r="34" spans="1:7" x14ac:dyDescent="0.2">
      <c r="A34" s="1474" t="s">
        <v>1122</v>
      </c>
      <c r="B34" s="748">
        <v>49194.053738982067</v>
      </c>
      <c r="C34" s="748">
        <v>9252.1506058778141</v>
      </c>
      <c r="D34" s="748">
        <v>35125.150100075531</v>
      </c>
      <c r="E34" s="748">
        <v>30955.098264434433</v>
      </c>
      <c r="F34" s="748">
        <v>45367.144053359996</v>
      </c>
      <c r="G34" s="748">
        <v>32865.934190028995</v>
      </c>
    </row>
    <row r="35" spans="1:7" x14ac:dyDescent="0.2">
      <c r="A35" s="916" t="s">
        <v>1474</v>
      </c>
      <c r="B35" s="2802">
        <v>53152.743481509955</v>
      </c>
      <c r="C35" s="2802">
        <v>3474.2690616339528</v>
      </c>
      <c r="D35" s="2802">
        <v>5802.9915020991793</v>
      </c>
      <c r="E35" s="2802">
        <v>287.12839048491503</v>
      </c>
      <c r="F35" s="2802">
        <v>16292.136019059995</v>
      </c>
      <c r="G35" s="2802">
        <v>877.16875265353235</v>
      </c>
    </row>
    <row r="36" spans="1:7" x14ac:dyDescent="0.2">
      <c r="A36" s="1477" t="s">
        <v>1475</v>
      </c>
      <c r="B36" s="2811">
        <v>317796.86300088081</v>
      </c>
      <c r="C36" s="2811">
        <v>69875.974748652094</v>
      </c>
      <c r="D36" s="2811">
        <v>62147.301666509389</v>
      </c>
      <c r="E36" s="2811">
        <v>42112.991247065613</v>
      </c>
      <c r="F36" s="2811">
        <v>130274.06516521325</v>
      </c>
      <c r="G36" s="2811">
        <v>51132.928580294021</v>
      </c>
    </row>
    <row r="37" spans="1:7" x14ac:dyDescent="0.2">
      <c r="A37" s="916" t="s">
        <v>1130</v>
      </c>
      <c r="B37" s="2666">
        <v>29103.094238525558</v>
      </c>
      <c r="C37" s="2666">
        <v>4062.5775998948216</v>
      </c>
      <c r="D37" s="2666">
        <v>2482.3116398160632</v>
      </c>
      <c r="E37" s="2666">
        <v>1891.9541565198688</v>
      </c>
      <c r="F37" s="2666">
        <v>8187.3584484285657</v>
      </c>
      <c r="G37" s="2802">
        <v>246.18646359980235</v>
      </c>
    </row>
    <row r="38" spans="1:7" x14ac:dyDescent="0.2">
      <c r="A38" s="916" t="s">
        <v>1131</v>
      </c>
      <c r="B38" s="748">
        <v>9328.8821801587637</v>
      </c>
      <c r="C38" s="748">
        <v>4071.7885291934176</v>
      </c>
      <c r="D38" s="748">
        <v>751.20860990512836</v>
      </c>
      <c r="E38" s="748">
        <v>358.89153833762236</v>
      </c>
      <c r="F38" s="748">
        <v>3446.8769581781112</v>
      </c>
      <c r="G38" s="748">
        <v>1184.7591093911119</v>
      </c>
    </row>
    <row r="39" spans="1:7" x14ac:dyDescent="0.2">
      <c r="A39" s="916" t="s">
        <v>1132</v>
      </c>
      <c r="B39" s="2802">
        <v>10155.080444693238</v>
      </c>
      <c r="C39" s="2802">
        <v>6978.2105937841252</v>
      </c>
      <c r="D39" s="2802">
        <v>38531.716461940399</v>
      </c>
      <c r="E39" s="2802">
        <v>38425.995562062366</v>
      </c>
      <c r="F39" s="2802">
        <v>39733.309208921586</v>
      </c>
      <c r="G39" s="2802">
        <v>39411.522444073584</v>
      </c>
    </row>
    <row r="40" spans="1:7" s="2466" customFormat="1" x14ac:dyDescent="0.2">
      <c r="A40" s="916" t="s">
        <v>1476</v>
      </c>
      <c r="B40" s="2802"/>
      <c r="C40" s="2802">
        <v>0</v>
      </c>
      <c r="D40" s="2802"/>
      <c r="E40" s="2802">
        <v>-9092.0978216206368</v>
      </c>
      <c r="F40" s="2802"/>
      <c r="G40" s="2802">
        <v>-2492.7715818439788</v>
      </c>
    </row>
    <row r="41" spans="1:7" ht="12" customHeight="1" x14ac:dyDescent="0.2">
      <c r="A41" s="1477" t="s">
        <v>1477</v>
      </c>
      <c r="B41" s="2811">
        <v>48587.056863377562</v>
      </c>
      <c r="C41" s="2811">
        <v>15112.576722872363</v>
      </c>
      <c r="D41" s="2811">
        <v>41765.236711661593</v>
      </c>
      <c r="E41" s="2811">
        <v>31584.74343529922</v>
      </c>
      <c r="F41" s="2811">
        <v>51367.544615528263</v>
      </c>
      <c r="G41" s="2811">
        <v>38349.696435220525</v>
      </c>
    </row>
    <row r="42" spans="1:7" ht="12" customHeight="1" x14ac:dyDescent="0.2">
      <c r="A42" s="1475"/>
      <c r="B42" s="2805"/>
      <c r="C42" s="2805"/>
      <c r="D42" s="2805"/>
      <c r="E42" s="2805"/>
      <c r="F42" s="2805"/>
      <c r="G42" s="2805"/>
    </row>
    <row r="43" spans="1:7" ht="12" customHeight="1" x14ac:dyDescent="0.2">
      <c r="A43" s="1477" t="s">
        <v>2333</v>
      </c>
      <c r="B43" s="2812"/>
      <c r="C43" s="2812">
        <v>1.8487502384252279</v>
      </c>
      <c r="D43" s="2812"/>
      <c r="E43" s="2812">
        <v>2.1427879990936174</v>
      </c>
      <c r="F43" s="2812"/>
      <c r="G43" s="2812">
        <v>2.5679362147299551</v>
      </c>
    </row>
    <row r="44" spans="1:7" x14ac:dyDescent="0.2">
      <c r="A44" s="1476"/>
      <c r="B44" s="2808"/>
      <c r="C44" s="2808"/>
      <c r="D44" s="2808"/>
      <c r="E44" s="2808"/>
      <c r="F44" s="2808"/>
      <c r="G44" s="2809"/>
    </row>
    <row r="45" spans="1:7" ht="12" customHeight="1" x14ac:dyDescent="0.2">
      <c r="A45" s="2994" t="s">
        <v>2444</v>
      </c>
      <c r="B45" s="2997"/>
      <c r="C45" s="2997"/>
      <c r="D45" s="2997"/>
      <c r="E45" s="2997"/>
      <c r="F45" s="2997"/>
      <c r="G45" s="2997"/>
    </row>
    <row r="114" spans="7:7" ht="15" x14ac:dyDescent="0.25">
      <c r="G114" s="923"/>
    </row>
  </sheetData>
  <mergeCells count="9">
    <mergeCell ref="A45:G45"/>
    <mergeCell ref="A1:G1"/>
    <mergeCell ref="B2:C2"/>
    <mergeCell ref="D2:E2"/>
    <mergeCell ref="F2:G2"/>
    <mergeCell ref="A22:G22"/>
    <mergeCell ref="B25:C25"/>
    <mergeCell ref="D25:E25"/>
    <mergeCell ref="F25:G25"/>
  </mergeCells>
  <pageMargins left="0.57156249999999997"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9F6A8-12A8-41A8-86FF-4C3DD92C7C3C}">
  <sheetPr>
    <tabColor theme="2"/>
  </sheetPr>
  <dimension ref="A1:J111"/>
  <sheetViews>
    <sheetView showGridLines="0" showWhiteSpace="0" view="pageLayout" zoomScale="89" zoomScaleNormal="100" zoomScaleSheetLayoutView="100" zoomScalePageLayoutView="89" workbookViewId="0">
      <selection sqref="A1:F1"/>
    </sheetView>
  </sheetViews>
  <sheetFormatPr defaultColWidth="0" defaultRowHeight="12" x14ac:dyDescent="0.2"/>
  <cols>
    <col min="1" max="1" width="53.125" style="606" customWidth="1"/>
    <col min="2" max="6" width="7.125" style="74" customWidth="1"/>
    <col min="7" max="7" width="0" style="74" hidden="1" customWidth="1"/>
    <col min="8" max="16384" width="8" style="74" hidden="1"/>
  </cols>
  <sheetData>
    <row r="1" spans="1:10" ht="43.5" customHeight="1" x14ac:dyDescent="0.2">
      <c r="A1" s="3097" t="s">
        <v>2445</v>
      </c>
      <c r="B1" s="3097"/>
      <c r="C1" s="3097"/>
      <c r="D1" s="3097"/>
      <c r="E1" s="3097"/>
      <c r="F1" s="3097"/>
    </row>
    <row r="2" spans="1:10" ht="15" customHeight="1" x14ac:dyDescent="0.25">
      <c r="A2" s="1376">
        <v>2019</v>
      </c>
      <c r="B2" s="3153" t="s">
        <v>1478</v>
      </c>
      <c r="C2" s="3154"/>
      <c r="D2" s="3154"/>
      <c r="E2" s="3154"/>
      <c r="F2" s="2215"/>
      <c r="G2" s="604"/>
      <c r="H2" s="604"/>
    </row>
    <row r="3" spans="1:10" ht="21" customHeight="1" x14ac:dyDescent="0.2">
      <c r="A3" s="605" t="s">
        <v>1479</v>
      </c>
      <c r="B3" s="2216" t="s">
        <v>1386</v>
      </c>
      <c r="C3" s="2216" t="s">
        <v>1388</v>
      </c>
      <c r="D3" s="2216" t="s">
        <v>1385</v>
      </c>
      <c r="E3" s="2217" t="s">
        <v>5</v>
      </c>
      <c r="F3" s="2216" t="s">
        <v>7</v>
      </c>
      <c r="G3" s="604"/>
      <c r="H3" s="604"/>
    </row>
    <row r="4" spans="1:10" ht="14.25" x14ac:dyDescent="0.2">
      <c r="A4" s="736" t="s">
        <v>2330</v>
      </c>
      <c r="B4" s="2218">
        <v>29.798464326234303</v>
      </c>
      <c r="C4" s="2218">
        <v>17.534373676848517</v>
      </c>
      <c r="D4" s="2218">
        <v>17.486069025521967</v>
      </c>
      <c r="E4" s="2218">
        <v>34.361389442215078</v>
      </c>
      <c r="F4" s="2218">
        <v>99.180296470819869</v>
      </c>
      <c r="G4" s="604"/>
      <c r="H4" s="604"/>
    </row>
    <row r="5" spans="1:10" x14ac:dyDescent="0.2">
      <c r="A5" s="744" t="s">
        <v>561</v>
      </c>
      <c r="B5" s="747">
        <v>23.577357448670003</v>
      </c>
      <c r="C5" s="272">
        <v>8.6013820762082336</v>
      </c>
      <c r="D5" s="272">
        <v>2.0404402859056545</v>
      </c>
      <c r="E5" s="272">
        <v>7.3420895483590565</v>
      </c>
      <c r="F5" s="272">
        <v>41.561269359142933</v>
      </c>
    </row>
    <row r="6" spans="1:10" ht="24" x14ac:dyDescent="0.2">
      <c r="A6" s="744" t="s">
        <v>1480</v>
      </c>
      <c r="B6" s="222">
        <v>4.8900328208933379</v>
      </c>
      <c r="C6" s="221">
        <v>8.1433866526182026</v>
      </c>
      <c r="D6" s="222">
        <v>1.5871277109409647</v>
      </c>
      <c r="E6" s="222">
        <v>5.2329399425891765</v>
      </c>
      <c r="F6" s="222">
        <v>19.853487127041664</v>
      </c>
    </row>
    <row r="7" spans="1:10" ht="24" x14ac:dyDescent="0.2">
      <c r="A7" s="1456" t="s">
        <v>1481</v>
      </c>
      <c r="B7" s="222">
        <v>0.50608115893903005</v>
      </c>
      <c r="C7" s="221">
        <v>0.61426125355936456</v>
      </c>
      <c r="D7" s="222">
        <v>4.4473050785589558</v>
      </c>
      <c r="E7" s="222">
        <v>1.1389121083441582</v>
      </c>
      <c r="F7" s="222">
        <v>6.706559599401511</v>
      </c>
    </row>
    <row r="8" spans="1:10" x14ac:dyDescent="0.2">
      <c r="A8" s="1456" t="s">
        <v>266</v>
      </c>
      <c r="B8" s="222">
        <v>0.82499289773192985</v>
      </c>
      <c r="C8" s="221">
        <v>0.17534369446271861</v>
      </c>
      <c r="D8" s="222">
        <v>9.411195950116392</v>
      </c>
      <c r="E8" s="222">
        <v>20.647447842922688</v>
      </c>
      <c r="F8" s="222">
        <v>31.058980385233749</v>
      </c>
    </row>
    <row r="9" spans="1:10" ht="14.25" x14ac:dyDescent="0.2">
      <c r="A9" s="736" t="s">
        <v>2331</v>
      </c>
      <c r="B9" s="114">
        <v>0.58813265829236994</v>
      </c>
      <c r="C9" s="114">
        <v>0</v>
      </c>
      <c r="D9" s="114">
        <v>0.46506390388219448</v>
      </c>
      <c r="E9" s="114">
        <v>1.6814850172761258</v>
      </c>
      <c r="F9" s="114">
        <v>2.7346815794506911</v>
      </c>
      <c r="J9" s="604"/>
    </row>
    <row r="10" spans="1:10" x14ac:dyDescent="0.2">
      <c r="A10" s="1468" t="s">
        <v>266</v>
      </c>
      <c r="B10" s="222">
        <v>0.58813265829236994</v>
      </c>
      <c r="C10" s="221" t="s">
        <v>246</v>
      </c>
      <c r="D10" s="222">
        <v>0.45985955036774973</v>
      </c>
      <c r="E10" s="222">
        <v>1.6814850172761258</v>
      </c>
      <c r="F10" s="222">
        <v>2.7294772259362463</v>
      </c>
    </row>
    <row r="11" spans="1:10" x14ac:dyDescent="0.2">
      <c r="A11" s="1469" t="s">
        <v>1482</v>
      </c>
      <c r="B11" s="222" t="s">
        <v>246</v>
      </c>
      <c r="C11" s="221" t="s">
        <v>246</v>
      </c>
      <c r="D11" s="222">
        <v>5.2043535144447603E-3</v>
      </c>
      <c r="E11" s="222" t="s">
        <v>246</v>
      </c>
      <c r="F11" s="222">
        <v>5.2043535144447603E-3</v>
      </c>
    </row>
    <row r="12" spans="1:10" x14ac:dyDescent="0.2">
      <c r="A12" s="736" t="s">
        <v>1483</v>
      </c>
      <c r="B12" s="114">
        <v>30.386596984526648</v>
      </c>
      <c r="C12" s="114">
        <v>17.53437367684851</v>
      </c>
      <c r="D12" s="114">
        <v>17.951132929404164</v>
      </c>
      <c r="E12" s="114">
        <v>36.042874459491252</v>
      </c>
      <c r="F12" s="114">
        <v>101.91497805027055</v>
      </c>
    </row>
    <row r="13" spans="1:10" x14ac:dyDescent="0.2">
      <c r="A13" s="1468" t="s">
        <v>1484</v>
      </c>
      <c r="B13" s="222">
        <v>0.38570119805000008</v>
      </c>
      <c r="C13" s="221">
        <v>4.3003992969999967E-2</v>
      </c>
      <c r="D13" s="222">
        <v>2.3993631649999996E-2</v>
      </c>
      <c r="E13" s="222">
        <v>0.4682899141500001</v>
      </c>
      <c r="F13" s="222">
        <v>0.92098873682000015</v>
      </c>
    </row>
    <row r="14" spans="1:10" x14ac:dyDescent="0.2">
      <c r="A14" s="606" t="s">
        <v>1485</v>
      </c>
      <c r="B14" s="274">
        <v>9.4773039359999978E-2</v>
      </c>
      <c r="C14" s="274" t="s">
        <v>246</v>
      </c>
      <c r="D14" s="274" t="s">
        <v>246</v>
      </c>
      <c r="E14" s="274">
        <v>0.72979990349000001</v>
      </c>
      <c r="F14" s="274">
        <v>0.82457294285000005</v>
      </c>
    </row>
    <row r="15" spans="1:10" ht="14.25" x14ac:dyDescent="0.2">
      <c r="A15" s="1468" t="s">
        <v>2332</v>
      </c>
      <c r="B15" s="222">
        <v>0.26338035510999996</v>
      </c>
      <c r="C15" s="221">
        <v>2.4851319679500001</v>
      </c>
      <c r="D15" s="222">
        <v>0.16306872820000001</v>
      </c>
      <c r="E15" s="222">
        <v>0.13724290447000001</v>
      </c>
      <c r="F15" s="222">
        <v>3.0488239557299996</v>
      </c>
    </row>
    <row r="16" spans="1:10" x14ac:dyDescent="0.2">
      <c r="A16" s="736" t="s">
        <v>1486</v>
      </c>
      <c r="B16" s="114">
        <v>31.130451577046674</v>
      </c>
      <c r="C16" s="114">
        <v>20.062509637768517</v>
      </c>
      <c r="D16" s="114">
        <v>18.13819528925416</v>
      </c>
      <c r="E16" s="114">
        <v>37.378207181601198</v>
      </c>
      <c r="F16" s="114">
        <v>106.70936368567057</v>
      </c>
    </row>
    <row r="17" spans="1:6" s="223" customFormat="1" ht="7.5" customHeight="1" x14ac:dyDescent="0.2">
      <c r="A17" s="1381"/>
      <c r="B17" s="217"/>
      <c r="C17" s="217"/>
      <c r="D17" s="217"/>
      <c r="E17" s="217"/>
      <c r="F17" s="217"/>
    </row>
    <row r="18" spans="1:6" x14ac:dyDescent="0.2">
      <c r="A18" s="3157" t="s">
        <v>2207</v>
      </c>
      <c r="B18" s="2988"/>
      <c r="C18" s="2988"/>
      <c r="D18" s="2988"/>
      <c r="E18" s="2988"/>
      <c r="F18" s="2988"/>
    </row>
    <row r="19" spans="1:6" x14ac:dyDescent="0.2">
      <c r="A19" s="3157" t="s">
        <v>2208</v>
      </c>
      <c r="B19" s="2988"/>
      <c r="C19" s="2988"/>
      <c r="D19" s="2988"/>
      <c r="E19" s="2988"/>
      <c r="F19" s="2988"/>
    </row>
    <row r="22" spans="1:6" ht="15" customHeight="1" x14ac:dyDescent="0.25">
      <c r="A22" s="1470">
        <v>2018</v>
      </c>
      <c r="B22" s="3160" t="s">
        <v>1478</v>
      </c>
      <c r="C22" s="3161"/>
      <c r="D22" s="3161"/>
      <c r="E22" s="3161"/>
      <c r="F22" s="275"/>
    </row>
    <row r="23" spans="1:6" x14ac:dyDescent="0.2">
      <c r="A23" s="1471" t="s">
        <v>1479</v>
      </c>
      <c r="B23" s="276" t="s">
        <v>1385</v>
      </c>
      <c r="C23" s="276" t="s">
        <v>1386</v>
      </c>
      <c r="D23" s="276" t="s">
        <v>1388</v>
      </c>
      <c r="E23" s="277" t="s">
        <v>1487</v>
      </c>
      <c r="F23" s="276" t="s">
        <v>7</v>
      </c>
    </row>
    <row r="24" spans="1:6" s="278" customFormat="1" ht="14.25" x14ac:dyDescent="0.2">
      <c r="A24" s="1384" t="s">
        <v>2330</v>
      </c>
      <c r="B24" s="271">
        <v>16.514136234009399</v>
      </c>
      <c r="C24" s="271">
        <v>32.156673624974793</v>
      </c>
      <c r="D24" s="271">
        <v>22.222072631885123</v>
      </c>
      <c r="E24" s="271">
        <v>28.997248245310068</v>
      </c>
      <c r="F24" s="271">
        <v>99.890130736179387</v>
      </c>
    </row>
    <row r="25" spans="1:6" x14ac:dyDescent="0.2">
      <c r="A25" s="744" t="s">
        <v>561</v>
      </c>
      <c r="B25" s="272">
        <v>4.8127610076509617</v>
      </c>
      <c r="C25" s="272">
        <v>26.103747983459996</v>
      </c>
      <c r="D25" s="272">
        <v>12.7365609901006</v>
      </c>
      <c r="E25" s="272">
        <v>4.1437145158478037</v>
      </c>
      <c r="F25" s="272">
        <v>47.796784497059356</v>
      </c>
    </row>
    <row r="26" spans="1:6" ht="24" x14ac:dyDescent="0.2">
      <c r="A26" s="744" t="s">
        <v>1480</v>
      </c>
      <c r="B26" s="222">
        <v>1.3774729331963851</v>
      </c>
      <c r="C26" s="221">
        <v>3.9109524496676604</v>
      </c>
      <c r="D26" s="222">
        <v>6.6474849460478707</v>
      </c>
      <c r="E26" s="222">
        <v>4.6223718987305391</v>
      </c>
      <c r="F26" s="222">
        <v>16.558282227642454</v>
      </c>
    </row>
    <row r="27" spans="1:6" ht="24" x14ac:dyDescent="0.2">
      <c r="A27" s="1456" t="s">
        <v>1481</v>
      </c>
      <c r="B27" s="222">
        <v>2.4340242690666916</v>
      </c>
      <c r="C27" s="221">
        <v>0.53957555944192992</v>
      </c>
      <c r="D27" s="222">
        <v>2.2253473761096147</v>
      </c>
      <c r="E27" s="222">
        <v>0.61999260013487367</v>
      </c>
      <c r="F27" s="222">
        <v>5.8189398047531133</v>
      </c>
    </row>
    <row r="28" spans="1:6" x14ac:dyDescent="0.2">
      <c r="A28" s="1456" t="s">
        <v>266</v>
      </c>
      <c r="B28" s="222">
        <v>7.8898780240953617</v>
      </c>
      <c r="C28" s="221">
        <v>1.6023976324052003</v>
      </c>
      <c r="D28" s="222">
        <v>0.61267931962704092</v>
      </c>
      <c r="E28" s="222">
        <v>19.611169230596854</v>
      </c>
      <c r="F28" s="222">
        <v>29.716124206724462</v>
      </c>
    </row>
    <row r="29" spans="1:6" ht="14.25" x14ac:dyDescent="0.2">
      <c r="A29" s="1384" t="s">
        <v>2331</v>
      </c>
      <c r="B29" s="271">
        <v>0.3802282102391486</v>
      </c>
      <c r="C29" s="271">
        <v>0.92002232462106004</v>
      </c>
      <c r="D29" s="271">
        <v>0.44778586238290574</v>
      </c>
      <c r="E29" s="271">
        <v>2.2917790326713399</v>
      </c>
      <c r="F29" s="271">
        <v>4.0398154299144551</v>
      </c>
    </row>
    <row r="30" spans="1:6" x14ac:dyDescent="0.2">
      <c r="A30" s="1468" t="s">
        <v>266</v>
      </c>
      <c r="B30" s="222">
        <v>0.3802282102391486</v>
      </c>
      <c r="C30" s="221">
        <v>0.91945198329006006</v>
      </c>
      <c r="D30" s="222">
        <v>0.44778586238290574</v>
      </c>
      <c r="E30" s="222">
        <v>2.2917790326713399</v>
      </c>
      <c r="F30" s="222">
        <v>4.0392450885834554</v>
      </c>
    </row>
    <row r="31" spans="1:6" x14ac:dyDescent="0.2">
      <c r="A31" s="1469" t="s">
        <v>1482</v>
      </c>
      <c r="B31" s="222" t="s">
        <v>246</v>
      </c>
      <c r="C31" s="221">
        <v>5.7034133099998386E-4</v>
      </c>
      <c r="D31" s="222" t="s">
        <v>246</v>
      </c>
      <c r="E31" s="222" t="s">
        <v>246</v>
      </c>
      <c r="F31" s="222">
        <v>5.7034133099998386E-4</v>
      </c>
    </row>
    <row r="32" spans="1:6" x14ac:dyDescent="0.2">
      <c r="A32" s="1384" t="s">
        <v>1483</v>
      </c>
      <c r="B32" s="271">
        <v>16.894364444248534</v>
      </c>
      <c r="C32" s="271">
        <v>33.076695949595852</v>
      </c>
      <c r="D32" s="271">
        <v>22.669858494268038</v>
      </c>
      <c r="E32" s="271">
        <v>31.289027277981415</v>
      </c>
      <c r="F32" s="271">
        <v>103.92994616609383</v>
      </c>
    </row>
    <row r="33" spans="1:6" x14ac:dyDescent="0.2">
      <c r="A33" s="1468" t="s">
        <v>1484</v>
      </c>
      <c r="B33" s="222">
        <v>2.8041104280000003E-2</v>
      </c>
      <c r="C33" s="221">
        <v>1.2015519545099993</v>
      </c>
      <c r="D33" s="222">
        <v>0.12278578206000001</v>
      </c>
      <c r="E33" s="222">
        <v>0.53068280450000027</v>
      </c>
      <c r="F33" s="222">
        <v>1.8830616453499998</v>
      </c>
    </row>
    <row r="34" spans="1:6" ht="42.75" customHeight="1" x14ac:dyDescent="0.2">
      <c r="A34" s="606" t="s">
        <v>1485</v>
      </c>
      <c r="B34" s="274" t="s">
        <v>246</v>
      </c>
      <c r="C34" s="274">
        <v>7.0510432109999993E-2</v>
      </c>
      <c r="D34" s="274" t="s">
        <v>246</v>
      </c>
      <c r="E34" s="274">
        <v>2.0849899232999998</v>
      </c>
      <c r="F34" s="274">
        <v>2.1555003554099996</v>
      </c>
    </row>
    <row r="35" spans="1:6" ht="14.25" x14ac:dyDescent="0.2">
      <c r="A35" s="1468" t="s">
        <v>2332</v>
      </c>
      <c r="B35" s="222">
        <v>0.21328631397999998</v>
      </c>
      <c r="C35" s="221">
        <v>9.4639682990000015E-2</v>
      </c>
      <c r="D35" s="222">
        <v>3.1946618615000002</v>
      </c>
      <c r="E35" s="222">
        <v>8.4711994629999995E-2</v>
      </c>
      <c r="F35" s="222">
        <v>3.5872998531000002</v>
      </c>
    </row>
    <row r="36" spans="1:6" x14ac:dyDescent="0.2">
      <c r="A36" s="1384" t="s">
        <v>1486</v>
      </c>
      <c r="B36" s="271">
        <v>17.135691862508544</v>
      </c>
      <c r="C36" s="271">
        <v>34.443398019205844</v>
      </c>
      <c r="D36" s="271">
        <v>25.987306137828028</v>
      </c>
      <c r="E36" s="271">
        <v>33.989412000411406</v>
      </c>
      <c r="F36" s="271">
        <v>111.55580801995384</v>
      </c>
    </row>
    <row r="37" spans="1:6" ht="18" customHeight="1" x14ac:dyDescent="0.2">
      <c r="A37" s="3157" t="s">
        <v>2207</v>
      </c>
      <c r="B37" s="2988"/>
      <c r="C37" s="2988"/>
      <c r="D37" s="2988"/>
      <c r="E37" s="2988"/>
      <c r="F37" s="2988"/>
    </row>
    <row r="38" spans="1:6" ht="12" customHeight="1" x14ac:dyDescent="0.2">
      <c r="A38" s="3157" t="s">
        <v>2208</v>
      </c>
      <c r="B38" s="2988"/>
      <c r="C38" s="2988"/>
      <c r="D38" s="2988"/>
      <c r="E38" s="2988"/>
      <c r="F38" s="2988"/>
    </row>
    <row r="39" spans="1:6" x14ac:dyDescent="0.2">
      <c r="A39" s="3158"/>
      <c r="B39" s="3159"/>
      <c r="C39" s="3159"/>
      <c r="D39" s="3159"/>
      <c r="E39" s="3159"/>
      <c r="F39" s="3159"/>
    </row>
    <row r="111" spans="7:7" ht="15" x14ac:dyDescent="0.25">
      <c r="G111" s="186"/>
    </row>
  </sheetData>
  <mergeCells count="8">
    <mergeCell ref="A38:F38"/>
    <mergeCell ref="A39:F39"/>
    <mergeCell ref="A1:F1"/>
    <mergeCell ref="B2:E2"/>
    <mergeCell ref="A18:F18"/>
    <mergeCell ref="A19:F19"/>
    <mergeCell ref="B22:E22"/>
    <mergeCell ref="A37:F37"/>
  </mergeCells>
  <pageMargins left="0.544241573033707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EC05F-85A4-44DB-B112-49642A40F0D3}">
  <sheetPr>
    <tabColor theme="2"/>
  </sheetPr>
  <dimension ref="A1:J111"/>
  <sheetViews>
    <sheetView showGridLines="0" showWhiteSpace="0" view="pageLayout" zoomScaleNormal="100" zoomScaleSheetLayoutView="100" workbookViewId="0">
      <selection sqref="A1:F4"/>
    </sheetView>
  </sheetViews>
  <sheetFormatPr defaultColWidth="0" defaultRowHeight="12" x14ac:dyDescent="0.2"/>
  <cols>
    <col min="1" max="1" width="42.25" style="606" customWidth="1"/>
    <col min="2" max="6" width="9" style="74" customWidth="1"/>
    <col min="7" max="7" width="0" style="74" hidden="1" customWidth="1"/>
    <col min="8" max="16384" width="8" style="74" hidden="1"/>
  </cols>
  <sheetData>
    <row r="1" spans="1:10" x14ac:dyDescent="0.2">
      <c r="A1" s="3127" t="s">
        <v>2191</v>
      </c>
      <c r="B1" s="3128"/>
      <c r="C1" s="3128"/>
      <c r="D1" s="3128"/>
      <c r="E1" s="3128"/>
      <c r="F1" s="3127"/>
    </row>
    <row r="2" spans="1:10" x14ac:dyDescent="0.2">
      <c r="A2" s="3162"/>
      <c r="B2" s="3163"/>
      <c r="C2" s="3163"/>
      <c r="D2" s="3163"/>
      <c r="E2" s="3163"/>
      <c r="F2" s="3163"/>
      <c r="G2" s="604"/>
      <c r="H2" s="604"/>
    </row>
    <row r="3" spans="1:10" x14ac:dyDescent="0.2">
      <c r="A3" s="3163"/>
      <c r="B3" s="3163"/>
      <c r="C3" s="3163"/>
      <c r="D3" s="3163"/>
      <c r="E3" s="3163"/>
      <c r="F3" s="3163"/>
      <c r="G3" s="604"/>
      <c r="H3" s="604"/>
    </row>
    <row r="4" spans="1:10" x14ac:dyDescent="0.2">
      <c r="A4" s="3164"/>
      <c r="B4" s="3165"/>
      <c r="C4" s="3165"/>
      <c r="D4" s="3165"/>
      <c r="E4" s="3165"/>
      <c r="F4" s="3165"/>
      <c r="G4" s="604"/>
      <c r="H4" s="604"/>
    </row>
    <row r="5" spans="1:10" ht="21" customHeight="1" x14ac:dyDescent="0.2">
      <c r="A5" s="605" t="s">
        <v>1479</v>
      </c>
      <c r="B5" s="746" t="s">
        <v>1003</v>
      </c>
      <c r="C5" s="79" t="s">
        <v>220</v>
      </c>
      <c r="D5" s="79" t="s">
        <v>1062</v>
      </c>
      <c r="E5" s="79" t="s">
        <v>1543</v>
      </c>
      <c r="F5" s="79" t="s">
        <v>362</v>
      </c>
    </row>
    <row r="6" spans="1:10" ht="14.25" x14ac:dyDescent="0.2">
      <c r="A6" s="736" t="s">
        <v>2330</v>
      </c>
      <c r="B6" s="114">
        <v>99.180296470819869</v>
      </c>
      <c r="C6" s="271">
        <v>97.130539505015221</v>
      </c>
      <c r="D6" s="271">
        <v>100.54047618599949</v>
      </c>
      <c r="E6" s="271">
        <v>99.289730251083398</v>
      </c>
      <c r="F6" s="271">
        <v>99.890130736179387</v>
      </c>
    </row>
    <row r="7" spans="1:10" x14ac:dyDescent="0.2">
      <c r="A7" s="744" t="s">
        <v>561</v>
      </c>
      <c r="B7" s="272">
        <v>41.561269359142933</v>
      </c>
      <c r="C7" s="272">
        <v>41.864012777033473</v>
      </c>
      <c r="D7" s="272">
        <v>46.687241580226214</v>
      </c>
      <c r="E7" s="272">
        <v>49.434731972732216</v>
      </c>
      <c r="F7" s="272">
        <v>47.796784497059356</v>
      </c>
    </row>
    <row r="8" spans="1:10" ht="24" x14ac:dyDescent="0.2">
      <c r="A8" s="744" t="s">
        <v>1480</v>
      </c>
      <c r="B8" s="221">
        <v>19.853487127041664</v>
      </c>
      <c r="C8" s="222">
        <v>22.089301599891453</v>
      </c>
      <c r="D8" s="222">
        <v>19.302086271647678</v>
      </c>
      <c r="E8" s="222">
        <v>15.691318669673322</v>
      </c>
      <c r="F8" s="222">
        <v>16.558282227642454</v>
      </c>
    </row>
    <row r="9" spans="1:10" ht="24" x14ac:dyDescent="0.2">
      <c r="A9" s="1456" t="s">
        <v>1481</v>
      </c>
      <c r="B9" s="221">
        <v>6.706559599401511</v>
      </c>
      <c r="C9" s="222">
        <v>5.6337298871454884</v>
      </c>
      <c r="D9" s="222">
        <v>6.6981124081517258</v>
      </c>
      <c r="E9" s="222">
        <v>5.8885397365296903</v>
      </c>
      <c r="F9" s="222">
        <v>5.8189398047531133</v>
      </c>
      <c r="J9" s="604"/>
    </row>
    <row r="10" spans="1:10" x14ac:dyDescent="0.2">
      <c r="A10" s="1456" t="s">
        <v>266</v>
      </c>
      <c r="B10" s="221">
        <v>31.058980385233749</v>
      </c>
      <c r="C10" s="222">
        <v>27.543495240944807</v>
      </c>
      <c r="D10" s="222">
        <v>27.853035925973895</v>
      </c>
      <c r="E10" s="222">
        <v>28.275139872148163</v>
      </c>
      <c r="F10" s="222">
        <v>29.716124206724462</v>
      </c>
    </row>
    <row r="11" spans="1:10" ht="14.25" x14ac:dyDescent="0.2">
      <c r="A11" s="736" t="s">
        <v>2331</v>
      </c>
      <c r="B11" s="114">
        <v>2.7346815794506911</v>
      </c>
      <c r="C11" s="271">
        <v>2.8927137440759818</v>
      </c>
      <c r="D11" s="271">
        <v>3.7999180736141458</v>
      </c>
      <c r="E11" s="271">
        <v>3.6979419790024362</v>
      </c>
      <c r="F11" s="271">
        <v>4.0398154299144551</v>
      </c>
    </row>
    <row r="12" spans="1:10" x14ac:dyDescent="0.2">
      <c r="A12" s="1468" t="s">
        <v>266</v>
      </c>
      <c r="B12" s="221">
        <v>2.7294772259362463</v>
      </c>
      <c r="C12" s="222">
        <v>2.8902631255084024</v>
      </c>
      <c r="D12" s="222">
        <v>3.7999180736141458</v>
      </c>
      <c r="E12" s="222">
        <v>3.6781026574012627</v>
      </c>
      <c r="F12" s="222">
        <v>4.0392450885834554</v>
      </c>
    </row>
    <row r="13" spans="1:10" x14ac:dyDescent="0.2">
      <c r="A13" s="1469" t="s">
        <v>1482</v>
      </c>
      <c r="B13" s="221">
        <v>5.2043535144447603E-3</v>
      </c>
      <c r="C13" s="222">
        <v>2.4506185675790999E-3</v>
      </c>
      <c r="D13" s="222">
        <v>0</v>
      </c>
      <c r="E13" s="222">
        <v>1.9839321601173774E-2</v>
      </c>
      <c r="F13" s="222">
        <v>5.7034133099998386E-4</v>
      </c>
    </row>
    <row r="14" spans="1:10" x14ac:dyDescent="0.2">
      <c r="A14" s="736" t="s">
        <v>1483</v>
      </c>
      <c r="B14" s="114">
        <v>101.91497805027055</v>
      </c>
      <c r="C14" s="271">
        <v>100.02325324909121</v>
      </c>
      <c r="D14" s="271">
        <v>104.34039425961365</v>
      </c>
      <c r="E14" s="273">
        <v>102.98767223008601</v>
      </c>
      <c r="F14" s="271">
        <v>103.92994616609383</v>
      </c>
    </row>
    <row r="15" spans="1:10" x14ac:dyDescent="0.2">
      <c r="A15" s="1468" t="s">
        <v>1484</v>
      </c>
      <c r="B15" s="221">
        <v>0.92098873682000015</v>
      </c>
      <c r="C15" s="222">
        <v>0.59630023196999993</v>
      </c>
      <c r="D15" s="222">
        <v>0.78459263792999989</v>
      </c>
      <c r="E15" s="222">
        <v>0.68028564945000003</v>
      </c>
      <c r="F15" s="222">
        <v>1.8830616453499998</v>
      </c>
    </row>
    <row r="16" spans="1:10" x14ac:dyDescent="0.2">
      <c r="A16" s="606" t="s">
        <v>1485</v>
      </c>
      <c r="B16" s="274">
        <v>0.82457294285000005</v>
      </c>
      <c r="C16" s="274">
        <v>2.1378107235899999</v>
      </c>
      <c r="D16" s="274">
        <v>0.89699428454999997</v>
      </c>
      <c r="E16" s="274">
        <v>1.6730855593899996</v>
      </c>
      <c r="F16" s="274">
        <v>2.1555003554099996</v>
      </c>
    </row>
    <row r="17" spans="1:6" ht="14.25" x14ac:dyDescent="0.2">
      <c r="A17" s="1468" t="s">
        <v>2332</v>
      </c>
      <c r="B17" s="221">
        <v>3.0488239557299996</v>
      </c>
      <c r="C17" s="222">
        <v>2.1809739071200007</v>
      </c>
      <c r="D17" s="222">
        <v>2.6202002065099999</v>
      </c>
      <c r="E17" s="222">
        <v>3.4877506490999997</v>
      </c>
      <c r="F17" s="222">
        <v>3.5872998531000002</v>
      </c>
    </row>
    <row r="18" spans="1:6" s="223" customFormat="1" x14ac:dyDescent="0.2">
      <c r="A18" s="736" t="s">
        <v>1486</v>
      </c>
      <c r="B18" s="114">
        <v>106.70936368567057</v>
      </c>
      <c r="C18" s="271">
        <v>104.9383381117712</v>
      </c>
      <c r="D18" s="271">
        <v>108.64218138860363</v>
      </c>
      <c r="E18" s="271">
        <v>108.82879408802584</v>
      </c>
      <c r="F18" s="271">
        <v>111.55580801995384</v>
      </c>
    </row>
    <row r="19" spans="1:6" s="250" customFormat="1" x14ac:dyDescent="0.2">
      <c r="A19" s="1381"/>
      <c r="B19" s="217"/>
      <c r="C19" s="217"/>
      <c r="D19" s="217"/>
      <c r="E19" s="217"/>
      <c r="F19" s="217"/>
    </row>
    <row r="20" spans="1:6" s="250" customFormat="1" ht="11.25" customHeight="1" x14ac:dyDescent="0.2">
      <c r="A20" s="3157" t="s">
        <v>2205</v>
      </c>
      <c r="B20" s="2988"/>
      <c r="C20" s="2988"/>
      <c r="D20" s="2988"/>
      <c r="E20" s="2988"/>
      <c r="F20" s="2988"/>
    </row>
    <row r="21" spans="1:6" s="250" customFormat="1" ht="11.25" customHeight="1" x14ac:dyDescent="0.2">
      <c r="A21" s="3157" t="s">
        <v>2206</v>
      </c>
      <c r="B21" s="2988"/>
      <c r="C21" s="2988"/>
      <c r="D21" s="2988"/>
      <c r="E21" s="2988"/>
      <c r="F21" s="2988"/>
    </row>
    <row r="111" spans="7:7" ht="15" x14ac:dyDescent="0.25">
      <c r="G111" s="186"/>
    </row>
  </sheetData>
  <mergeCells count="3">
    <mergeCell ref="A1:F4"/>
    <mergeCell ref="A20:F20"/>
    <mergeCell ref="A21:F21"/>
  </mergeCells>
  <pageMargins left="0.53281250000000002"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A65E-6EA2-4F67-9DC1-C2E29CA9FB87}">
  <sheetPr>
    <tabColor theme="2"/>
  </sheetPr>
  <dimension ref="A1:J111"/>
  <sheetViews>
    <sheetView showGridLines="0" showWhiteSpace="0" view="pageLayout" zoomScaleNormal="100" zoomScaleSheetLayoutView="100" workbookViewId="0">
      <selection sqref="A1:O4"/>
    </sheetView>
  </sheetViews>
  <sheetFormatPr defaultColWidth="0" defaultRowHeight="12" x14ac:dyDescent="0.2"/>
  <cols>
    <col min="1" max="1" width="46.25" style="606" customWidth="1"/>
    <col min="2" max="2" width="5.375" style="74" customWidth="1"/>
    <col min="3" max="3" width="11" style="74" customWidth="1"/>
    <col min="4" max="4" width="24" style="74" customWidth="1"/>
    <col min="5" max="7" width="0" style="74" hidden="1" customWidth="1"/>
    <col min="8" max="16384" width="8" style="74" hidden="1"/>
  </cols>
  <sheetData>
    <row r="1" spans="1:10" ht="14.25" customHeight="1" x14ac:dyDescent="0.2">
      <c r="A1" s="3118" t="s">
        <v>2190</v>
      </c>
      <c r="B1" s="3097"/>
      <c r="C1" s="3097"/>
      <c r="D1" s="3097"/>
      <c r="E1" s="604"/>
    </row>
    <row r="2" spans="1:10" x14ac:dyDescent="0.2">
      <c r="A2" s="3162"/>
      <c r="B2" s="3163"/>
      <c r="C2" s="3163"/>
      <c r="D2" s="3163"/>
      <c r="E2" s="604"/>
      <c r="F2" s="604"/>
      <c r="G2" s="604"/>
      <c r="H2" s="604"/>
    </row>
    <row r="3" spans="1:10" ht="30.75" customHeight="1" x14ac:dyDescent="0.2">
      <c r="A3" s="3166"/>
      <c r="B3" s="3165"/>
      <c r="C3" s="3165"/>
      <c r="D3" s="3165"/>
      <c r="E3" s="604"/>
      <c r="F3" s="604"/>
      <c r="G3" s="604"/>
      <c r="H3" s="604"/>
    </row>
    <row r="4" spans="1:10" ht="15" x14ac:dyDescent="0.25">
      <c r="A4" s="1376">
        <v>2019</v>
      </c>
      <c r="B4" s="1374"/>
      <c r="C4" s="1374"/>
      <c r="D4" s="2214" t="s">
        <v>813</v>
      </c>
      <c r="E4" s="604"/>
      <c r="F4" s="604"/>
      <c r="G4" s="604"/>
      <c r="H4" s="604"/>
    </row>
    <row r="5" spans="1:10" ht="17.25" customHeight="1" x14ac:dyDescent="0.2">
      <c r="A5" s="1466" t="s">
        <v>1063</v>
      </c>
      <c r="B5" s="745"/>
      <c r="C5" s="267"/>
      <c r="D5" s="268">
        <v>290.54547078166399</v>
      </c>
    </row>
    <row r="6" spans="1:10" x14ac:dyDescent="0.2">
      <c r="A6" s="744" t="s">
        <v>1064</v>
      </c>
      <c r="B6" s="110"/>
      <c r="C6" s="81"/>
      <c r="D6" s="269">
        <v>267.60325063628198</v>
      </c>
    </row>
    <row r="7" spans="1:10" x14ac:dyDescent="0.2">
      <c r="A7" s="744" t="s">
        <v>1065</v>
      </c>
      <c r="B7" s="75"/>
      <c r="C7" s="75"/>
      <c r="D7" s="270">
        <v>22.942220145382009</v>
      </c>
    </row>
    <row r="8" spans="1:10" ht="14.25" x14ac:dyDescent="0.2">
      <c r="A8" s="736" t="s">
        <v>2329</v>
      </c>
      <c r="B8" s="113"/>
      <c r="C8" s="113"/>
      <c r="D8" s="220">
        <v>1.0857322177172068</v>
      </c>
    </row>
    <row r="9" spans="1:10" ht="15.6" customHeight="1" x14ac:dyDescent="0.2">
      <c r="A9" s="3167" t="s">
        <v>2204</v>
      </c>
      <c r="B9" s="3167"/>
      <c r="C9" s="3167"/>
      <c r="D9" s="110"/>
      <c r="J9" s="604"/>
    </row>
    <row r="10" spans="1:10" x14ac:dyDescent="0.2">
      <c r="A10" s="1467"/>
      <c r="B10" s="110"/>
      <c r="C10" s="81"/>
      <c r="D10" s="110"/>
    </row>
    <row r="11" spans="1:10" x14ac:dyDescent="0.2">
      <c r="B11" s="75"/>
      <c r="C11" s="75"/>
      <c r="D11" s="75"/>
    </row>
    <row r="12" spans="1:10" x14ac:dyDescent="0.2">
      <c r="B12" s="75"/>
      <c r="C12" s="75"/>
      <c r="D12" s="75"/>
    </row>
    <row r="13" spans="1:10" x14ac:dyDescent="0.2">
      <c r="B13" s="75"/>
      <c r="C13" s="75"/>
      <c r="D13" s="75"/>
    </row>
    <row r="14" spans="1:10" x14ac:dyDescent="0.2">
      <c r="B14" s="75"/>
      <c r="C14" s="75"/>
      <c r="D14" s="75"/>
    </row>
    <row r="15" spans="1:10" x14ac:dyDescent="0.2">
      <c r="B15" s="75"/>
      <c r="C15" s="75"/>
      <c r="D15" s="75"/>
    </row>
    <row r="16" spans="1:10" x14ac:dyDescent="0.2">
      <c r="B16" s="75"/>
      <c r="C16" s="75"/>
      <c r="D16" s="75"/>
    </row>
    <row r="17" spans="2:4" x14ac:dyDescent="0.2">
      <c r="B17" s="75"/>
      <c r="C17" s="75"/>
      <c r="D17" s="75"/>
    </row>
    <row r="18" spans="2:4" x14ac:dyDescent="0.2">
      <c r="B18" s="75"/>
      <c r="C18" s="75"/>
      <c r="D18" s="75"/>
    </row>
    <row r="19" spans="2:4" x14ac:dyDescent="0.2">
      <c r="B19" s="75"/>
      <c r="C19" s="75"/>
      <c r="D19" s="75"/>
    </row>
    <row r="20" spans="2:4" x14ac:dyDescent="0.2">
      <c r="B20" s="75"/>
      <c r="C20" s="75"/>
      <c r="D20" s="75"/>
    </row>
    <row r="21" spans="2:4" x14ac:dyDescent="0.2">
      <c r="B21" s="75"/>
      <c r="C21" s="75"/>
      <c r="D21" s="75"/>
    </row>
    <row r="22" spans="2:4" x14ac:dyDescent="0.2">
      <c r="B22" s="75"/>
      <c r="C22" s="75"/>
      <c r="D22" s="75"/>
    </row>
    <row r="23" spans="2:4" x14ac:dyDescent="0.2">
      <c r="B23" s="75"/>
      <c r="C23" s="75"/>
      <c r="D23" s="75"/>
    </row>
    <row r="24" spans="2:4" x14ac:dyDescent="0.2">
      <c r="B24" s="75"/>
      <c r="C24" s="75"/>
      <c r="D24" s="75"/>
    </row>
    <row r="25" spans="2:4" x14ac:dyDescent="0.2">
      <c r="B25" s="75"/>
      <c r="C25" s="75"/>
      <c r="D25" s="75"/>
    </row>
    <row r="26" spans="2:4" x14ac:dyDescent="0.2">
      <c r="B26" s="75"/>
      <c r="C26" s="75"/>
      <c r="D26" s="75"/>
    </row>
    <row r="27" spans="2:4" x14ac:dyDescent="0.2">
      <c r="B27" s="75"/>
      <c r="C27" s="75"/>
      <c r="D27" s="75"/>
    </row>
    <row r="28" spans="2:4" x14ac:dyDescent="0.2">
      <c r="B28" s="75"/>
      <c r="C28" s="75"/>
      <c r="D28" s="75"/>
    </row>
    <row r="29" spans="2:4" x14ac:dyDescent="0.2">
      <c r="B29" s="75"/>
      <c r="C29" s="75"/>
      <c r="D29" s="75"/>
    </row>
    <row r="30" spans="2:4" x14ac:dyDescent="0.2">
      <c r="B30" s="75"/>
      <c r="C30" s="75"/>
      <c r="D30" s="75"/>
    </row>
    <row r="31" spans="2:4" x14ac:dyDescent="0.2">
      <c r="B31" s="75"/>
      <c r="C31" s="75"/>
      <c r="D31" s="75"/>
    </row>
    <row r="32" spans="2:4" x14ac:dyDescent="0.2">
      <c r="B32" s="75"/>
      <c r="C32" s="75"/>
      <c r="D32" s="75"/>
    </row>
    <row r="33" spans="2:4" x14ac:dyDescent="0.2">
      <c r="B33" s="75"/>
      <c r="C33" s="75"/>
      <c r="D33" s="75"/>
    </row>
    <row r="34" spans="2:4" x14ac:dyDescent="0.2">
      <c r="B34" s="75"/>
      <c r="C34" s="75"/>
      <c r="D34" s="75"/>
    </row>
    <row r="35" spans="2:4" x14ac:dyDescent="0.2">
      <c r="B35" s="75"/>
      <c r="C35" s="75"/>
      <c r="D35" s="75"/>
    </row>
    <row r="36" spans="2:4" x14ac:dyDescent="0.2">
      <c r="B36" s="75"/>
      <c r="C36" s="75"/>
      <c r="D36" s="75"/>
    </row>
    <row r="37" spans="2:4" x14ac:dyDescent="0.2">
      <c r="B37" s="75"/>
      <c r="C37" s="75"/>
      <c r="D37" s="75"/>
    </row>
    <row r="38" spans="2:4" x14ac:dyDescent="0.2">
      <c r="B38" s="75"/>
      <c r="C38" s="75"/>
      <c r="D38" s="75"/>
    </row>
    <row r="39" spans="2:4" x14ac:dyDescent="0.2">
      <c r="B39" s="75"/>
      <c r="C39" s="75"/>
      <c r="D39" s="75"/>
    </row>
    <row r="40" spans="2:4" x14ac:dyDescent="0.2">
      <c r="B40" s="75"/>
      <c r="C40" s="75"/>
      <c r="D40" s="75"/>
    </row>
    <row r="41" spans="2:4" x14ac:dyDescent="0.2">
      <c r="B41" s="75"/>
      <c r="C41" s="75"/>
      <c r="D41" s="75"/>
    </row>
    <row r="42" spans="2:4" x14ac:dyDescent="0.2">
      <c r="B42" s="75"/>
      <c r="C42" s="75"/>
      <c r="D42" s="75"/>
    </row>
    <row r="111" spans="7:7" ht="15" x14ac:dyDescent="0.25">
      <c r="G111" s="186"/>
    </row>
  </sheetData>
  <mergeCells count="2">
    <mergeCell ref="A1:D3"/>
    <mergeCell ref="A9:C9"/>
  </mergeCells>
  <pageMargins left="0.49406250000000002"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BF68D-D1BB-46DD-A288-019B56939CFC}">
  <sheetPr>
    <tabColor theme="2"/>
  </sheetPr>
  <dimension ref="A1:J110"/>
  <sheetViews>
    <sheetView showGridLines="0" showWhiteSpace="0" view="pageLayout" zoomScaleNormal="130" zoomScaleSheetLayoutView="100" workbookViewId="0">
      <selection sqref="A1:D1"/>
    </sheetView>
  </sheetViews>
  <sheetFormatPr defaultColWidth="0" defaultRowHeight="12" x14ac:dyDescent="0.2"/>
  <cols>
    <col min="1" max="1" width="47.25" style="606" customWidth="1"/>
    <col min="2" max="2" width="20" style="74" customWidth="1"/>
    <col min="3" max="3" width="11" style="225" customWidth="1"/>
    <col min="4" max="4" width="11" style="74" customWidth="1"/>
    <col min="5" max="7" width="0" style="74" hidden="1" customWidth="1"/>
    <col min="8" max="16384" width="8" style="74" hidden="1"/>
  </cols>
  <sheetData>
    <row r="1" spans="1:10" ht="74.25" customHeight="1" x14ac:dyDescent="0.2">
      <c r="A1" s="3118" t="s">
        <v>2189</v>
      </c>
      <c r="B1" s="3097"/>
      <c r="C1" s="3097"/>
      <c r="D1" s="3097"/>
      <c r="E1" s="604"/>
    </row>
    <row r="2" spans="1:10" ht="14.25" customHeight="1" x14ac:dyDescent="0.2">
      <c r="A2" s="1464">
        <v>2019</v>
      </c>
      <c r="B2" s="1373"/>
      <c r="C2" s="1373"/>
      <c r="D2" s="1373"/>
      <c r="E2" s="604"/>
      <c r="F2" s="604"/>
      <c r="G2" s="604"/>
      <c r="H2" s="604"/>
    </row>
    <row r="3" spans="1:10" ht="22.5" x14ac:dyDescent="0.2">
      <c r="A3" s="605" t="s">
        <v>1488</v>
      </c>
      <c r="B3" s="2209" t="s">
        <v>1489</v>
      </c>
      <c r="C3" s="2210" t="s">
        <v>1490</v>
      </c>
      <c r="D3" s="2211" t="s">
        <v>9</v>
      </c>
      <c r="E3" s="604"/>
      <c r="F3" s="604"/>
      <c r="G3" s="604"/>
      <c r="H3" s="604"/>
    </row>
    <row r="4" spans="1:10" ht="14.25" customHeight="1" x14ac:dyDescent="0.2">
      <c r="A4" s="606" t="s">
        <v>578</v>
      </c>
      <c r="B4" s="2212"/>
      <c r="C4" s="2213"/>
      <c r="D4" s="2212"/>
      <c r="E4" s="604"/>
      <c r="F4" s="604"/>
      <c r="G4" s="604"/>
      <c r="H4" s="604"/>
    </row>
    <row r="5" spans="1:10" ht="14.25" customHeight="1" x14ac:dyDescent="0.2">
      <c r="A5" s="744" t="s">
        <v>1491</v>
      </c>
      <c r="B5" s="744" t="s">
        <v>1492</v>
      </c>
      <c r="C5" s="225">
        <v>5.2210247477056909E-2</v>
      </c>
      <c r="D5" s="74">
        <v>31456.13397259044</v>
      </c>
    </row>
    <row r="6" spans="1:10" ht="14.25" customHeight="1" x14ac:dyDescent="0.2">
      <c r="A6" s="744" t="s">
        <v>1493</v>
      </c>
      <c r="B6" s="75" t="s">
        <v>1492</v>
      </c>
      <c r="C6" s="225">
        <v>0.49201938805838358</v>
      </c>
      <c r="D6" s="74">
        <v>848.04502740954626</v>
      </c>
    </row>
    <row r="7" spans="1:10" ht="14.25" customHeight="1" x14ac:dyDescent="0.2">
      <c r="A7" s="606" t="s">
        <v>579</v>
      </c>
      <c r="B7" s="110"/>
    </row>
    <row r="8" spans="1:10" ht="14.25" customHeight="1" x14ac:dyDescent="0.2">
      <c r="A8" s="1380" t="s">
        <v>1494</v>
      </c>
      <c r="B8" s="215" t="s">
        <v>1495</v>
      </c>
      <c r="C8" s="225">
        <v>1.0476456313948734E-2</v>
      </c>
      <c r="D8" s="74">
        <v>149012.13672111486</v>
      </c>
    </row>
    <row r="9" spans="1:10" ht="14.25" customHeight="1" x14ac:dyDescent="0.2">
      <c r="A9" s="922" t="s">
        <v>1496</v>
      </c>
      <c r="B9" s="110" t="s">
        <v>1492</v>
      </c>
      <c r="C9" s="225">
        <v>0.17587231444110638</v>
      </c>
      <c r="D9" s="74">
        <v>19712.420278885154</v>
      </c>
      <c r="J9" s="604"/>
    </row>
    <row r="10" spans="1:10" ht="14.25" customHeight="1" x14ac:dyDescent="0.2">
      <c r="A10" s="606" t="s">
        <v>582</v>
      </c>
      <c r="B10" s="260"/>
    </row>
    <row r="11" spans="1:10" ht="14.25" customHeight="1" x14ac:dyDescent="0.2">
      <c r="A11" s="606" t="s">
        <v>1497</v>
      </c>
      <c r="B11" s="110" t="s">
        <v>1492</v>
      </c>
      <c r="C11" s="225">
        <v>0.42649716577438818</v>
      </c>
      <c r="D11" s="74">
        <v>22094.271000000001</v>
      </c>
    </row>
    <row r="12" spans="1:10" ht="14.25" customHeight="1" x14ac:dyDescent="0.2">
      <c r="A12" s="606" t="s">
        <v>1498</v>
      </c>
      <c r="B12" s="110" t="s">
        <v>1492</v>
      </c>
      <c r="C12" s="225">
        <v>0.23453292976077117</v>
      </c>
      <c r="D12" s="74">
        <v>22191.727999999999</v>
      </c>
    </row>
    <row r="13" spans="1:10" ht="14.25" customHeight="1" x14ac:dyDescent="0.2">
      <c r="A13" s="606" t="s">
        <v>1499</v>
      </c>
      <c r="B13" s="110" t="s">
        <v>1500</v>
      </c>
      <c r="C13" s="225">
        <v>7.683345251096215</v>
      </c>
      <c r="D13" s="74">
        <v>115346.05199999995</v>
      </c>
    </row>
    <row r="14" spans="1:10" ht="14.25" customHeight="1" x14ac:dyDescent="0.2">
      <c r="A14" s="606" t="s">
        <v>1501</v>
      </c>
      <c r="B14" s="110" t="s">
        <v>1500</v>
      </c>
      <c r="C14" s="225">
        <v>2.5642275226393862</v>
      </c>
      <c r="D14" s="74">
        <v>34094.379000000023</v>
      </c>
    </row>
    <row r="15" spans="1:10" ht="14.25" customHeight="1" x14ac:dyDescent="0.2">
      <c r="A15" s="606" t="s">
        <v>91</v>
      </c>
      <c r="B15" s="75"/>
      <c r="D15" s="74">
        <v>42047.165000000001</v>
      </c>
    </row>
    <row r="16" spans="1:10" ht="14.25" customHeight="1" x14ac:dyDescent="0.2">
      <c r="A16" s="1389" t="s">
        <v>1502</v>
      </c>
      <c r="B16" s="224"/>
      <c r="D16" s="74">
        <v>57451.664000000033</v>
      </c>
    </row>
    <row r="17" spans="1:4" ht="14.25" customHeight="1" x14ac:dyDescent="0.25">
      <c r="A17" s="606" t="s">
        <v>1503</v>
      </c>
      <c r="B17" s="103"/>
    </row>
    <row r="18" spans="1:4" ht="14.25" customHeight="1" x14ac:dyDescent="0.2">
      <c r="A18" s="606" t="s">
        <v>2104</v>
      </c>
      <c r="B18" s="110" t="s">
        <v>1500</v>
      </c>
      <c r="C18" s="225">
        <v>4.7789981036594966</v>
      </c>
      <c r="D18" s="74">
        <v>7410.424</v>
      </c>
    </row>
    <row r="19" spans="1:4" ht="14.25" customHeight="1" x14ac:dyDescent="0.2">
      <c r="A19" s="606" t="s">
        <v>2105</v>
      </c>
      <c r="B19" s="110" t="s">
        <v>1500</v>
      </c>
      <c r="C19" s="74"/>
      <c r="D19" s="74">
        <v>2409</v>
      </c>
    </row>
    <row r="20" spans="1:4" ht="14.25" customHeight="1" x14ac:dyDescent="0.2">
      <c r="A20" s="606" t="s">
        <v>38</v>
      </c>
      <c r="C20" s="261"/>
      <c r="D20" s="74">
        <v>31528.421999999999</v>
      </c>
    </row>
    <row r="21" spans="1:4" ht="14.25" customHeight="1" x14ac:dyDescent="0.2">
      <c r="A21" s="736" t="s">
        <v>7</v>
      </c>
      <c r="B21" s="216"/>
      <c r="C21" s="262"/>
      <c r="D21" s="216">
        <v>535601.84100000001</v>
      </c>
    </row>
    <row r="22" spans="1:4" ht="14.25" customHeight="1" x14ac:dyDescent="0.2">
      <c r="A22" s="606" t="s">
        <v>581</v>
      </c>
      <c r="D22" s="74">
        <v>19246.333999999999</v>
      </c>
    </row>
    <row r="23" spans="1:4" ht="14.25" customHeight="1" x14ac:dyDescent="0.2">
      <c r="A23" s="736" t="s">
        <v>1506</v>
      </c>
      <c r="B23" s="216"/>
      <c r="C23" s="262"/>
      <c r="D23" s="216">
        <v>554848.17500000005</v>
      </c>
    </row>
    <row r="25" spans="1:4" x14ac:dyDescent="0.2">
      <c r="A25" s="1465">
        <v>2018</v>
      </c>
      <c r="B25" s="263"/>
      <c r="C25" s="263"/>
      <c r="D25" s="263"/>
    </row>
    <row r="26" spans="1:4" ht="22.5" x14ac:dyDescent="0.2">
      <c r="A26" s="1459" t="s">
        <v>1488</v>
      </c>
      <c r="B26" s="264" t="s">
        <v>1489</v>
      </c>
      <c r="C26" s="265" t="s">
        <v>1490</v>
      </c>
      <c r="D26" s="214" t="s">
        <v>9</v>
      </c>
    </row>
    <row r="27" spans="1:4" x14ac:dyDescent="0.2">
      <c r="A27" s="606" t="s">
        <v>578</v>
      </c>
      <c r="B27" s="111"/>
      <c r="C27" s="112"/>
      <c r="D27" s="111"/>
    </row>
    <row r="28" spans="1:4" x14ac:dyDescent="0.2">
      <c r="A28" s="744" t="s">
        <v>1491</v>
      </c>
      <c r="B28" s="110" t="s">
        <v>1492</v>
      </c>
      <c r="C28" s="225">
        <v>3.7225466889378722E-2</v>
      </c>
      <c r="D28" s="74">
        <v>39083.200905126971</v>
      </c>
    </row>
    <row r="29" spans="1:4" x14ac:dyDescent="0.2">
      <c r="A29" s="744" t="s">
        <v>1493</v>
      </c>
      <c r="B29" s="75" t="s">
        <v>1492</v>
      </c>
      <c r="C29" s="225">
        <v>1.5325925302319521</v>
      </c>
      <c r="D29" s="74">
        <v>3336.0180948730149</v>
      </c>
    </row>
    <row r="30" spans="1:4" x14ac:dyDescent="0.2">
      <c r="A30" s="606" t="s">
        <v>579</v>
      </c>
      <c r="B30" s="110"/>
    </row>
    <row r="31" spans="1:4" x14ac:dyDescent="0.2">
      <c r="A31" s="1380" t="s">
        <v>1494</v>
      </c>
      <c r="B31" s="215" t="s">
        <v>1495</v>
      </c>
      <c r="C31" s="225">
        <v>7.5830088496075757E-3</v>
      </c>
      <c r="D31" s="74">
        <v>144655.8426654975</v>
      </c>
    </row>
    <row r="32" spans="1:4" x14ac:dyDescent="0.2">
      <c r="A32" s="922" t="s">
        <v>1496</v>
      </c>
      <c r="B32" s="110" t="s">
        <v>1492</v>
      </c>
      <c r="C32" s="225">
        <v>0.16406274169212129</v>
      </c>
      <c r="D32" s="74">
        <v>20302.077334502494</v>
      </c>
    </row>
    <row r="33" spans="1:4" x14ac:dyDescent="0.2">
      <c r="A33" s="606" t="s">
        <v>582</v>
      </c>
      <c r="B33" s="260"/>
    </row>
    <row r="34" spans="1:4" x14ac:dyDescent="0.2">
      <c r="A34" s="606" t="s">
        <v>1497</v>
      </c>
      <c r="B34" s="110" t="s">
        <v>1492</v>
      </c>
      <c r="C34" s="225">
        <v>0.29508448036067192</v>
      </c>
      <c r="D34" s="74">
        <v>29692.793000000001</v>
      </c>
    </row>
    <row r="35" spans="1:4" x14ac:dyDescent="0.2">
      <c r="A35" s="606" t="s">
        <v>1498</v>
      </c>
      <c r="B35" s="110" t="s">
        <v>1492</v>
      </c>
      <c r="C35" s="225">
        <v>0.17274056733585552</v>
      </c>
      <c r="D35" s="74">
        <v>17078.271999999997</v>
      </c>
    </row>
    <row r="36" spans="1:4" x14ac:dyDescent="0.2">
      <c r="A36" s="606" t="s">
        <v>1499</v>
      </c>
      <c r="B36" s="110" t="s">
        <v>1500</v>
      </c>
      <c r="C36" s="225">
        <v>7.0136556055999373</v>
      </c>
      <c r="D36" s="74">
        <v>108028.16599999992</v>
      </c>
    </row>
    <row r="37" spans="1:4" x14ac:dyDescent="0.2">
      <c r="A37" s="606" t="s">
        <v>1501</v>
      </c>
      <c r="B37" s="110" t="s">
        <v>1500</v>
      </c>
      <c r="C37" s="225">
        <v>2.8023552960721987</v>
      </c>
      <c r="D37" s="74">
        <v>35623.09599999994</v>
      </c>
    </row>
    <row r="38" spans="1:4" x14ac:dyDescent="0.2">
      <c r="A38" s="606" t="s">
        <v>91</v>
      </c>
      <c r="B38" s="75"/>
      <c r="D38" s="74">
        <v>39547.019</v>
      </c>
    </row>
    <row r="39" spans="1:4" x14ac:dyDescent="0.2">
      <c r="A39" s="1389" t="s">
        <v>1502</v>
      </c>
      <c r="B39" s="224"/>
      <c r="D39" s="74">
        <v>53775.756999999998</v>
      </c>
    </row>
    <row r="40" spans="1:4" ht="15" x14ac:dyDescent="0.25">
      <c r="A40" s="606" t="s">
        <v>1503</v>
      </c>
      <c r="B40" s="103"/>
    </row>
    <row r="41" spans="1:4" x14ac:dyDescent="0.2">
      <c r="A41" s="606" t="s">
        <v>1504</v>
      </c>
      <c r="B41" s="110" t="s">
        <v>1500</v>
      </c>
      <c r="C41" s="225">
        <v>6.9944152815198972</v>
      </c>
      <c r="D41" s="74">
        <v>7868.5012478770896</v>
      </c>
    </row>
    <row r="42" spans="1:4" x14ac:dyDescent="0.2">
      <c r="A42" s="606" t="s">
        <v>1505</v>
      </c>
      <c r="B42" s="110" t="s">
        <v>1500</v>
      </c>
      <c r="C42" s="74"/>
      <c r="D42" s="74">
        <v>1286.4857521229101</v>
      </c>
    </row>
    <row r="43" spans="1:4" x14ac:dyDescent="0.2">
      <c r="A43" s="606" t="s">
        <v>38</v>
      </c>
      <c r="C43" s="261"/>
      <c r="D43" s="74">
        <v>32900.815000000002</v>
      </c>
    </row>
    <row r="44" spans="1:4" x14ac:dyDescent="0.2">
      <c r="A44" s="1384" t="s">
        <v>7</v>
      </c>
      <c r="B44" s="219"/>
      <c r="C44" s="266"/>
      <c r="D44" s="219">
        <v>533178.04399999976</v>
      </c>
    </row>
    <row r="45" spans="1:4" x14ac:dyDescent="0.2">
      <c r="A45" s="606" t="s">
        <v>581</v>
      </c>
      <c r="D45" s="74">
        <v>18230.098999999998</v>
      </c>
    </row>
    <row r="46" spans="1:4" x14ac:dyDescent="0.2">
      <c r="A46" s="1384" t="s">
        <v>1506</v>
      </c>
      <c r="B46" s="219"/>
      <c r="C46" s="266"/>
      <c r="D46" s="219">
        <v>551408.45499999996</v>
      </c>
    </row>
    <row r="110" spans="7:7" ht="15" x14ac:dyDescent="0.25">
      <c r="G110" s="186"/>
    </row>
  </sheetData>
  <mergeCells count="1">
    <mergeCell ref="A1:D1"/>
  </mergeCells>
  <pageMargins left="0.57156249999999997"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260B3-3CB8-40F8-A4A7-1241E560C803}">
  <sheetPr>
    <tabColor theme="2"/>
  </sheetPr>
  <dimension ref="A1:J111"/>
  <sheetViews>
    <sheetView showGridLines="0" showWhiteSpace="0" view="pageLayout" zoomScaleNormal="100" zoomScaleSheetLayoutView="100" workbookViewId="0">
      <selection sqref="A1:I1"/>
    </sheetView>
  </sheetViews>
  <sheetFormatPr defaultColWidth="0" defaultRowHeight="12" x14ac:dyDescent="0.2"/>
  <cols>
    <col min="1" max="1" width="28.625" style="606" customWidth="1"/>
    <col min="2" max="9" width="8.125" style="74" customWidth="1"/>
    <col min="10" max="16384" width="8" style="74" hidden="1"/>
  </cols>
  <sheetData>
    <row r="1" spans="1:10" ht="38.450000000000003" customHeight="1" x14ac:dyDescent="0.25">
      <c r="A1" s="3168" t="s">
        <v>2188</v>
      </c>
      <c r="B1" s="3169"/>
      <c r="C1" s="3169"/>
      <c r="D1" s="3169"/>
      <c r="E1" s="3169"/>
      <c r="F1" s="3170"/>
      <c r="G1" s="3170"/>
      <c r="H1" s="3170"/>
      <c r="I1" s="3170"/>
    </row>
    <row r="2" spans="1:10" ht="22.5" x14ac:dyDescent="0.2">
      <c r="A2" s="1386" t="s">
        <v>1507</v>
      </c>
      <c r="B2" s="2206" t="s">
        <v>1386</v>
      </c>
      <c r="C2" s="2206" t="s">
        <v>1388</v>
      </c>
      <c r="D2" s="2206" t="s">
        <v>1385</v>
      </c>
      <c r="E2" s="2206" t="s">
        <v>1384</v>
      </c>
      <c r="F2" s="2206" t="s">
        <v>1387</v>
      </c>
      <c r="G2" s="2206" t="s">
        <v>5</v>
      </c>
      <c r="H2" s="2206" t="s">
        <v>1508</v>
      </c>
      <c r="I2" s="105" t="s">
        <v>7</v>
      </c>
    </row>
    <row r="3" spans="1:10" s="87" customFormat="1" ht="14.25" customHeight="1" x14ac:dyDescent="0.2">
      <c r="A3" s="618" t="s">
        <v>1509</v>
      </c>
      <c r="B3" s="2208">
        <v>24.9</v>
      </c>
      <c r="C3" s="2208">
        <v>12.2</v>
      </c>
      <c r="D3" s="2208">
        <v>0.2</v>
      </c>
      <c r="E3" s="2208">
        <v>5.8</v>
      </c>
      <c r="F3" s="2208">
        <v>1.5</v>
      </c>
      <c r="G3" s="2208">
        <v>0.1</v>
      </c>
      <c r="H3" s="2208"/>
      <c r="I3" s="109">
        <v>44.7</v>
      </c>
    </row>
    <row r="4" spans="1:10" s="87" customFormat="1" ht="14.25" customHeight="1" x14ac:dyDescent="0.2">
      <c r="A4" s="744" t="s">
        <v>564</v>
      </c>
      <c r="B4" s="2208">
        <v>77.2</v>
      </c>
      <c r="C4" s="2208">
        <v>14.4</v>
      </c>
      <c r="D4" s="2208">
        <v>85.4</v>
      </c>
      <c r="E4" s="2208">
        <v>84.2</v>
      </c>
      <c r="F4" s="2208">
        <v>59.3</v>
      </c>
      <c r="G4" s="2208">
        <v>2.2000000000000002</v>
      </c>
      <c r="H4" s="2208"/>
      <c r="I4" s="109">
        <v>322.7</v>
      </c>
    </row>
    <row r="5" spans="1:10" s="87" customFormat="1" ht="14.25" customHeight="1" x14ac:dyDescent="0.2">
      <c r="A5" s="744" t="s">
        <v>563</v>
      </c>
      <c r="B5" s="743">
        <v>3.4</v>
      </c>
      <c r="C5" s="107">
        <v>3.5</v>
      </c>
      <c r="D5" s="107">
        <v>0.9</v>
      </c>
      <c r="E5" s="107">
        <v>0.3</v>
      </c>
      <c r="F5" s="107">
        <v>0.2</v>
      </c>
      <c r="G5" s="107">
        <v>0.3</v>
      </c>
      <c r="H5" s="107"/>
      <c r="I5" s="107">
        <v>8.5</v>
      </c>
    </row>
    <row r="6" spans="1:10" s="87" customFormat="1" ht="23.45" customHeight="1" x14ac:dyDescent="0.2">
      <c r="A6" s="618" t="s">
        <v>1510</v>
      </c>
      <c r="B6" s="109">
        <v>8.1999999999999993</v>
      </c>
      <c r="C6" s="109">
        <v>8.1999999999999993</v>
      </c>
      <c r="D6" s="109">
        <v>17.3</v>
      </c>
      <c r="E6" s="109">
        <v>21.8</v>
      </c>
      <c r="F6" s="109">
        <v>8.6999999999999993</v>
      </c>
      <c r="G6" s="109">
        <v>0.3</v>
      </c>
      <c r="H6" s="109">
        <v>7.7</v>
      </c>
      <c r="I6" s="109">
        <v>72.099999999999994</v>
      </c>
    </row>
    <row r="7" spans="1:10" s="87" customFormat="1" ht="14.25" customHeight="1" x14ac:dyDescent="0.2">
      <c r="A7" s="739" t="s">
        <v>91</v>
      </c>
      <c r="B7" s="253">
        <v>20.8</v>
      </c>
      <c r="C7" s="253">
        <v>6.7</v>
      </c>
      <c r="D7" s="253">
        <v>3.1</v>
      </c>
      <c r="E7" s="253">
        <v>4.8</v>
      </c>
      <c r="F7" s="253">
        <v>1.8</v>
      </c>
      <c r="G7" s="253">
        <v>1.9</v>
      </c>
      <c r="H7" s="253"/>
      <c r="I7" s="253">
        <v>39.1</v>
      </c>
    </row>
    <row r="8" spans="1:10" s="87" customFormat="1" ht="14.25" customHeight="1" x14ac:dyDescent="0.2">
      <c r="A8" s="1456" t="s">
        <v>574</v>
      </c>
      <c r="B8" s="109"/>
      <c r="C8" s="109"/>
      <c r="D8" s="109"/>
      <c r="E8" s="109"/>
      <c r="F8" s="109"/>
      <c r="G8" s="109"/>
      <c r="H8" s="109">
        <v>67.7</v>
      </c>
      <c r="I8" s="109">
        <v>67.7</v>
      </c>
    </row>
    <row r="9" spans="1:10" s="87" customFormat="1" ht="14.25" customHeight="1" x14ac:dyDescent="0.2">
      <c r="A9" s="1419" t="s">
        <v>577</v>
      </c>
      <c r="B9" s="254">
        <v>134.5</v>
      </c>
      <c r="C9" s="254">
        <v>45</v>
      </c>
      <c r="D9" s="254">
        <v>106.9</v>
      </c>
      <c r="E9" s="254">
        <v>116.9</v>
      </c>
      <c r="F9" s="254">
        <v>71.5</v>
      </c>
      <c r="G9" s="254">
        <v>4.7</v>
      </c>
      <c r="H9" s="254">
        <v>75.400000000000006</v>
      </c>
      <c r="I9" s="254">
        <v>554.79999999999995</v>
      </c>
      <c r="J9" s="619"/>
    </row>
    <row r="10" spans="1:10" s="87" customFormat="1" ht="14.25" customHeight="1" x14ac:dyDescent="0.2">
      <c r="A10" s="618" t="s">
        <v>579</v>
      </c>
      <c r="B10" s="109">
        <v>53.1</v>
      </c>
      <c r="C10" s="109">
        <v>11.8</v>
      </c>
      <c r="D10" s="109">
        <v>39.9</v>
      </c>
      <c r="E10" s="109">
        <v>38.9</v>
      </c>
      <c r="F10" s="109">
        <v>23</v>
      </c>
      <c r="G10" s="109">
        <v>2.2000000000000002</v>
      </c>
      <c r="H10" s="109"/>
      <c r="I10" s="109">
        <v>168.7</v>
      </c>
    </row>
    <row r="11" spans="1:10" s="87" customFormat="1" ht="14.25" customHeight="1" x14ac:dyDescent="0.2">
      <c r="A11" s="618" t="s">
        <v>578</v>
      </c>
      <c r="B11" s="109">
        <v>15</v>
      </c>
      <c r="C11" s="109">
        <v>8.1999999999999993</v>
      </c>
      <c r="D11" s="109">
        <v>2.2999999999999998</v>
      </c>
      <c r="E11" s="109">
        <v>2.1</v>
      </c>
      <c r="F11" s="109">
        <v>3.4</v>
      </c>
      <c r="G11" s="109">
        <v>1.3</v>
      </c>
      <c r="H11" s="109"/>
      <c r="I11" s="109">
        <v>32.299999999999997</v>
      </c>
    </row>
    <row r="12" spans="1:10" s="87" customFormat="1" ht="14.25" customHeight="1" x14ac:dyDescent="0.2">
      <c r="A12" s="739" t="s">
        <v>582</v>
      </c>
      <c r="B12" s="109">
        <v>43.6</v>
      </c>
      <c r="C12" s="109">
        <v>30.9</v>
      </c>
      <c r="D12" s="109">
        <v>35.4</v>
      </c>
      <c r="E12" s="109">
        <v>54.9</v>
      </c>
      <c r="F12" s="109">
        <v>13.4</v>
      </c>
      <c r="G12" s="109">
        <v>15.299999999999999</v>
      </c>
      <c r="H12" s="109"/>
      <c r="I12" s="109">
        <v>193.7</v>
      </c>
    </row>
    <row r="13" spans="1:10" s="87" customFormat="1" ht="14.25" customHeight="1" x14ac:dyDescent="0.2">
      <c r="A13" s="1461" t="s">
        <v>1511</v>
      </c>
      <c r="B13" s="109"/>
      <c r="C13" s="109">
        <v>12</v>
      </c>
      <c r="D13" s="109"/>
      <c r="E13" s="109"/>
      <c r="F13" s="109"/>
      <c r="G13" s="109">
        <v>4.8</v>
      </c>
      <c r="H13" s="109"/>
      <c r="I13" s="109">
        <v>16.8</v>
      </c>
    </row>
    <row r="14" spans="1:10" s="87" customFormat="1" ht="14.25" customHeight="1" x14ac:dyDescent="0.2">
      <c r="A14" s="1461" t="s">
        <v>1512</v>
      </c>
      <c r="B14" s="109">
        <v>10.1</v>
      </c>
      <c r="C14" s="109">
        <v>5.2</v>
      </c>
      <c r="D14" s="109"/>
      <c r="E14" s="109"/>
      <c r="F14" s="109"/>
      <c r="G14" s="109">
        <v>6.4</v>
      </c>
      <c r="H14" s="109"/>
      <c r="I14" s="109">
        <v>21.8</v>
      </c>
    </row>
    <row r="15" spans="1:10" s="87" customFormat="1" ht="14.25" customHeight="1" x14ac:dyDescent="0.2">
      <c r="A15" s="1461" t="s">
        <v>1513</v>
      </c>
      <c r="B15" s="109"/>
      <c r="C15" s="109">
        <v>5.7</v>
      </c>
      <c r="D15" s="109"/>
      <c r="E15" s="109"/>
      <c r="F15" s="109"/>
      <c r="G15" s="109"/>
      <c r="H15" s="109"/>
      <c r="I15" s="109">
        <v>5.7</v>
      </c>
    </row>
    <row r="16" spans="1:10" s="87" customFormat="1" ht="14.25" customHeight="1" x14ac:dyDescent="0.2">
      <c r="A16" s="1461" t="s">
        <v>1514</v>
      </c>
      <c r="B16" s="109">
        <v>17.899999999999999</v>
      </c>
      <c r="C16" s="109">
        <v>0</v>
      </c>
      <c r="D16" s="109">
        <v>31.1</v>
      </c>
      <c r="E16" s="109">
        <v>54.8</v>
      </c>
      <c r="F16" s="109">
        <v>10.8</v>
      </c>
      <c r="G16" s="109">
        <v>0.7</v>
      </c>
      <c r="H16" s="109"/>
      <c r="I16" s="109">
        <v>115.3</v>
      </c>
    </row>
    <row r="17" spans="1:9" s="87" customFormat="1" ht="14.25" customHeight="1" x14ac:dyDescent="0.2">
      <c r="A17" s="1456" t="s">
        <v>1515</v>
      </c>
      <c r="B17" s="109">
        <v>15.6</v>
      </c>
      <c r="C17" s="109">
        <v>8</v>
      </c>
      <c r="D17" s="109">
        <v>4.3</v>
      </c>
      <c r="E17" s="109">
        <v>0.1</v>
      </c>
      <c r="F17" s="109">
        <v>2.6</v>
      </c>
      <c r="G17" s="109">
        <v>3.4</v>
      </c>
      <c r="H17" s="109"/>
      <c r="I17" s="109">
        <v>34.1</v>
      </c>
    </row>
    <row r="18" spans="1:9" s="87" customFormat="1" ht="14.25" customHeight="1" x14ac:dyDescent="0.2">
      <c r="A18" s="739" t="s">
        <v>537</v>
      </c>
      <c r="B18" s="109">
        <v>4</v>
      </c>
      <c r="C18" s="109">
        <v>4.5</v>
      </c>
      <c r="D18" s="109">
        <v>0.8</v>
      </c>
      <c r="E18" s="109"/>
      <c r="F18" s="109">
        <v>0.2</v>
      </c>
      <c r="G18" s="109">
        <v>0.4</v>
      </c>
      <c r="H18" s="109"/>
      <c r="I18" s="109">
        <v>9.8000000000000007</v>
      </c>
    </row>
    <row r="19" spans="1:9" s="87" customFormat="1" ht="14.25" customHeight="1" x14ac:dyDescent="0.2">
      <c r="A19" s="739" t="s">
        <v>91</v>
      </c>
      <c r="B19" s="109">
        <v>20.3</v>
      </c>
      <c r="C19" s="109">
        <v>8.8000000000000007</v>
      </c>
      <c r="D19" s="109">
        <v>3.7</v>
      </c>
      <c r="E19" s="109">
        <v>5.0999999999999996</v>
      </c>
      <c r="F19" s="109">
        <v>2.9</v>
      </c>
      <c r="G19" s="109">
        <v>1.3</v>
      </c>
      <c r="H19" s="109"/>
      <c r="I19" s="109">
        <v>42</v>
      </c>
    </row>
    <row r="20" spans="1:9" s="87" customFormat="1" ht="14.25" customHeight="1" x14ac:dyDescent="0.2">
      <c r="A20" s="618" t="s">
        <v>585</v>
      </c>
      <c r="B20" s="109"/>
      <c r="C20" s="109"/>
      <c r="D20" s="109"/>
      <c r="E20" s="109"/>
      <c r="F20" s="109"/>
      <c r="G20" s="109"/>
      <c r="H20" s="109">
        <v>76.7</v>
      </c>
      <c r="I20" s="109">
        <v>76.7</v>
      </c>
    </row>
    <row r="21" spans="1:9" s="87" customFormat="1" ht="14.25" customHeight="1" x14ac:dyDescent="0.2">
      <c r="A21" s="739" t="s">
        <v>38</v>
      </c>
      <c r="B21" s="109">
        <v>19</v>
      </c>
      <c r="C21" s="109">
        <v>0.1</v>
      </c>
      <c r="D21" s="109">
        <v>4</v>
      </c>
      <c r="E21" s="109">
        <v>4.4000000000000004</v>
      </c>
      <c r="F21" s="109">
        <v>3.6</v>
      </c>
      <c r="G21" s="109">
        <v>0.4</v>
      </c>
      <c r="H21" s="109"/>
      <c r="I21" s="109">
        <v>31.5</v>
      </c>
    </row>
    <row r="22" spans="1:9" x14ac:dyDescent="0.2">
      <c r="A22" s="1419" t="s">
        <v>1431</v>
      </c>
      <c r="B22" s="254">
        <v>155</v>
      </c>
      <c r="C22" s="254">
        <v>64.2</v>
      </c>
      <c r="D22" s="254">
        <v>86.1</v>
      </c>
      <c r="E22" s="254">
        <v>105.4</v>
      </c>
      <c r="F22" s="254">
        <v>46.4</v>
      </c>
      <c r="G22" s="254">
        <v>21</v>
      </c>
      <c r="H22" s="254">
        <v>76.7</v>
      </c>
      <c r="I22" s="254">
        <v>554.79999999999995</v>
      </c>
    </row>
    <row r="23" spans="1:9" ht="24" x14ac:dyDescent="0.2">
      <c r="A23" s="606" t="s">
        <v>1516</v>
      </c>
      <c r="B23" s="255">
        <v>20.5</v>
      </c>
      <c r="C23" s="256">
        <v>19.200000000000003</v>
      </c>
      <c r="D23" s="255">
        <v>-20.800000000000011</v>
      </c>
      <c r="E23" s="255">
        <v>-11.5</v>
      </c>
      <c r="F23" s="255">
        <v>-25.1</v>
      </c>
      <c r="G23" s="255">
        <v>16.3</v>
      </c>
      <c r="H23" s="255"/>
      <c r="I23" s="255"/>
    </row>
    <row r="24" spans="1:9" x14ac:dyDescent="0.2">
      <c r="A24" s="606" t="s">
        <v>1517</v>
      </c>
      <c r="B24" s="252"/>
      <c r="C24" s="252"/>
      <c r="D24" s="252">
        <v>0.1</v>
      </c>
      <c r="E24" s="252">
        <v>0.1</v>
      </c>
      <c r="F24" s="252">
        <v>0.1</v>
      </c>
      <c r="G24" s="252"/>
      <c r="H24" s="252"/>
      <c r="I24" s="252"/>
    </row>
    <row r="25" spans="1:9" ht="11.25" customHeight="1" x14ac:dyDescent="0.2">
      <c r="B25" s="252"/>
      <c r="C25" s="252"/>
      <c r="D25" s="252"/>
      <c r="E25" s="252"/>
      <c r="F25" s="252"/>
      <c r="G25" s="252"/>
      <c r="H25" s="252"/>
      <c r="I25" s="252"/>
    </row>
    <row r="26" spans="1:9" s="87" customFormat="1" ht="21.6" customHeight="1" x14ac:dyDescent="0.2">
      <c r="A26" s="1459" t="s">
        <v>386</v>
      </c>
      <c r="B26" s="257" t="s">
        <v>1386</v>
      </c>
      <c r="C26" s="257" t="s">
        <v>1384</v>
      </c>
      <c r="D26" s="257" t="s">
        <v>1387</v>
      </c>
      <c r="E26" s="257" t="s">
        <v>1385</v>
      </c>
      <c r="F26" s="257" t="s">
        <v>1388</v>
      </c>
      <c r="G26" s="257" t="s">
        <v>5</v>
      </c>
      <c r="H26" s="257" t="s">
        <v>1508</v>
      </c>
      <c r="I26" s="257" t="s">
        <v>7</v>
      </c>
    </row>
    <row r="27" spans="1:9" s="87" customFormat="1" ht="14.25" customHeight="1" x14ac:dyDescent="0.2">
      <c r="A27" s="618" t="s">
        <v>1509</v>
      </c>
      <c r="B27" s="109">
        <v>20.100000000000001</v>
      </c>
      <c r="C27" s="109">
        <v>3</v>
      </c>
      <c r="D27" s="109">
        <v>1.6</v>
      </c>
      <c r="E27" s="109">
        <v>0.1</v>
      </c>
      <c r="F27" s="109">
        <v>22.9</v>
      </c>
      <c r="G27" s="109">
        <v>0.3</v>
      </c>
      <c r="H27" s="109"/>
      <c r="I27" s="109">
        <v>47.9</v>
      </c>
    </row>
    <row r="28" spans="1:9" s="87" customFormat="1" ht="14.25" customHeight="1" x14ac:dyDescent="0.2">
      <c r="A28" s="744" t="s">
        <v>564</v>
      </c>
      <c r="B28" s="109">
        <v>78.2</v>
      </c>
      <c r="C28" s="109">
        <v>77.5</v>
      </c>
      <c r="D28" s="109">
        <v>47.4</v>
      </c>
      <c r="E28" s="109">
        <v>87.7</v>
      </c>
      <c r="F28" s="109">
        <v>16.8</v>
      </c>
      <c r="G28" s="109">
        <v>2.4</v>
      </c>
      <c r="H28" s="109"/>
      <c r="I28" s="109">
        <v>310.2</v>
      </c>
    </row>
    <row r="29" spans="1:9" s="87" customFormat="1" ht="14.45" customHeight="1" x14ac:dyDescent="0.2">
      <c r="A29" s="744" t="s">
        <v>563</v>
      </c>
      <c r="B29" s="107">
        <v>4.2</v>
      </c>
      <c r="C29" s="107">
        <v>0.1</v>
      </c>
      <c r="D29" s="107">
        <v>0.4</v>
      </c>
      <c r="E29" s="107">
        <v>1.1000000000000001</v>
      </c>
      <c r="F29" s="107">
        <v>2.2000000000000002</v>
      </c>
      <c r="G29" s="107">
        <v>0.6</v>
      </c>
      <c r="H29" s="107"/>
      <c r="I29" s="107">
        <v>8.5</v>
      </c>
    </row>
    <row r="30" spans="1:9" s="87" customFormat="1" ht="14.25" customHeight="1" x14ac:dyDescent="0.2">
      <c r="A30" s="618" t="s">
        <v>1510</v>
      </c>
      <c r="B30" s="109">
        <v>15</v>
      </c>
      <c r="C30" s="109">
        <v>20.3</v>
      </c>
      <c r="D30" s="109">
        <v>7.9</v>
      </c>
      <c r="E30" s="109">
        <v>15.8</v>
      </c>
      <c r="F30" s="109">
        <v>11.3</v>
      </c>
      <c r="G30" s="109">
        <v>0.4</v>
      </c>
      <c r="H30" s="109">
        <v>11.2</v>
      </c>
      <c r="I30" s="109">
        <v>81.8</v>
      </c>
    </row>
    <row r="31" spans="1:9" s="87" customFormat="1" ht="14.25" customHeight="1" x14ac:dyDescent="0.2">
      <c r="A31" s="739" t="s">
        <v>91</v>
      </c>
      <c r="B31" s="253">
        <v>29.7</v>
      </c>
      <c r="C31" s="253">
        <v>4.8</v>
      </c>
      <c r="D31" s="253">
        <v>2.1</v>
      </c>
      <c r="E31" s="253">
        <v>4.2</v>
      </c>
      <c r="F31" s="253">
        <v>3.8</v>
      </c>
      <c r="G31" s="253">
        <v>1.4</v>
      </c>
      <c r="H31" s="253"/>
      <c r="I31" s="253">
        <v>46.1</v>
      </c>
    </row>
    <row r="32" spans="1:9" s="87" customFormat="1" ht="14.25" customHeight="1" x14ac:dyDescent="0.2">
      <c r="A32" s="1456" t="s">
        <v>574</v>
      </c>
      <c r="B32" s="109"/>
      <c r="C32" s="109"/>
      <c r="D32" s="109"/>
      <c r="E32" s="109"/>
      <c r="F32" s="109"/>
      <c r="G32" s="109"/>
      <c r="H32" s="109">
        <v>87.1</v>
      </c>
      <c r="I32" s="109">
        <v>87.1</v>
      </c>
    </row>
    <row r="33" spans="1:9" s="87" customFormat="1" ht="14.25" customHeight="1" x14ac:dyDescent="0.2">
      <c r="A33" s="1462" t="s">
        <v>577</v>
      </c>
      <c r="B33" s="259">
        <v>147.19999999999999</v>
      </c>
      <c r="C33" s="259">
        <v>105.6</v>
      </c>
      <c r="D33" s="259">
        <v>59.4</v>
      </c>
      <c r="E33" s="259">
        <v>109</v>
      </c>
      <c r="F33" s="259">
        <v>57</v>
      </c>
      <c r="G33" s="259">
        <v>5.0999999999999996</v>
      </c>
      <c r="H33" s="259">
        <v>98.3</v>
      </c>
      <c r="I33" s="259">
        <v>581.6</v>
      </c>
    </row>
    <row r="34" spans="1:9" s="87" customFormat="1" ht="14.25" customHeight="1" x14ac:dyDescent="0.2">
      <c r="A34" s="618" t="s">
        <v>579</v>
      </c>
      <c r="B34" s="109">
        <v>52.7</v>
      </c>
      <c r="C34" s="109">
        <v>39.6</v>
      </c>
      <c r="D34" s="109">
        <v>22</v>
      </c>
      <c r="E34" s="109">
        <v>41.3</v>
      </c>
      <c r="F34" s="109">
        <v>14</v>
      </c>
      <c r="G34" s="109">
        <v>2.8</v>
      </c>
      <c r="H34" s="109"/>
      <c r="I34" s="109">
        <v>172.4</v>
      </c>
    </row>
    <row r="35" spans="1:9" s="87" customFormat="1" ht="14.25" customHeight="1" x14ac:dyDescent="0.2">
      <c r="A35" s="618" t="s">
        <v>578</v>
      </c>
      <c r="B35" s="109">
        <v>10.1</v>
      </c>
      <c r="C35" s="109">
        <v>2.2999999999999998</v>
      </c>
      <c r="D35" s="109">
        <v>5.0999999999999996</v>
      </c>
      <c r="E35" s="109">
        <v>3.5</v>
      </c>
      <c r="F35" s="109">
        <v>17.600000000000001</v>
      </c>
      <c r="G35" s="109">
        <v>1.4</v>
      </c>
      <c r="H35" s="109"/>
      <c r="I35" s="109">
        <v>40</v>
      </c>
    </row>
    <row r="36" spans="1:9" s="87" customFormat="1" ht="14.25" customHeight="1" x14ac:dyDescent="0.2">
      <c r="A36" s="739" t="s">
        <v>582</v>
      </c>
      <c r="B36" s="109">
        <v>43.1</v>
      </c>
      <c r="C36" s="109">
        <v>50.3</v>
      </c>
      <c r="D36" s="109">
        <v>8</v>
      </c>
      <c r="E36" s="109">
        <v>36.5</v>
      </c>
      <c r="F36" s="109">
        <v>23.799999999999997</v>
      </c>
      <c r="G36" s="109">
        <v>17.399999999999999</v>
      </c>
      <c r="H36" s="109"/>
      <c r="I36" s="109">
        <v>179.10000000000002</v>
      </c>
    </row>
    <row r="37" spans="1:9" s="87" customFormat="1" ht="14.25" customHeight="1" x14ac:dyDescent="0.2">
      <c r="A37" s="1456" t="s">
        <v>1518</v>
      </c>
      <c r="B37" s="109">
        <v>8.4</v>
      </c>
      <c r="C37" s="109"/>
      <c r="D37" s="109"/>
      <c r="E37" s="109">
        <v>2.5</v>
      </c>
      <c r="F37" s="109">
        <v>11.2</v>
      </c>
      <c r="G37" s="109">
        <v>11</v>
      </c>
      <c r="H37" s="109"/>
      <c r="I37" s="109">
        <v>33.1</v>
      </c>
    </row>
    <row r="38" spans="1:9" s="87" customFormat="1" ht="14.25" customHeight="1" x14ac:dyDescent="0.2">
      <c r="A38" s="1456" t="s">
        <v>1519</v>
      </c>
      <c r="B38" s="109"/>
      <c r="C38" s="109"/>
      <c r="D38" s="109"/>
      <c r="E38" s="109"/>
      <c r="F38" s="109">
        <v>2.1</v>
      </c>
      <c r="G38" s="109"/>
      <c r="H38" s="109"/>
      <c r="I38" s="109">
        <v>2.1</v>
      </c>
    </row>
    <row r="39" spans="1:9" s="87" customFormat="1" ht="14.25" customHeight="1" x14ac:dyDescent="0.2">
      <c r="A39" s="1463" t="s">
        <v>1514</v>
      </c>
      <c r="B39" s="109">
        <v>18.2</v>
      </c>
      <c r="C39" s="109">
        <v>49.9</v>
      </c>
      <c r="D39" s="109">
        <v>7</v>
      </c>
      <c r="E39" s="109">
        <v>30.8</v>
      </c>
      <c r="F39" s="109"/>
      <c r="G39" s="109">
        <v>0.8</v>
      </c>
      <c r="H39" s="109"/>
      <c r="I39" s="109">
        <v>106.7</v>
      </c>
    </row>
    <row r="40" spans="1:9" s="87" customFormat="1" ht="14.25" customHeight="1" x14ac:dyDescent="0.2">
      <c r="A40" s="618" t="s">
        <v>1515</v>
      </c>
      <c r="B40" s="109">
        <v>16.5</v>
      </c>
      <c r="C40" s="109">
        <v>0.4</v>
      </c>
      <c r="D40" s="109">
        <v>1</v>
      </c>
      <c r="E40" s="109">
        <v>3.2</v>
      </c>
      <c r="F40" s="109">
        <v>10.5</v>
      </c>
      <c r="G40" s="109">
        <v>5.6</v>
      </c>
      <c r="H40" s="109"/>
      <c r="I40" s="109">
        <v>37.200000000000003</v>
      </c>
    </row>
    <row r="41" spans="1:9" s="87" customFormat="1" ht="14.25" customHeight="1" x14ac:dyDescent="0.2">
      <c r="A41" s="739" t="s">
        <v>537</v>
      </c>
      <c r="B41" s="109">
        <v>4</v>
      </c>
      <c r="C41" s="109"/>
      <c r="D41" s="109">
        <v>0.1</v>
      </c>
      <c r="E41" s="109">
        <v>0.6</v>
      </c>
      <c r="F41" s="109">
        <v>3.8</v>
      </c>
      <c r="G41" s="109">
        <v>0.4</v>
      </c>
      <c r="H41" s="109"/>
      <c r="I41" s="109">
        <v>9</v>
      </c>
    </row>
    <row r="42" spans="1:9" s="87" customFormat="1" ht="14.25" customHeight="1" x14ac:dyDescent="0.2">
      <c r="A42" s="739" t="s">
        <v>91</v>
      </c>
      <c r="B42" s="109">
        <v>26.7</v>
      </c>
      <c r="C42" s="109">
        <v>4.5999999999999996</v>
      </c>
      <c r="D42" s="109">
        <v>1.8</v>
      </c>
      <c r="E42" s="109">
        <v>3.5</v>
      </c>
      <c r="F42" s="109">
        <v>4.9000000000000004</v>
      </c>
      <c r="G42" s="109">
        <v>1.3</v>
      </c>
      <c r="H42" s="109"/>
      <c r="I42" s="109">
        <v>42.7</v>
      </c>
    </row>
    <row r="43" spans="1:9" s="87" customFormat="1" ht="14.25" customHeight="1" x14ac:dyDescent="0.2">
      <c r="A43" s="618" t="s">
        <v>585</v>
      </c>
      <c r="B43" s="109" t="s">
        <v>1520</v>
      </c>
      <c r="C43" s="109"/>
      <c r="D43" s="109"/>
      <c r="E43" s="109"/>
      <c r="F43" s="109"/>
      <c r="G43" s="109"/>
      <c r="H43" s="109">
        <v>105.1</v>
      </c>
      <c r="I43" s="109">
        <v>105.1</v>
      </c>
    </row>
    <row r="44" spans="1:9" s="87" customFormat="1" ht="14.25" customHeight="1" x14ac:dyDescent="0.2">
      <c r="A44" s="739" t="s">
        <v>38</v>
      </c>
      <c r="B44" s="109">
        <v>21.5</v>
      </c>
      <c r="C44" s="109">
        <v>4.7</v>
      </c>
      <c r="D44" s="109">
        <v>2.9</v>
      </c>
      <c r="E44" s="109">
        <v>3.6</v>
      </c>
      <c r="F44" s="109">
        <v>0.1</v>
      </c>
      <c r="G44" s="109">
        <v>0.5</v>
      </c>
      <c r="H44" s="109"/>
      <c r="I44" s="109">
        <v>33.299999999999997</v>
      </c>
    </row>
    <row r="45" spans="1:9" x14ac:dyDescent="0.2">
      <c r="A45" s="1462" t="s">
        <v>1431</v>
      </c>
      <c r="B45" s="259"/>
      <c r="C45" s="259">
        <v>101.5</v>
      </c>
      <c r="D45" s="259">
        <v>39.9</v>
      </c>
      <c r="E45" s="259">
        <v>89</v>
      </c>
      <c r="F45" s="259">
        <v>64.2</v>
      </c>
      <c r="G45" s="259">
        <v>23.8</v>
      </c>
      <c r="H45" s="259">
        <v>105.1</v>
      </c>
      <c r="I45" s="259">
        <v>581.6</v>
      </c>
    </row>
    <row r="46" spans="1:9" ht="24" x14ac:dyDescent="0.2">
      <c r="A46" s="606" t="s">
        <v>1516</v>
      </c>
      <c r="B46" s="255">
        <v>11</v>
      </c>
      <c r="C46" s="256">
        <v>-4.199999999999994</v>
      </c>
      <c r="D46" s="255">
        <v>-19.5</v>
      </c>
      <c r="E46" s="255">
        <v>-20.100000000000001</v>
      </c>
      <c r="F46" s="255">
        <v>7.2000000000000028</v>
      </c>
      <c r="G46" s="255">
        <v>18.500000000000004</v>
      </c>
      <c r="H46" s="255"/>
      <c r="I46" s="255"/>
    </row>
    <row r="47" spans="1:9" x14ac:dyDescent="0.2">
      <c r="A47" s="606" t="s">
        <v>1517</v>
      </c>
      <c r="B47" s="252"/>
      <c r="C47" s="252">
        <v>-0.1</v>
      </c>
      <c r="D47" s="252"/>
      <c r="E47" s="252">
        <v>-0.1</v>
      </c>
      <c r="F47" s="252"/>
      <c r="G47" s="252">
        <v>-0.2</v>
      </c>
      <c r="H47" s="252"/>
      <c r="I47" s="252"/>
    </row>
    <row r="48" spans="1:9" x14ac:dyDescent="0.2">
      <c r="B48" s="252"/>
      <c r="C48" s="252"/>
      <c r="D48" s="252"/>
      <c r="E48" s="252"/>
      <c r="F48" s="252"/>
      <c r="G48" s="252"/>
      <c r="H48" s="252"/>
      <c r="I48" s="252"/>
    </row>
    <row r="111" spans="7:7" ht="15" x14ac:dyDescent="0.25">
      <c r="G111" s="186"/>
    </row>
  </sheetData>
  <mergeCells count="1">
    <mergeCell ref="A1:I1"/>
  </mergeCells>
  <pageMargins left="0.56187500000000001"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9112-A83B-4254-8B5B-5860BD642C3F}">
  <sheetPr>
    <tabColor theme="2"/>
  </sheetPr>
  <dimension ref="A1:G118"/>
  <sheetViews>
    <sheetView showGridLines="0" showWhiteSpace="0" view="pageLayout" zoomScale="82" zoomScaleNormal="100" zoomScaleSheetLayoutView="100" zoomScalePageLayoutView="82" workbookViewId="0"/>
  </sheetViews>
  <sheetFormatPr defaultColWidth="8" defaultRowHeight="12" x14ac:dyDescent="0.2"/>
  <cols>
    <col min="1" max="1" width="72.375" style="1351" customWidth="1"/>
    <col min="2" max="2" width="2.5" style="1351" customWidth="1"/>
    <col min="3" max="3" width="1.75" style="1351" customWidth="1"/>
    <col min="4" max="4" width="2.25" style="2843" customWidth="1"/>
    <col min="5" max="5" width="11.25" style="2843" customWidth="1"/>
    <col min="6" max="16384" width="8" style="2844"/>
  </cols>
  <sheetData>
    <row r="1" spans="1:5" s="2842" customFormat="1" x14ac:dyDescent="0.2">
      <c r="A1" s="1346" t="s">
        <v>2215</v>
      </c>
      <c r="B1" s="1346"/>
      <c r="C1" s="1346"/>
      <c r="D1" s="1346"/>
      <c r="E1" s="1346" t="s">
        <v>2216</v>
      </c>
    </row>
    <row r="2" spans="1:5" x14ac:dyDescent="0.2">
      <c r="A2" s="816" t="s">
        <v>1544</v>
      </c>
      <c r="B2" s="1346"/>
      <c r="C2" s="1346"/>
    </row>
    <row r="3" spans="1:5" ht="15" x14ac:dyDescent="0.25">
      <c r="A3" s="2845" t="s">
        <v>1759</v>
      </c>
      <c r="D3" s="2846"/>
      <c r="E3" s="2846">
        <v>1</v>
      </c>
    </row>
    <row r="4" spans="1:5" ht="15" x14ac:dyDescent="0.25">
      <c r="A4" s="2845" t="s">
        <v>1760</v>
      </c>
      <c r="D4" s="2846"/>
      <c r="E4" s="2846">
        <f>E3+1</f>
        <v>2</v>
      </c>
    </row>
    <row r="5" spans="1:5" ht="15" x14ac:dyDescent="0.25">
      <c r="A5" s="2845" t="s">
        <v>1761</v>
      </c>
      <c r="D5" s="2846"/>
      <c r="E5" s="2846">
        <f t="shared" ref="E5:E75" si="0">E4+1</f>
        <v>3</v>
      </c>
    </row>
    <row r="6" spans="1:5" ht="15" x14ac:dyDescent="0.25">
      <c r="A6" s="2845" t="s">
        <v>1762</v>
      </c>
      <c r="D6" s="2846"/>
      <c r="E6" s="2846">
        <f t="shared" si="0"/>
        <v>4</v>
      </c>
    </row>
    <row r="7" spans="1:5" ht="15" x14ac:dyDescent="0.25">
      <c r="A7" s="2845" t="s">
        <v>1763</v>
      </c>
      <c r="D7" s="2846"/>
      <c r="E7" s="2846">
        <f t="shared" si="0"/>
        <v>5</v>
      </c>
    </row>
    <row r="8" spans="1:5" ht="15" x14ac:dyDescent="0.25">
      <c r="A8" s="2845" t="s">
        <v>1764</v>
      </c>
      <c r="D8" s="2846"/>
      <c r="E8" s="2846">
        <f t="shared" si="0"/>
        <v>6</v>
      </c>
    </row>
    <row r="9" spans="1:5" ht="15" x14ac:dyDescent="0.25">
      <c r="A9" s="2845" t="s">
        <v>1765</v>
      </c>
      <c r="D9" s="2846"/>
      <c r="E9" s="2846">
        <f t="shared" si="0"/>
        <v>7</v>
      </c>
    </row>
    <row r="10" spans="1:5" x14ac:dyDescent="0.2">
      <c r="A10" s="1346" t="s">
        <v>1726</v>
      </c>
      <c r="B10" s="1346"/>
      <c r="C10" s="1346"/>
      <c r="D10" s="2846"/>
      <c r="E10" s="2846" t="s">
        <v>246</v>
      </c>
    </row>
    <row r="11" spans="1:5" ht="15" x14ac:dyDescent="0.25">
      <c r="A11" s="2845" t="s">
        <v>1727</v>
      </c>
      <c r="D11" s="2846"/>
      <c r="E11" s="2846">
        <f>E9+1</f>
        <v>8</v>
      </c>
    </row>
    <row r="12" spans="1:5" ht="15" x14ac:dyDescent="0.25">
      <c r="A12" s="2845" t="s">
        <v>1728</v>
      </c>
      <c r="D12" s="2846"/>
      <c r="E12" s="2846">
        <f t="shared" si="0"/>
        <v>9</v>
      </c>
    </row>
    <row r="13" spans="1:5" ht="15" x14ac:dyDescent="0.25">
      <c r="A13" s="2845" t="s">
        <v>1729</v>
      </c>
      <c r="D13" s="2846"/>
      <c r="E13" s="2846">
        <f t="shared" si="0"/>
        <v>10</v>
      </c>
    </row>
    <row r="14" spans="1:5" ht="15" x14ac:dyDescent="0.25">
      <c r="A14" s="2845" t="s">
        <v>1730</v>
      </c>
      <c r="D14" s="2846"/>
      <c r="E14" s="2846">
        <f t="shared" si="0"/>
        <v>11</v>
      </c>
    </row>
    <row r="15" spans="1:5" ht="15" x14ac:dyDescent="0.25">
      <c r="A15" s="2845" t="s">
        <v>1731</v>
      </c>
      <c r="D15" s="2846"/>
      <c r="E15" s="2846">
        <f t="shared" si="0"/>
        <v>12</v>
      </c>
    </row>
    <row r="16" spans="1:5" ht="15" x14ac:dyDescent="0.25">
      <c r="A16" s="2845" t="s">
        <v>1732</v>
      </c>
      <c r="D16" s="2846"/>
      <c r="E16" s="2846">
        <f t="shared" si="0"/>
        <v>13</v>
      </c>
    </row>
    <row r="17" spans="1:5" ht="15" x14ac:dyDescent="0.25">
      <c r="A17" s="2845" t="s">
        <v>1733</v>
      </c>
      <c r="D17" s="2846"/>
      <c r="E17" s="2846">
        <f t="shared" si="0"/>
        <v>14</v>
      </c>
    </row>
    <row r="18" spans="1:5" ht="15" x14ac:dyDescent="0.25">
      <c r="A18" s="2845" t="s">
        <v>1734</v>
      </c>
      <c r="D18" s="2846"/>
      <c r="E18" s="2846">
        <f t="shared" si="0"/>
        <v>15</v>
      </c>
    </row>
    <row r="19" spans="1:5" ht="15" x14ac:dyDescent="0.25">
      <c r="A19" s="2845" t="s">
        <v>1735</v>
      </c>
      <c r="D19" s="2846"/>
      <c r="E19" s="2846">
        <f t="shared" si="0"/>
        <v>16</v>
      </c>
    </row>
    <row r="20" spans="1:5" ht="15" x14ac:dyDescent="0.25">
      <c r="A20" s="2845" t="s">
        <v>1736</v>
      </c>
      <c r="D20" s="2846"/>
      <c r="E20" s="2846">
        <f t="shared" si="0"/>
        <v>17</v>
      </c>
    </row>
    <row r="21" spans="1:5" ht="12" customHeight="1" x14ac:dyDescent="0.25">
      <c r="A21" s="2845" t="s">
        <v>1737</v>
      </c>
      <c r="D21" s="2846"/>
      <c r="E21" s="2846">
        <f t="shared" si="0"/>
        <v>18</v>
      </c>
    </row>
    <row r="22" spans="1:5" ht="15" x14ac:dyDescent="0.25">
      <c r="A22" s="2845" t="s">
        <v>1738</v>
      </c>
      <c r="D22" s="2846"/>
      <c r="E22" s="2846">
        <f t="shared" si="0"/>
        <v>19</v>
      </c>
    </row>
    <row r="23" spans="1:5" ht="15" x14ac:dyDescent="0.25">
      <c r="A23" s="2845" t="s">
        <v>1739</v>
      </c>
      <c r="D23" s="2846"/>
      <c r="E23" s="2846">
        <f t="shared" si="0"/>
        <v>20</v>
      </c>
    </row>
    <row r="24" spans="1:5" ht="15" x14ac:dyDescent="0.25">
      <c r="A24" s="2845" t="s">
        <v>1740</v>
      </c>
      <c r="D24" s="2846"/>
      <c r="E24" s="2846">
        <f t="shared" si="0"/>
        <v>21</v>
      </c>
    </row>
    <row r="25" spans="1:5" ht="15" x14ac:dyDescent="0.25">
      <c r="A25" s="2845" t="s">
        <v>1741</v>
      </c>
      <c r="D25" s="2846"/>
      <c r="E25" s="2846">
        <f t="shared" si="0"/>
        <v>22</v>
      </c>
    </row>
    <row r="26" spans="1:5" ht="15" x14ac:dyDescent="0.25">
      <c r="A26" s="2845" t="s">
        <v>1742</v>
      </c>
      <c r="D26" s="2846"/>
      <c r="E26" s="2846">
        <f t="shared" si="0"/>
        <v>23</v>
      </c>
    </row>
    <row r="27" spans="1:5" ht="15" x14ac:dyDescent="0.25">
      <c r="A27" s="2845" t="s">
        <v>1743</v>
      </c>
      <c r="D27" s="2846"/>
      <c r="E27" s="2846">
        <f t="shared" si="0"/>
        <v>24</v>
      </c>
    </row>
    <row r="28" spans="1:5" ht="15" x14ac:dyDescent="0.25">
      <c r="A28" s="2845" t="s">
        <v>1744</v>
      </c>
      <c r="D28" s="2846"/>
      <c r="E28" s="2846">
        <f t="shared" si="0"/>
        <v>25</v>
      </c>
    </row>
    <row r="29" spans="1:5" ht="15" x14ac:dyDescent="0.25">
      <c r="A29" s="2845" t="s">
        <v>1745</v>
      </c>
      <c r="D29" s="2846"/>
      <c r="E29" s="2846">
        <f t="shared" si="0"/>
        <v>26</v>
      </c>
    </row>
    <row r="30" spans="1:5" ht="15" x14ac:dyDescent="0.25">
      <c r="A30" s="2845" t="s">
        <v>1746</v>
      </c>
      <c r="D30" s="2846"/>
      <c r="E30" s="2846">
        <f t="shared" si="0"/>
        <v>27</v>
      </c>
    </row>
    <row r="31" spans="1:5" ht="15" x14ac:dyDescent="0.25">
      <c r="A31" s="2845" t="s">
        <v>1747</v>
      </c>
      <c r="D31" s="2846"/>
      <c r="E31" s="2846">
        <f t="shared" si="0"/>
        <v>28</v>
      </c>
    </row>
    <row r="32" spans="1:5" ht="15" x14ac:dyDescent="0.25">
      <c r="A32" s="2845" t="s">
        <v>1748</v>
      </c>
      <c r="D32" s="2846"/>
      <c r="E32" s="2846">
        <f t="shared" si="0"/>
        <v>29</v>
      </c>
    </row>
    <row r="33" spans="1:5" ht="11.25" customHeight="1" x14ac:dyDescent="0.25">
      <c r="A33" s="2845" t="s">
        <v>1749</v>
      </c>
      <c r="D33" s="2846"/>
      <c r="E33" s="2846">
        <f t="shared" si="0"/>
        <v>30</v>
      </c>
    </row>
    <row r="34" spans="1:5" ht="15" x14ac:dyDescent="0.25">
      <c r="A34" s="2845" t="s">
        <v>1750</v>
      </c>
      <c r="D34" s="2846"/>
      <c r="E34" s="2846">
        <f t="shared" si="0"/>
        <v>31</v>
      </c>
    </row>
    <row r="35" spans="1:5" ht="15" x14ac:dyDescent="0.25">
      <c r="A35" s="2845" t="s">
        <v>1751</v>
      </c>
      <c r="D35" s="2846"/>
      <c r="E35" s="2846">
        <f t="shared" si="0"/>
        <v>32</v>
      </c>
    </row>
    <row r="36" spans="1:5" ht="15" x14ac:dyDescent="0.25">
      <c r="A36" s="2845" t="s">
        <v>1752</v>
      </c>
      <c r="D36" s="2846"/>
      <c r="E36" s="2846">
        <f t="shared" si="0"/>
        <v>33</v>
      </c>
    </row>
    <row r="37" spans="1:5" ht="15" x14ac:dyDescent="0.25">
      <c r="A37" s="2845" t="s">
        <v>1753</v>
      </c>
      <c r="D37" s="2846"/>
      <c r="E37" s="2846">
        <f t="shared" si="0"/>
        <v>34</v>
      </c>
    </row>
    <row r="38" spans="1:5" ht="15" x14ac:dyDescent="0.25">
      <c r="A38" s="2845" t="s">
        <v>1754</v>
      </c>
      <c r="D38" s="2846"/>
      <c r="E38" s="2846">
        <f t="shared" si="0"/>
        <v>35</v>
      </c>
    </row>
    <row r="39" spans="1:5" ht="15" x14ac:dyDescent="0.25">
      <c r="A39" s="2845" t="s">
        <v>1755</v>
      </c>
      <c r="D39" s="2846"/>
      <c r="E39" s="2846">
        <f t="shared" si="0"/>
        <v>36</v>
      </c>
    </row>
    <row r="40" spans="1:5" ht="15" x14ac:dyDescent="0.25">
      <c r="A40" s="2845" t="s">
        <v>1712</v>
      </c>
      <c r="D40" s="2846"/>
      <c r="E40" s="2846">
        <f t="shared" si="0"/>
        <v>37</v>
      </c>
    </row>
    <row r="41" spans="1:5" ht="15" x14ac:dyDescent="0.25">
      <c r="A41" s="2845" t="s">
        <v>1710</v>
      </c>
      <c r="D41" s="2846"/>
      <c r="E41" s="2846">
        <f t="shared" si="0"/>
        <v>38</v>
      </c>
    </row>
    <row r="42" spans="1:5" ht="15" x14ac:dyDescent="0.25">
      <c r="A42" s="2845" t="s">
        <v>1711</v>
      </c>
      <c r="B42" s="1346"/>
      <c r="C42" s="1346"/>
      <c r="D42" s="2846"/>
      <c r="E42" s="2846">
        <f t="shared" si="0"/>
        <v>39</v>
      </c>
    </row>
    <row r="43" spans="1:5" ht="15" x14ac:dyDescent="0.25">
      <c r="A43" s="2845" t="s">
        <v>1713</v>
      </c>
      <c r="D43" s="2846"/>
      <c r="E43" s="2846">
        <f t="shared" si="0"/>
        <v>40</v>
      </c>
    </row>
    <row r="44" spans="1:5" ht="15" x14ac:dyDescent="0.25">
      <c r="A44" s="2845" t="s">
        <v>1758</v>
      </c>
      <c r="D44" s="2846"/>
      <c r="E44" s="2846">
        <f>E43+1</f>
        <v>41</v>
      </c>
    </row>
    <row r="45" spans="1:5" ht="15" x14ac:dyDescent="0.25">
      <c r="A45" s="2845" t="s">
        <v>1756</v>
      </c>
      <c r="D45" s="2846"/>
      <c r="E45" s="2846">
        <f t="shared" si="0"/>
        <v>42</v>
      </c>
    </row>
    <row r="46" spans="1:5" ht="15" x14ac:dyDescent="0.25">
      <c r="A46" s="2845" t="s">
        <v>1757</v>
      </c>
      <c r="D46" s="2846"/>
      <c r="E46" s="2846">
        <f t="shared" si="0"/>
        <v>43</v>
      </c>
    </row>
    <row r="47" spans="1:5" x14ac:dyDescent="0.2">
      <c r="A47" s="1348"/>
      <c r="D47" s="2846"/>
      <c r="E47" s="2846"/>
    </row>
    <row r="48" spans="1:5" x14ac:dyDescent="0.2">
      <c r="A48" s="1346" t="s">
        <v>1714</v>
      </c>
      <c r="D48" s="2846"/>
      <c r="E48" s="2846"/>
    </row>
    <row r="49" spans="1:7" ht="15" x14ac:dyDescent="0.25">
      <c r="A49" s="2845" t="s">
        <v>1716</v>
      </c>
      <c r="D49" s="2846"/>
      <c r="E49" s="2846">
        <f>E46+1</f>
        <v>44</v>
      </c>
    </row>
    <row r="50" spans="1:7" ht="15" x14ac:dyDescent="0.25">
      <c r="A50" s="2845" t="s">
        <v>1717</v>
      </c>
      <c r="B50" s="2843"/>
      <c r="C50" s="2843"/>
      <c r="E50" s="2846">
        <f t="shared" si="0"/>
        <v>45</v>
      </c>
    </row>
    <row r="51" spans="1:7" ht="15" x14ac:dyDescent="0.25">
      <c r="A51" s="2845" t="s">
        <v>1718</v>
      </c>
      <c r="D51" s="2846"/>
      <c r="E51" s="2846">
        <f t="shared" si="0"/>
        <v>46</v>
      </c>
    </row>
    <row r="52" spans="1:7" ht="15" x14ac:dyDescent="0.25">
      <c r="A52" s="2845" t="s">
        <v>1719</v>
      </c>
      <c r="D52" s="2846"/>
      <c r="E52" s="2846">
        <f t="shared" si="0"/>
        <v>47</v>
      </c>
    </row>
    <row r="53" spans="1:7" ht="15" x14ac:dyDescent="0.25">
      <c r="A53" s="2845" t="s">
        <v>1720</v>
      </c>
      <c r="D53" s="2846"/>
      <c r="E53" s="2846">
        <f t="shared" si="0"/>
        <v>48</v>
      </c>
    </row>
    <row r="54" spans="1:7" ht="15" x14ac:dyDescent="0.25">
      <c r="A54" s="2845" t="s">
        <v>1721</v>
      </c>
      <c r="D54" s="2846"/>
      <c r="E54" s="2846">
        <f t="shared" si="0"/>
        <v>49</v>
      </c>
    </row>
    <row r="55" spans="1:7" ht="15" x14ac:dyDescent="0.25">
      <c r="A55" s="2845" t="s">
        <v>1722</v>
      </c>
      <c r="D55" s="2846"/>
      <c r="E55" s="2846">
        <f t="shared" si="0"/>
        <v>50</v>
      </c>
    </row>
    <row r="56" spans="1:7" ht="15" x14ac:dyDescent="0.25">
      <c r="A56" s="2845" t="s">
        <v>1723</v>
      </c>
      <c r="B56" s="1346"/>
      <c r="C56" s="1346"/>
      <c r="E56" s="2846">
        <f t="shared" si="0"/>
        <v>51</v>
      </c>
    </row>
    <row r="57" spans="1:7" ht="15" x14ac:dyDescent="0.25">
      <c r="A57" s="2845" t="s">
        <v>1724</v>
      </c>
      <c r="D57" s="2846"/>
      <c r="E57" s="2846">
        <f t="shared" si="0"/>
        <v>52</v>
      </c>
    </row>
    <row r="58" spans="1:7" ht="14.25" customHeight="1" x14ac:dyDescent="0.25">
      <c r="A58" s="2845" t="s">
        <v>1725</v>
      </c>
      <c r="B58" s="1346"/>
      <c r="C58" s="1346"/>
      <c r="D58" s="2846"/>
      <c r="E58" s="2846">
        <f t="shared" si="0"/>
        <v>53</v>
      </c>
      <c r="G58" s="2847"/>
    </row>
    <row r="59" spans="1:7" ht="14.25" customHeight="1" x14ac:dyDescent="0.2">
      <c r="A59" s="1348"/>
      <c r="B59" s="1346"/>
      <c r="C59" s="1346"/>
      <c r="D59" s="2846"/>
      <c r="E59" s="2846"/>
      <c r="G59" s="2847"/>
    </row>
    <row r="60" spans="1:7" ht="15" x14ac:dyDescent="0.25">
      <c r="A60" s="2845" t="s">
        <v>237</v>
      </c>
      <c r="D60" s="2846"/>
      <c r="E60" s="2846" t="s">
        <v>246</v>
      </c>
    </row>
    <row r="61" spans="1:7" x14ac:dyDescent="0.2">
      <c r="A61" s="1351" t="s">
        <v>237</v>
      </c>
      <c r="D61" s="2846"/>
      <c r="E61" s="2846">
        <v>54</v>
      </c>
    </row>
    <row r="62" spans="1:7" x14ac:dyDescent="0.2">
      <c r="D62" s="2846"/>
      <c r="E62" s="2846"/>
    </row>
    <row r="63" spans="1:7" x14ac:dyDescent="0.2">
      <c r="D63" s="2846"/>
      <c r="E63" s="2846"/>
    </row>
    <row r="64" spans="1:7" x14ac:dyDescent="0.2">
      <c r="D64" s="2846"/>
      <c r="E64" s="2846"/>
    </row>
    <row r="65" spans="1:5" x14ac:dyDescent="0.2">
      <c r="A65" s="1352" t="s">
        <v>2215</v>
      </c>
      <c r="B65" s="816"/>
      <c r="C65" s="816"/>
      <c r="D65" s="2848"/>
      <c r="E65" s="2848" t="s">
        <v>2216</v>
      </c>
    </row>
    <row r="66" spans="1:5" x14ac:dyDescent="0.2">
      <c r="A66" s="1346" t="s">
        <v>145</v>
      </c>
      <c r="D66" s="2846"/>
      <c r="E66" s="2846" t="s">
        <v>246</v>
      </c>
    </row>
    <row r="67" spans="1:5" ht="15" x14ac:dyDescent="0.25">
      <c r="A67" s="2845" t="s">
        <v>1767</v>
      </c>
      <c r="D67" s="2846"/>
      <c r="E67" s="2846">
        <f>E61+1</f>
        <v>55</v>
      </c>
    </row>
    <row r="68" spans="1:5" ht="15" x14ac:dyDescent="0.25">
      <c r="A68" s="2845" t="s">
        <v>1768</v>
      </c>
      <c r="D68" s="2846"/>
      <c r="E68" s="2846">
        <f t="shared" si="0"/>
        <v>56</v>
      </c>
    </row>
    <row r="69" spans="1:5" ht="15" x14ac:dyDescent="0.25">
      <c r="A69" s="2845" t="s">
        <v>1769</v>
      </c>
      <c r="D69" s="2846"/>
      <c r="E69" s="2846">
        <f t="shared" si="0"/>
        <v>57</v>
      </c>
    </row>
    <row r="70" spans="1:5" ht="15" x14ac:dyDescent="0.25">
      <c r="A70" s="2845" t="s">
        <v>1770</v>
      </c>
      <c r="D70" s="2846"/>
      <c r="E70" s="2846">
        <f>E69+1</f>
        <v>58</v>
      </c>
    </row>
    <row r="71" spans="1:5" ht="15" x14ac:dyDescent="0.25">
      <c r="A71" s="2845" t="s">
        <v>1771</v>
      </c>
      <c r="D71" s="2846"/>
      <c r="E71" s="2846">
        <f t="shared" si="0"/>
        <v>59</v>
      </c>
    </row>
    <row r="72" spans="1:5" ht="15" x14ac:dyDescent="0.25">
      <c r="A72" s="2845" t="s">
        <v>2375</v>
      </c>
      <c r="D72" s="2846"/>
      <c r="E72" s="2846">
        <f t="shared" si="0"/>
        <v>60</v>
      </c>
    </row>
    <row r="73" spans="1:5" ht="15" x14ac:dyDescent="0.25">
      <c r="A73" s="2845" t="s">
        <v>1772</v>
      </c>
      <c r="D73" s="2846"/>
      <c r="E73" s="2846">
        <f t="shared" si="0"/>
        <v>61</v>
      </c>
    </row>
    <row r="74" spans="1:5" ht="15" x14ac:dyDescent="0.25">
      <c r="A74" s="2845" t="s">
        <v>1773</v>
      </c>
      <c r="D74" s="2846"/>
      <c r="E74" s="2846">
        <f t="shared" si="0"/>
        <v>62</v>
      </c>
    </row>
    <row r="75" spans="1:5" ht="15" x14ac:dyDescent="0.25">
      <c r="A75" s="2845" t="s">
        <v>1774</v>
      </c>
      <c r="D75" s="2846"/>
      <c r="E75" s="2846">
        <f t="shared" si="0"/>
        <v>63</v>
      </c>
    </row>
    <row r="76" spans="1:5" ht="15" x14ac:dyDescent="0.25">
      <c r="A76" s="2845" t="s">
        <v>1775</v>
      </c>
      <c r="B76" s="1346"/>
      <c r="C76" s="1346"/>
      <c r="D76" s="2846"/>
      <c r="E76" s="2846">
        <f t="shared" ref="E76:E91" si="1">E75+1</f>
        <v>64</v>
      </c>
    </row>
    <row r="77" spans="1:5" x14ac:dyDescent="0.2">
      <c r="A77" s="1350"/>
      <c r="B77" s="1346"/>
      <c r="C77" s="1346"/>
      <c r="D77" s="2846"/>
      <c r="E77" s="2846"/>
    </row>
    <row r="78" spans="1:5" x14ac:dyDescent="0.2">
      <c r="A78" s="1346" t="s">
        <v>4</v>
      </c>
      <c r="D78" s="2846"/>
      <c r="E78" s="2846" t="s">
        <v>246</v>
      </c>
    </row>
    <row r="79" spans="1:5" ht="15" x14ac:dyDescent="0.25">
      <c r="A79" s="2845" t="s">
        <v>1777</v>
      </c>
      <c r="B79" s="1346"/>
      <c r="C79" s="1346"/>
      <c r="D79" s="2848"/>
      <c r="E79" s="2846">
        <f>E76+1</f>
        <v>65</v>
      </c>
    </row>
    <row r="80" spans="1:5" x14ac:dyDescent="0.2">
      <c r="A80" s="1347"/>
      <c r="B80" s="1346"/>
      <c r="C80" s="1346"/>
      <c r="D80" s="2848"/>
      <c r="E80" s="2846"/>
    </row>
    <row r="81" spans="1:5" x14ac:dyDescent="0.2">
      <c r="A81" s="1346" t="s">
        <v>2169</v>
      </c>
      <c r="D81" s="2846"/>
      <c r="E81" s="2846" t="s">
        <v>246</v>
      </c>
    </row>
    <row r="82" spans="1:5" x14ac:dyDescent="0.2">
      <c r="A82" s="1353" t="s">
        <v>1778</v>
      </c>
      <c r="D82" s="2846"/>
      <c r="E82" s="2846">
        <f>E79+1</f>
        <v>66</v>
      </c>
    </row>
    <row r="83" spans="1:5" x14ac:dyDescent="0.2">
      <c r="A83" s="1353" t="s">
        <v>1779</v>
      </c>
      <c r="D83" s="2846"/>
      <c r="E83" s="2846">
        <f t="shared" si="1"/>
        <v>67</v>
      </c>
    </row>
    <row r="84" spans="1:5" x14ac:dyDescent="0.2">
      <c r="A84" s="1353" t="s">
        <v>1780</v>
      </c>
      <c r="D84" s="2846"/>
      <c r="E84" s="2846">
        <f t="shared" si="1"/>
        <v>68</v>
      </c>
    </row>
    <row r="85" spans="1:5" x14ac:dyDescent="0.2">
      <c r="A85" s="1353" t="s">
        <v>1781</v>
      </c>
      <c r="D85" s="2846"/>
      <c r="E85" s="2846">
        <f t="shared" si="1"/>
        <v>69</v>
      </c>
    </row>
    <row r="86" spans="1:5" x14ac:dyDescent="0.2">
      <c r="A86" s="1353" t="s">
        <v>1782</v>
      </c>
      <c r="D86" s="2846"/>
      <c r="E86" s="2846">
        <f t="shared" si="1"/>
        <v>70</v>
      </c>
    </row>
    <row r="87" spans="1:5" x14ac:dyDescent="0.2">
      <c r="A87" s="1353" t="s">
        <v>2378</v>
      </c>
      <c r="D87" s="2846"/>
      <c r="E87" s="2846">
        <f t="shared" si="1"/>
        <v>71</v>
      </c>
    </row>
    <row r="88" spans="1:5" x14ac:dyDescent="0.2">
      <c r="A88" s="1353" t="s">
        <v>1783</v>
      </c>
      <c r="D88" s="2846"/>
      <c r="E88" s="2846">
        <f t="shared" si="1"/>
        <v>72</v>
      </c>
    </row>
    <row r="89" spans="1:5" x14ac:dyDescent="0.2">
      <c r="A89" s="1353" t="s">
        <v>1784</v>
      </c>
      <c r="D89" s="2846"/>
      <c r="E89" s="2846">
        <f t="shared" si="1"/>
        <v>73</v>
      </c>
    </row>
    <row r="90" spans="1:5" x14ac:dyDescent="0.2">
      <c r="A90" s="1353" t="s">
        <v>1785</v>
      </c>
      <c r="D90" s="2846"/>
      <c r="E90" s="2846">
        <f t="shared" si="1"/>
        <v>74</v>
      </c>
    </row>
    <row r="91" spans="1:5" x14ac:dyDescent="0.2">
      <c r="A91" s="1354" t="s">
        <v>1786</v>
      </c>
      <c r="B91" s="1346"/>
      <c r="C91" s="1346"/>
      <c r="D91" s="2846"/>
      <c r="E91" s="2846">
        <f t="shared" si="1"/>
        <v>75</v>
      </c>
    </row>
    <row r="92" spans="1:5" x14ac:dyDescent="0.2">
      <c r="A92" s="1354"/>
      <c r="B92" s="1346"/>
      <c r="C92" s="1346"/>
      <c r="D92" s="2846"/>
      <c r="E92" s="2846"/>
    </row>
    <row r="93" spans="1:5" x14ac:dyDescent="0.2">
      <c r="A93" s="1346" t="s">
        <v>5</v>
      </c>
      <c r="D93" s="2846"/>
      <c r="E93" s="2846" t="s">
        <v>246</v>
      </c>
    </row>
    <row r="94" spans="1:5" ht="24" x14ac:dyDescent="0.2">
      <c r="A94" s="1351" t="s">
        <v>2380</v>
      </c>
      <c r="D94" s="2846"/>
      <c r="E94" s="2846">
        <f>E91+1</f>
        <v>76</v>
      </c>
    </row>
    <row r="95" spans="1:5" x14ac:dyDescent="0.2">
      <c r="A95" s="1351" t="s">
        <v>1796</v>
      </c>
      <c r="D95" s="2846"/>
      <c r="E95" s="2846">
        <f>E94+1</f>
        <v>77</v>
      </c>
    </row>
    <row r="96" spans="1:5" ht="24" x14ac:dyDescent="0.2">
      <c r="A96" s="1351" t="s">
        <v>2379</v>
      </c>
      <c r="D96" s="2846"/>
      <c r="E96" s="2846">
        <f t="shared" ref="E96:E107" si="2">E95+1</f>
        <v>78</v>
      </c>
    </row>
    <row r="97" spans="1:5" x14ac:dyDescent="0.2">
      <c r="A97" s="1351" t="s">
        <v>2381</v>
      </c>
      <c r="D97" s="2846"/>
      <c r="E97" s="2846">
        <f t="shared" si="2"/>
        <v>79</v>
      </c>
    </row>
    <row r="98" spans="1:5" x14ac:dyDescent="0.2">
      <c r="A98" s="1351" t="s">
        <v>2382</v>
      </c>
      <c r="D98" s="2846"/>
      <c r="E98" s="2846">
        <f t="shared" si="2"/>
        <v>80</v>
      </c>
    </row>
    <row r="99" spans="1:5" x14ac:dyDescent="0.2">
      <c r="A99" s="1351" t="s">
        <v>1789</v>
      </c>
      <c r="D99" s="2846"/>
      <c r="E99" s="2846">
        <f t="shared" si="2"/>
        <v>81</v>
      </c>
    </row>
    <row r="100" spans="1:5" x14ac:dyDescent="0.2">
      <c r="A100" s="1351" t="s">
        <v>1790</v>
      </c>
      <c r="D100" s="2846"/>
      <c r="E100" s="2846">
        <f t="shared" si="2"/>
        <v>82</v>
      </c>
    </row>
    <row r="101" spans="1:5" x14ac:dyDescent="0.2">
      <c r="A101" s="1351" t="s">
        <v>1791</v>
      </c>
      <c r="D101" s="2846"/>
      <c r="E101" s="2846">
        <f t="shared" si="2"/>
        <v>83</v>
      </c>
    </row>
    <row r="102" spans="1:5" x14ac:dyDescent="0.2">
      <c r="A102" s="1351" t="s">
        <v>1792</v>
      </c>
      <c r="D102" s="2846"/>
      <c r="E102" s="2846">
        <f>E101+1</f>
        <v>84</v>
      </c>
    </row>
    <row r="103" spans="1:5" x14ac:dyDescent="0.2">
      <c r="A103" s="1351" t="s">
        <v>2383</v>
      </c>
      <c r="D103" s="2846"/>
      <c r="E103" s="2846">
        <f t="shared" si="2"/>
        <v>85</v>
      </c>
    </row>
    <row r="104" spans="1:5" x14ac:dyDescent="0.2">
      <c r="A104" s="1351" t="s">
        <v>2385</v>
      </c>
      <c r="D104" s="2846"/>
      <c r="E104" s="2846">
        <f t="shared" si="2"/>
        <v>86</v>
      </c>
    </row>
    <row r="105" spans="1:5" x14ac:dyDescent="0.2">
      <c r="A105" s="1351" t="s">
        <v>2384</v>
      </c>
      <c r="D105" s="2846"/>
      <c r="E105" s="2846">
        <f t="shared" si="2"/>
        <v>87</v>
      </c>
    </row>
    <row r="106" spans="1:5" x14ac:dyDescent="0.2">
      <c r="A106" s="1354" t="s">
        <v>1794</v>
      </c>
      <c r="B106" s="1346"/>
      <c r="C106" s="1346"/>
      <c r="D106" s="2846"/>
      <c r="E106" s="2846">
        <f t="shared" si="2"/>
        <v>88</v>
      </c>
    </row>
    <row r="107" spans="1:5" x14ac:dyDescent="0.2">
      <c r="A107" s="1351" t="s">
        <v>1795</v>
      </c>
      <c r="D107" s="2846"/>
      <c r="E107" s="2846">
        <f t="shared" si="2"/>
        <v>89</v>
      </c>
    </row>
    <row r="108" spans="1:5" x14ac:dyDescent="0.2">
      <c r="D108" s="2846"/>
      <c r="E108" s="2846"/>
    </row>
    <row r="109" spans="1:5" x14ac:dyDescent="0.2">
      <c r="A109" s="1346" t="s">
        <v>2217</v>
      </c>
      <c r="D109" s="2846"/>
      <c r="E109" s="2846"/>
    </row>
    <row r="110" spans="1:5" ht="15" x14ac:dyDescent="0.25">
      <c r="A110" s="2845" t="s">
        <v>1798</v>
      </c>
      <c r="D110" s="2846"/>
      <c r="E110" s="2846">
        <f>E107+1</f>
        <v>90</v>
      </c>
    </row>
    <row r="111" spans="1:5" ht="15" x14ac:dyDescent="0.25">
      <c r="A111" s="2845" t="s">
        <v>1799</v>
      </c>
      <c r="D111" s="2846"/>
      <c r="E111" s="2846">
        <f>E110+1</f>
        <v>91</v>
      </c>
    </row>
    <row r="112" spans="1:5" ht="15" x14ac:dyDescent="0.25">
      <c r="A112" s="2845" t="s">
        <v>2390</v>
      </c>
      <c r="D112" s="2846"/>
      <c r="E112" s="2846">
        <f t="shared" ref="E112:E118" si="3">E111+1</f>
        <v>92</v>
      </c>
    </row>
    <row r="113" spans="1:5" ht="15" x14ac:dyDescent="0.25">
      <c r="A113" s="2845" t="s">
        <v>1800</v>
      </c>
      <c r="D113" s="2846"/>
      <c r="E113" s="2846">
        <f t="shared" si="3"/>
        <v>93</v>
      </c>
    </row>
    <row r="114" spans="1:5" ht="15" x14ac:dyDescent="0.25">
      <c r="A114" s="2845" t="s">
        <v>1801</v>
      </c>
      <c r="D114" s="2846"/>
      <c r="E114" s="2846">
        <f t="shared" si="3"/>
        <v>94</v>
      </c>
    </row>
    <row r="115" spans="1:5" ht="15" x14ac:dyDescent="0.25">
      <c r="A115" s="2845" t="s">
        <v>1802</v>
      </c>
      <c r="D115" s="2846"/>
      <c r="E115" s="2846">
        <f t="shared" si="3"/>
        <v>95</v>
      </c>
    </row>
    <row r="116" spans="1:5" ht="15" x14ac:dyDescent="0.25">
      <c r="A116" s="2845" t="s">
        <v>1460</v>
      </c>
      <c r="D116" s="2846"/>
      <c r="E116" s="2846">
        <f t="shared" si="3"/>
        <v>96</v>
      </c>
    </row>
    <row r="117" spans="1:5" ht="15" x14ac:dyDescent="0.25">
      <c r="A117" s="2845" t="s">
        <v>1803</v>
      </c>
      <c r="D117" s="2846"/>
      <c r="E117" s="2846">
        <f t="shared" si="3"/>
        <v>97</v>
      </c>
    </row>
    <row r="118" spans="1:5" ht="15" x14ac:dyDescent="0.25">
      <c r="A118" s="2845" t="s">
        <v>2391</v>
      </c>
      <c r="E118" s="2846">
        <f t="shared" si="3"/>
        <v>98</v>
      </c>
    </row>
  </sheetData>
  <pageMargins left="0.55572916666666672" right="0.23622047244094491" top="0.74803149606299213" bottom="0.74803149606299213" header="0.31496062992125984" footer="0.31496062992125984"/>
  <pageSetup paperSize="9" scale="97" orientation="portrait" r:id="rId1"/>
  <headerFooter alignWithMargins="0"/>
  <customProperties>
    <customPr name="_pios_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B4F67-3CB3-4328-90B9-33EC997AFCB5}">
  <sheetPr>
    <tabColor theme="2"/>
  </sheetPr>
  <dimension ref="A1:J105"/>
  <sheetViews>
    <sheetView showGridLines="0" showWhiteSpace="0" view="pageLayout" zoomScaleNormal="100" zoomScaleSheetLayoutView="96" workbookViewId="0">
      <selection sqref="A1:J1"/>
    </sheetView>
  </sheetViews>
  <sheetFormatPr defaultColWidth="9.125" defaultRowHeight="12" x14ac:dyDescent="0.2"/>
  <cols>
    <col min="1" max="1" width="24.75" style="606" customWidth="1"/>
    <col min="2" max="2" width="8.375" style="74" customWidth="1"/>
    <col min="3" max="7" width="7.5" style="74" customWidth="1"/>
    <col min="8" max="9" width="8" style="74" customWidth="1"/>
    <col min="10" max="10" width="8.375" style="74" customWidth="1"/>
    <col min="11" max="16384" width="9.125" style="74"/>
  </cols>
  <sheetData>
    <row r="1" spans="1:10" ht="54" customHeight="1" x14ac:dyDescent="0.25">
      <c r="A1" s="3125" t="s">
        <v>2187</v>
      </c>
      <c r="B1" s="3165"/>
      <c r="C1" s="3165"/>
      <c r="D1" s="3165"/>
      <c r="E1" s="3165"/>
      <c r="F1" s="3164"/>
      <c r="G1" s="3164"/>
      <c r="H1" s="3164"/>
      <c r="I1" s="3171"/>
      <c r="J1" s="3171"/>
    </row>
    <row r="2" spans="1:10" ht="29.25" customHeight="1" x14ac:dyDescent="0.2">
      <c r="A2" s="1386" t="s">
        <v>1507</v>
      </c>
      <c r="B2" s="2206" t="s">
        <v>1521</v>
      </c>
      <c r="C2" s="2206" t="s">
        <v>1522</v>
      </c>
      <c r="D2" s="2206" t="s">
        <v>1523</v>
      </c>
      <c r="E2" s="2206" t="s">
        <v>1524</v>
      </c>
      <c r="F2" s="2206" t="s">
        <v>1525</v>
      </c>
      <c r="G2" s="2206" t="s">
        <v>1526</v>
      </c>
      <c r="H2" s="2206" t="s">
        <v>1527</v>
      </c>
      <c r="I2" s="105" t="s">
        <v>1528</v>
      </c>
      <c r="J2" s="105" t="s">
        <v>7</v>
      </c>
    </row>
    <row r="3" spans="1:10" ht="14.25" customHeight="1" x14ac:dyDescent="0.2">
      <c r="A3" s="617" t="s">
        <v>561</v>
      </c>
      <c r="B3" s="743">
        <v>44.7</v>
      </c>
      <c r="C3" s="743"/>
      <c r="D3" s="743"/>
      <c r="E3" s="743"/>
      <c r="F3" s="743"/>
      <c r="G3" s="743"/>
      <c r="H3" s="743"/>
      <c r="I3" s="242"/>
      <c r="J3" s="242">
        <v>44.7</v>
      </c>
    </row>
    <row r="4" spans="1:10" ht="14.25" customHeight="1" x14ac:dyDescent="0.2">
      <c r="A4" s="617" t="s">
        <v>564</v>
      </c>
      <c r="B4" s="2207">
        <v>50.2</v>
      </c>
      <c r="C4" s="2207">
        <v>10.7</v>
      </c>
      <c r="D4" s="2207">
        <v>26.2</v>
      </c>
      <c r="E4" s="2207">
        <v>25.7</v>
      </c>
      <c r="F4" s="2207">
        <v>57.2</v>
      </c>
      <c r="G4" s="2207">
        <v>43.9</v>
      </c>
      <c r="H4" s="2207">
        <v>108.8</v>
      </c>
      <c r="I4" s="243"/>
      <c r="J4" s="243">
        <v>322.7</v>
      </c>
    </row>
    <row r="5" spans="1:10" ht="14.25" customHeight="1" x14ac:dyDescent="0.2">
      <c r="A5" s="606" t="s">
        <v>1529</v>
      </c>
      <c r="B5" s="743">
        <v>17.600000000000001</v>
      </c>
      <c r="C5" s="107">
        <v>1.1000000000000001</v>
      </c>
      <c r="D5" s="107">
        <v>0</v>
      </c>
      <c r="E5" s="107">
        <v>0.2</v>
      </c>
      <c r="F5" s="107"/>
      <c r="G5" s="107"/>
      <c r="H5" s="107"/>
      <c r="I5" s="242"/>
      <c r="J5" s="242">
        <v>18.899999999999999</v>
      </c>
    </row>
    <row r="6" spans="1:10" ht="14.25" customHeight="1" x14ac:dyDescent="0.2">
      <c r="A6" s="1455" t="s">
        <v>563</v>
      </c>
      <c r="B6" s="108">
        <v>5.8</v>
      </c>
      <c r="C6" s="108">
        <v>1.3</v>
      </c>
      <c r="D6" s="108">
        <v>0.8</v>
      </c>
      <c r="E6" s="108">
        <v>0.2</v>
      </c>
      <c r="F6" s="108">
        <v>0.3</v>
      </c>
      <c r="G6" s="108"/>
      <c r="H6" s="108"/>
      <c r="I6" s="243"/>
      <c r="J6" s="243">
        <v>8.5</v>
      </c>
    </row>
    <row r="7" spans="1:10" ht="14.25" customHeight="1" x14ac:dyDescent="0.2">
      <c r="A7" s="922" t="s">
        <v>1529</v>
      </c>
      <c r="B7" s="107">
        <v>4.5999999999999996</v>
      </c>
      <c r="C7" s="107">
        <v>1.1000000000000001</v>
      </c>
      <c r="D7" s="107">
        <v>0.3</v>
      </c>
      <c r="E7" s="107"/>
      <c r="F7" s="107"/>
      <c r="G7" s="107"/>
      <c r="H7" s="107"/>
      <c r="I7" s="242"/>
      <c r="J7" s="242">
        <v>6</v>
      </c>
    </row>
    <row r="8" spans="1:10" ht="27" customHeight="1" x14ac:dyDescent="0.2">
      <c r="A8" s="606" t="s">
        <v>1510</v>
      </c>
      <c r="B8" s="108">
        <v>64.400000000000006</v>
      </c>
      <c r="C8" s="108"/>
      <c r="D8" s="108"/>
      <c r="E8" s="108"/>
      <c r="F8" s="108"/>
      <c r="G8" s="108"/>
      <c r="H8" s="108"/>
      <c r="I8" s="243">
        <v>7.7</v>
      </c>
      <c r="J8" s="243">
        <v>72.099999999999994</v>
      </c>
    </row>
    <row r="9" spans="1:10" ht="14.25" customHeight="1" x14ac:dyDescent="0.2">
      <c r="A9" s="606" t="s">
        <v>91</v>
      </c>
      <c r="B9" s="107"/>
      <c r="C9" s="107"/>
      <c r="D9" s="107"/>
      <c r="E9" s="107"/>
      <c r="F9" s="107"/>
      <c r="G9" s="107"/>
      <c r="H9" s="107"/>
      <c r="I9" s="242">
        <v>39.1</v>
      </c>
      <c r="J9" s="704">
        <v>39.1</v>
      </c>
    </row>
    <row r="10" spans="1:10" ht="14.25" customHeight="1" x14ac:dyDescent="0.2">
      <c r="A10" s="606" t="s">
        <v>574</v>
      </c>
      <c r="B10" s="108"/>
      <c r="C10" s="108"/>
      <c r="D10" s="108"/>
      <c r="E10" s="108"/>
      <c r="F10" s="108"/>
      <c r="G10" s="108"/>
      <c r="H10" s="108"/>
      <c r="I10" s="243">
        <v>67.7</v>
      </c>
      <c r="J10" s="243">
        <v>67.7</v>
      </c>
    </row>
    <row r="11" spans="1:10" ht="14.25" customHeight="1" x14ac:dyDescent="0.2">
      <c r="A11" s="736" t="s">
        <v>577</v>
      </c>
      <c r="B11" s="244">
        <v>165.2</v>
      </c>
      <c r="C11" s="244">
        <v>12</v>
      </c>
      <c r="D11" s="244">
        <v>27</v>
      </c>
      <c r="E11" s="244">
        <v>25.9</v>
      </c>
      <c r="F11" s="244">
        <v>57.6</v>
      </c>
      <c r="G11" s="244">
        <v>44</v>
      </c>
      <c r="H11" s="244">
        <v>108.8</v>
      </c>
      <c r="I11" s="245">
        <v>114.5</v>
      </c>
      <c r="J11" s="245">
        <v>554.79999999999995</v>
      </c>
    </row>
    <row r="12" spans="1:10" ht="14.25" customHeight="1" x14ac:dyDescent="0.2">
      <c r="A12" s="1455"/>
      <c r="B12" s="246"/>
      <c r="C12" s="246"/>
      <c r="D12" s="246"/>
      <c r="E12" s="246"/>
      <c r="F12" s="246"/>
      <c r="G12" s="246"/>
      <c r="H12" s="246"/>
      <c r="I12" s="247"/>
      <c r="J12" s="247"/>
    </row>
    <row r="13" spans="1:10" ht="24" x14ac:dyDescent="0.2">
      <c r="A13" s="606" t="s">
        <v>579</v>
      </c>
      <c r="B13" s="107">
        <v>12.7</v>
      </c>
      <c r="C13" s="107">
        <v>2.5</v>
      </c>
      <c r="D13" s="107">
        <v>4.2</v>
      </c>
      <c r="E13" s="107">
        <v>0.3</v>
      </c>
      <c r="F13" s="107"/>
      <c r="G13" s="107"/>
      <c r="H13" s="107"/>
      <c r="I13" s="242">
        <v>149</v>
      </c>
      <c r="J13" s="242">
        <v>168.7</v>
      </c>
    </row>
    <row r="14" spans="1:10" ht="14.25" customHeight="1" x14ac:dyDescent="0.2">
      <c r="A14" s="606" t="s">
        <v>1529</v>
      </c>
      <c r="B14" s="108">
        <v>1.9</v>
      </c>
      <c r="C14" s="108">
        <v>0.1</v>
      </c>
      <c r="D14" s="108">
        <v>0.3</v>
      </c>
      <c r="E14" s="108"/>
      <c r="F14" s="108"/>
      <c r="G14" s="108"/>
      <c r="H14" s="108"/>
      <c r="I14" s="243"/>
      <c r="J14" s="243">
        <v>2.2999999999999998</v>
      </c>
    </row>
    <row r="15" spans="1:10" ht="14.25" customHeight="1" x14ac:dyDescent="0.2">
      <c r="A15" s="618" t="s">
        <v>578</v>
      </c>
      <c r="B15" s="107">
        <v>24</v>
      </c>
      <c r="C15" s="107">
        <v>7.5</v>
      </c>
      <c r="D15" s="107">
        <v>0.8</v>
      </c>
      <c r="E15" s="107"/>
      <c r="F15" s="107"/>
      <c r="G15" s="107"/>
      <c r="H15" s="107"/>
      <c r="I15" s="242"/>
      <c r="J15" s="242">
        <v>32.299999999999997</v>
      </c>
    </row>
    <row r="16" spans="1:10" ht="14.25" customHeight="1" x14ac:dyDescent="0.2">
      <c r="A16" s="1455" t="s">
        <v>1529</v>
      </c>
      <c r="B16" s="107">
        <v>9.1999999999999993</v>
      </c>
      <c r="C16" s="107">
        <v>2.8</v>
      </c>
      <c r="D16" s="107"/>
      <c r="E16" s="107"/>
      <c r="F16" s="107"/>
      <c r="G16" s="107"/>
      <c r="H16" s="107"/>
      <c r="I16" s="242"/>
      <c r="J16" s="242">
        <v>12.1</v>
      </c>
    </row>
    <row r="17" spans="1:10" ht="14.25" customHeight="1" x14ac:dyDescent="0.2">
      <c r="A17" s="1455" t="s">
        <v>582</v>
      </c>
      <c r="B17" s="108">
        <v>14.299999999999999</v>
      </c>
      <c r="C17" s="108">
        <v>12.699999999999998</v>
      </c>
      <c r="D17" s="108">
        <v>38.4</v>
      </c>
      <c r="E17" s="108">
        <v>25</v>
      </c>
      <c r="F17" s="108">
        <v>65.3</v>
      </c>
      <c r="G17" s="108">
        <v>12.2</v>
      </c>
      <c r="H17" s="108">
        <v>25.7</v>
      </c>
      <c r="I17" s="243"/>
      <c r="J17" s="243">
        <v>193.7</v>
      </c>
    </row>
    <row r="18" spans="1:10" ht="24.75" customHeight="1" x14ac:dyDescent="0.2">
      <c r="A18" s="1456" t="s">
        <v>1511</v>
      </c>
      <c r="B18" s="107">
        <v>3.6</v>
      </c>
      <c r="C18" s="107">
        <v>4.9000000000000004</v>
      </c>
      <c r="D18" s="107">
        <v>8.3000000000000007</v>
      </c>
      <c r="E18" s="107"/>
      <c r="F18" s="107"/>
      <c r="G18" s="107"/>
      <c r="H18" s="107"/>
      <c r="I18" s="242"/>
      <c r="J18" s="242">
        <v>16.8</v>
      </c>
    </row>
    <row r="19" spans="1:10" ht="24.75" customHeight="1" x14ac:dyDescent="0.2">
      <c r="A19" s="1456" t="s">
        <v>1512</v>
      </c>
      <c r="B19" s="107">
        <v>6.3</v>
      </c>
      <c r="C19" s="107">
        <v>6.8</v>
      </c>
      <c r="D19" s="107">
        <v>8.6999999999999993</v>
      </c>
      <c r="E19" s="107"/>
      <c r="F19" s="107"/>
      <c r="G19" s="107"/>
      <c r="H19" s="107"/>
      <c r="I19" s="242"/>
      <c r="J19" s="242">
        <v>21.8</v>
      </c>
    </row>
    <row r="20" spans="1:10" ht="14.25" customHeight="1" x14ac:dyDescent="0.2">
      <c r="A20" s="1456" t="s">
        <v>1513</v>
      </c>
      <c r="B20" s="107">
        <v>0.1</v>
      </c>
      <c r="C20" s="107">
        <v>0.6</v>
      </c>
      <c r="D20" s="107">
        <v>3.1</v>
      </c>
      <c r="E20" s="107">
        <v>1.7</v>
      </c>
      <c r="F20" s="107">
        <v>0.2</v>
      </c>
      <c r="G20" s="107"/>
      <c r="H20" s="107"/>
      <c r="I20" s="242"/>
      <c r="J20" s="242">
        <v>5.7</v>
      </c>
    </row>
    <row r="21" spans="1:10" ht="14.25" customHeight="1" x14ac:dyDescent="0.2">
      <c r="A21" s="1456" t="s">
        <v>1514</v>
      </c>
      <c r="B21" s="107">
        <v>2.7</v>
      </c>
      <c r="C21" s="107">
        <v>0.2</v>
      </c>
      <c r="D21" s="107">
        <v>10.7</v>
      </c>
      <c r="E21" s="107">
        <v>17</v>
      </c>
      <c r="F21" s="107">
        <v>52.5</v>
      </c>
      <c r="G21" s="107">
        <v>6.6</v>
      </c>
      <c r="H21" s="107">
        <v>25.5</v>
      </c>
      <c r="I21" s="242"/>
      <c r="J21" s="242">
        <v>115.3</v>
      </c>
    </row>
    <row r="22" spans="1:10" x14ac:dyDescent="0.2">
      <c r="A22" s="1456" t="s">
        <v>1515</v>
      </c>
      <c r="B22" s="107">
        <v>1.6</v>
      </c>
      <c r="C22" s="107">
        <v>0.2</v>
      </c>
      <c r="D22" s="107">
        <v>7.6</v>
      </c>
      <c r="E22" s="107">
        <v>6.3</v>
      </c>
      <c r="F22" s="107">
        <v>12.6</v>
      </c>
      <c r="G22" s="107">
        <v>5.6</v>
      </c>
      <c r="H22" s="107">
        <v>0.2</v>
      </c>
      <c r="I22" s="242"/>
      <c r="J22" s="242">
        <v>34.1</v>
      </c>
    </row>
    <row r="23" spans="1:10" x14ac:dyDescent="0.2">
      <c r="A23" s="606" t="s">
        <v>537</v>
      </c>
      <c r="B23" s="107"/>
      <c r="C23" s="107">
        <v>1</v>
      </c>
      <c r="D23" s="107"/>
      <c r="E23" s="107">
        <v>1.8</v>
      </c>
      <c r="F23" s="107">
        <v>0.9</v>
      </c>
      <c r="G23" s="107">
        <v>3</v>
      </c>
      <c r="H23" s="107">
        <v>0.7</v>
      </c>
      <c r="I23" s="242">
        <v>2.4</v>
      </c>
      <c r="J23" s="242">
        <v>9.8000000000000007</v>
      </c>
    </row>
    <row r="24" spans="1:10" x14ac:dyDescent="0.2">
      <c r="A24" s="606" t="s">
        <v>91</v>
      </c>
      <c r="B24" s="108"/>
      <c r="C24" s="108"/>
      <c r="D24" s="108"/>
      <c r="E24" s="108"/>
      <c r="F24" s="108"/>
      <c r="G24" s="108"/>
      <c r="H24" s="108"/>
      <c r="I24" s="243">
        <v>42</v>
      </c>
      <c r="J24" s="243">
        <v>42</v>
      </c>
    </row>
    <row r="25" spans="1:10" x14ac:dyDescent="0.2">
      <c r="A25" s="606" t="s">
        <v>585</v>
      </c>
      <c r="B25" s="108"/>
      <c r="C25" s="108"/>
      <c r="D25" s="108"/>
      <c r="E25" s="108"/>
      <c r="F25" s="108"/>
      <c r="G25" s="108"/>
      <c r="H25" s="108"/>
      <c r="I25" s="243">
        <v>76.7</v>
      </c>
      <c r="J25" s="243">
        <v>76.7</v>
      </c>
    </row>
    <row r="26" spans="1:10" x14ac:dyDescent="0.2">
      <c r="A26" s="606" t="s">
        <v>38</v>
      </c>
      <c r="B26" s="108"/>
      <c r="C26" s="108"/>
      <c r="D26" s="108"/>
      <c r="E26" s="108"/>
      <c r="F26" s="108"/>
      <c r="G26" s="108"/>
      <c r="H26" s="108"/>
      <c r="I26" s="243">
        <v>31.5</v>
      </c>
      <c r="J26" s="243">
        <v>31.5</v>
      </c>
    </row>
    <row r="27" spans="1:10" x14ac:dyDescent="0.2">
      <c r="A27" s="736" t="s">
        <v>1431</v>
      </c>
      <c r="B27" s="244">
        <v>51</v>
      </c>
      <c r="C27" s="244">
        <v>23.7</v>
      </c>
      <c r="D27" s="244">
        <v>43.4</v>
      </c>
      <c r="E27" s="244">
        <v>27.2</v>
      </c>
      <c r="F27" s="244">
        <v>66.3</v>
      </c>
      <c r="G27" s="244">
        <v>15.3</v>
      </c>
      <c r="H27" s="244">
        <v>26.3</v>
      </c>
      <c r="I27" s="245">
        <v>301.7</v>
      </c>
      <c r="J27" s="245">
        <v>554.79999999999995</v>
      </c>
    </row>
    <row r="28" spans="1:10" s="250" customFormat="1" ht="11.25" customHeight="1" x14ac:dyDescent="0.2">
      <c r="A28" s="1457"/>
      <c r="B28" s="249"/>
      <c r="C28" s="249"/>
      <c r="D28" s="249"/>
      <c r="E28" s="249"/>
      <c r="F28" s="249"/>
      <c r="G28" s="249"/>
      <c r="H28" s="249"/>
      <c r="I28" s="249"/>
      <c r="J28" s="249"/>
    </row>
    <row r="29" spans="1:10" s="250" customFormat="1" ht="2.4500000000000002" customHeight="1" x14ac:dyDescent="0.2">
      <c r="A29" s="3172"/>
      <c r="B29" s="3172"/>
      <c r="C29" s="3172"/>
      <c r="D29" s="3172"/>
      <c r="E29" s="3172"/>
      <c r="F29" s="3172"/>
      <c r="G29" s="3172"/>
      <c r="H29" s="3172"/>
      <c r="I29" s="3172"/>
      <c r="J29" s="3172"/>
    </row>
    <row r="30" spans="1:10" s="250" customFormat="1" ht="4.1500000000000004" customHeight="1" x14ac:dyDescent="0.2">
      <c r="A30" s="3172"/>
      <c r="B30" s="3172"/>
      <c r="C30" s="3172"/>
      <c r="D30" s="3172"/>
      <c r="E30" s="3172"/>
      <c r="F30" s="3172"/>
      <c r="G30" s="3172"/>
      <c r="H30" s="3172"/>
      <c r="I30" s="3172"/>
      <c r="J30" s="3172"/>
    </row>
    <row r="31" spans="1:10" s="250" customFormat="1" ht="30" customHeight="1" x14ac:dyDescent="0.2">
      <c r="A31" s="3172"/>
      <c r="B31" s="3172"/>
      <c r="C31" s="3172"/>
      <c r="D31" s="3172"/>
      <c r="E31" s="3172"/>
      <c r="F31" s="3172"/>
      <c r="G31" s="3172"/>
      <c r="H31" s="3172"/>
      <c r="I31" s="3172"/>
      <c r="J31" s="3172"/>
    </row>
    <row r="32" spans="1:10" s="250" customFormat="1" ht="11.25" x14ac:dyDescent="0.2">
      <c r="A32" s="1458"/>
      <c r="B32" s="152"/>
      <c r="C32" s="152"/>
      <c r="D32" s="152"/>
      <c r="E32" s="152"/>
      <c r="F32" s="152"/>
      <c r="G32" s="152"/>
      <c r="H32" s="152"/>
      <c r="I32" s="152"/>
      <c r="J32" s="152"/>
    </row>
    <row r="33" spans="1:10" s="250" customFormat="1" ht="11.25" x14ac:dyDescent="0.2">
      <c r="A33" s="1458"/>
      <c r="B33" s="152"/>
      <c r="C33" s="152"/>
      <c r="D33" s="152"/>
      <c r="E33" s="152"/>
      <c r="F33" s="152"/>
      <c r="G33" s="152"/>
      <c r="H33" s="152"/>
      <c r="I33" s="152"/>
      <c r="J33" s="152"/>
    </row>
    <row r="34" spans="1:10" s="250" customFormat="1" ht="11.25" x14ac:dyDescent="0.2">
      <c r="A34" s="1458"/>
      <c r="B34" s="152"/>
      <c r="C34" s="152"/>
      <c r="D34" s="152"/>
      <c r="E34" s="152"/>
      <c r="F34" s="152"/>
      <c r="G34" s="152"/>
      <c r="H34" s="152"/>
      <c r="I34" s="152"/>
      <c r="J34" s="152"/>
    </row>
    <row r="35" spans="1:10" s="250" customFormat="1" ht="11.25" x14ac:dyDescent="0.2">
      <c r="A35" s="1458"/>
      <c r="B35" s="152"/>
      <c r="C35" s="152"/>
      <c r="D35" s="152"/>
      <c r="E35" s="152"/>
      <c r="F35" s="152"/>
      <c r="G35" s="152"/>
      <c r="H35" s="152"/>
      <c r="I35" s="152"/>
      <c r="J35" s="152"/>
    </row>
    <row r="36" spans="1:10" s="250" customFormat="1" ht="11.25" x14ac:dyDescent="0.2">
      <c r="A36" s="1458"/>
      <c r="B36" s="152"/>
      <c r="C36" s="152"/>
      <c r="D36" s="152"/>
      <c r="E36" s="152"/>
      <c r="F36" s="152"/>
      <c r="G36" s="152"/>
      <c r="H36" s="152"/>
      <c r="I36" s="152"/>
      <c r="J36" s="152"/>
    </row>
    <row r="37" spans="1:10" s="250" customFormat="1" ht="11.25" x14ac:dyDescent="0.2">
      <c r="A37" s="1458"/>
      <c r="B37" s="152"/>
      <c r="C37" s="152"/>
      <c r="D37" s="152"/>
      <c r="E37" s="152"/>
      <c r="F37" s="152"/>
      <c r="G37" s="152"/>
      <c r="H37" s="152"/>
      <c r="I37" s="152"/>
      <c r="J37" s="152"/>
    </row>
    <row r="38" spans="1:10" s="250" customFormat="1" ht="11.25" x14ac:dyDescent="0.2">
      <c r="A38" s="1458"/>
      <c r="B38" s="152"/>
      <c r="C38" s="152"/>
      <c r="D38" s="152"/>
      <c r="E38" s="152"/>
      <c r="F38" s="152"/>
      <c r="G38" s="152"/>
      <c r="H38" s="152"/>
      <c r="I38" s="152"/>
      <c r="J38" s="152"/>
    </row>
    <row r="39" spans="1:10" s="250" customFormat="1" ht="11.25" x14ac:dyDescent="0.2">
      <c r="A39" s="1458"/>
      <c r="B39" s="152"/>
      <c r="C39" s="152"/>
      <c r="D39" s="152"/>
      <c r="E39" s="152"/>
      <c r="F39" s="152"/>
      <c r="G39" s="152"/>
      <c r="H39" s="152"/>
      <c r="I39" s="152"/>
      <c r="J39" s="152"/>
    </row>
    <row r="40" spans="1:10" s="250" customFormat="1" ht="11.25" x14ac:dyDescent="0.2">
      <c r="A40" s="1458"/>
      <c r="B40" s="152"/>
      <c r="C40" s="152"/>
      <c r="D40" s="152"/>
      <c r="E40" s="152"/>
      <c r="F40" s="152"/>
      <c r="G40" s="152"/>
      <c r="H40" s="152"/>
      <c r="I40" s="152"/>
      <c r="J40" s="152"/>
    </row>
    <row r="41" spans="1:10" s="250" customFormat="1" ht="11.25" x14ac:dyDescent="0.2">
      <c r="A41" s="1458"/>
      <c r="B41" s="152"/>
      <c r="C41" s="152"/>
      <c r="D41" s="152"/>
      <c r="E41" s="152"/>
      <c r="F41" s="152"/>
      <c r="G41" s="152"/>
      <c r="H41" s="152"/>
      <c r="I41" s="152"/>
      <c r="J41" s="152"/>
    </row>
    <row r="42" spans="1:10" s="250" customFormat="1" ht="11.25" x14ac:dyDescent="0.2">
      <c r="A42" s="1458"/>
      <c r="B42" s="152"/>
      <c r="C42" s="152"/>
      <c r="D42" s="152"/>
      <c r="E42" s="152"/>
      <c r="F42" s="152"/>
      <c r="G42" s="152"/>
      <c r="H42" s="152"/>
      <c r="I42" s="152"/>
      <c r="J42" s="152"/>
    </row>
    <row r="43" spans="1:10" s="250" customFormat="1" ht="11.25" x14ac:dyDescent="0.2">
      <c r="A43" s="1458"/>
      <c r="B43" s="152"/>
      <c r="C43" s="152"/>
      <c r="D43" s="152"/>
      <c r="E43" s="152"/>
      <c r="F43" s="152"/>
      <c r="G43" s="152"/>
      <c r="H43" s="152"/>
      <c r="I43" s="152"/>
      <c r="J43" s="152"/>
    </row>
    <row r="44" spans="1:10" s="250" customFormat="1" ht="11.25" x14ac:dyDescent="0.2">
      <c r="A44" s="1458"/>
      <c r="B44" s="152"/>
      <c r="C44" s="152"/>
      <c r="D44" s="152"/>
      <c r="E44" s="152"/>
      <c r="F44" s="152"/>
      <c r="G44" s="152"/>
      <c r="H44" s="152"/>
      <c r="I44" s="152"/>
      <c r="J44" s="152"/>
    </row>
    <row r="45" spans="1:10" s="250" customFormat="1" ht="11.25" x14ac:dyDescent="0.2">
      <c r="A45" s="1458"/>
      <c r="B45" s="152"/>
      <c r="C45" s="152"/>
      <c r="D45" s="152"/>
      <c r="E45" s="152"/>
      <c r="F45" s="152"/>
      <c r="G45" s="152"/>
      <c r="H45" s="152"/>
      <c r="I45" s="152"/>
      <c r="J45" s="152"/>
    </row>
    <row r="46" spans="1:10" s="250" customFormat="1" ht="11.25" x14ac:dyDescent="0.2">
      <c r="A46" s="1458"/>
      <c r="B46" s="152"/>
      <c r="C46" s="152"/>
      <c r="D46" s="152"/>
      <c r="E46" s="152"/>
      <c r="F46" s="152"/>
      <c r="G46" s="152"/>
      <c r="H46" s="152"/>
      <c r="I46" s="152"/>
      <c r="J46" s="152"/>
    </row>
    <row r="47" spans="1:10" s="250" customFormat="1" ht="11.25" x14ac:dyDescent="0.2">
      <c r="A47" s="1458"/>
      <c r="B47" s="152"/>
      <c r="C47" s="152"/>
      <c r="D47" s="152"/>
      <c r="E47" s="152"/>
      <c r="F47" s="152"/>
      <c r="G47" s="152"/>
      <c r="H47" s="152"/>
      <c r="I47" s="152"/>
      <c r="J47" s="152"/>
    </row>
    <row r="48" spans="1:10" s="250" customFormat="1" ht="11.25" x14ac:dyDescent="0.2">
      <c r="A48" s="1458"/>
      <c r="B48" s="152"/>
      <c r="C48" s="152"/>
      <c r="D48" s="152"/>
      <c r="E48" s="152"/>
      <c r="F48" s="152"/>
      <c r="G48" s="152"/>
      <c r="H48" s="152"/>
      <c r="I48" s="152"/>
      <c r="J48" s="152"/>
    </row>
    <row r="49" spans="1:10" s="250" customFormat="1" ht="11.25" x14ac:dyDescent="0.2">
      <c r="A49" s="1458"/>
      <c r="B49" s="152"/>
      <c r="C49" s="152"/>
      <c r="D49" s="152"/>
      <c r="E49" s="152"/>
      <c r="F49" s="152"/>
      <c r="G49" s="152"/>
      <c r="H49" s="152"/>
      <c r="I49" s="152"/>
      <c r="J49" s="152"/>
    </row>
    <row r="50" spans="1:10" s="250" customFormat="1" ht="11.25" x14ac:dyDescent="0.2">
      <c r="A50" s="1458"/>
      <c r="B50" s="152"/>
      <c r="C50" s="152"/>
      <c r="D50" s="152"/>
      <c r="E50" s="152"/>
      <c r="F50" s="152"/>
      <c r="G50" s="152"/>
      <c r="H50" s="152"/>
      <c r="I50" s="152"/>
      <c r="J50" s="152"/>
    </row>
    <row r="51" spans="1:10" s="250" customFormat="1" ht="11.25" x14ac:dyDescent="0.2">
      <c r="A51" s="1458"/>
      <c r="B51" s="183"/>
      <c r="C51" s="183"/>
      <c r="D51" s="183"/>
      <c r="E51" s="183"/>
      <c r="F51" s="183"/>
      <c r="G51" s="183"/>
      <c r="H51" s="183"/>
      <c r="I51" s="183"/>
      <c r="J51" s="183"/>
    </row>
    <row r="52" spans="1:10" s="250" customFormat="1" ht="11.25" x14ac:dyDescent="0.2">
      <c r="A52" s="1458"/>
      <c r="B52" s="183"/>
      <c r="C52" s="183"/>
      <c r="D52" s="183"/>
      <c r="E52" s="183"/>
      <c r="F52" s="183"/>
      <c r="G52" s="183"/>
      <c r="H52" s="183"/>
      <c r="I52" s="183"/>
      <c r="J52" s="183"/>
    </row>
    <row r="53" spans="1:10" s="250" customFormat="1" ht="11.25" x14ac:dyDescent="0.2">
      <c r="A53" s="1458"/>
      <c r="B53" s="152"/>
      <c r="C53" s="152"/>
      <c r="D53" s="152"/>
      <c r="E53" s="152"/>
      <c r="F53" s="152"/>
      <c r="G53" s="152"/>
      <c r="H53" s="152"/>
      <c r="I53" s="152"/>
      <c r="J53" s="152"/>
    </row>
    <row r="54" spans="1:10" s="250" customFormat="1" ht="11.25" x14ac:dyDescent="0.2">
      <c r="A54" s="1458"/>
      <c r="B54" s="152"/>
      <c r="C54" s="152"/>
      <c r="D54" s="152"/>
      <c r="E54" s="152"/>
      <c r="F54" s="152"/>
      <c r="G54" s="152"/>
      <c r="H54" s="152"/>
      <c r="I54" s="152"/>
      <c r="J54" s="152"/>
    </row>
    <row r="55" spans="1:10" s="250" customFormat="1" ht="11.25" x14ac:dyDescent="0.2">
      <c r="A55" s="1458"/>
      <c r="B55" s="152"/>
      <c r="C55" s="152"/>
      <c r="D55" s="152"/>
      <c r="E55" s="152"/>
      <c r="F55" s="152"/>
      <c r="G55" s="152"/>
      <c r="H55" s="152"/>
      <c r="I55" s="152"/>
      <c r="J55" s="152"/>
    </row>
    <row r="56" spans="1:10" s="250" customFormat="1" ht="11.25" x14ac:dyDescent="0.2">
      <c r="A56" s="1458"/>
      <c r="B56" s="152"/>
      <c r="C56" s="152"/>
      <c r="D56" s="152"/>
      <c r="E56" s="152"/>
      <c r="F56" s="152"/>
      <c r="G56" s="152"/>
      <c r="H56" s="152"/>
      <c r="I56" s="152"/>
      <c r="J56" s="152"/>
    </row>
    <row r="57" spans="1:10" s="250" customFormat="1" ht="11.25" x14ac:dyDescent="0.2">
      <c r="A57" s="1458"/>
      <c r="B57" s="152"/>
      <c r="C57" s="152"/>
      <c r="D57" s="152"/>
      <c r="E57" s="152"/>
      <c r="F57" s="152"/>
      <c r="G57" s="152"/>
      <c r="H57" s="152"/>
      <c r="I57" s="152"/>
      <c r="J57" s="152"/>
    </row>
    <row r="58" spans="1:10" ht="29.25" customHeight="1" x14ac:dyDescent="0.2">
      <c r="A58" s="1459" t="s">
        <v>1530</v>
      </c>
      <c r="B58" s="158" t="s">
        <v>1521</v>
      </c>
      <c r="C58" s="158" t="s">
        <v>1522</v>
      </c>
      <c r="D58" s="158" t="s">
        <v>1523</v>
      </c>
      <c r="E58" s="158" t="s">
        <v>1524</v>
      </c>
      <c r="F58" s="158" t="s">
        <v>1525</v>
      </c>
      <c r="G58" s="158" t="s">
        <v>1526</v>
      </c>
      <c r="H58" s="158" t="s">
        <v>1527</v>
      </c>
      <c r="I58" s="158" t="s">
        <v>1528</v>
      </c>
      <c r="J58" s="158" t="s">
        <v>7</v>
      </c>
    </row>
    <row r="59" spans="1:10" ht="14.25" customHeight="1" x14ac:dyDescent="0.2">
      <c r="A59" s="617" t="s">
        <v>561</v>
      </c>
      <c r="B59" s="107">
        <v>48.6</v>
      </c>
      <c r="C59" s="107">
        <v>0.6</v>
      </c>
      <c r="D59" s="107"/>
      <c r="E59" s="107"/>
      <c r="F59" s="107"/>
      <c r="G59" s="107"/>
      <c r="H59" s="107"/>
      <c r="I59" s="242"/>
      <c r="J59" s="242">
        <v>49.2</v>
      </c>
    </row>
    <row r="60" spans="1:10" ht="14.25" customHeight="1" x14ac:dyDescent="0.2">
      <c r="A60" s="617" t="s">
        <v>564</v>
      </c>
      <c r="B60" s="108">
        <v>45.5</v>
      </c>
      <c r="C60" s="108">
        <v>14</v>
      </c>
      <c r="D60" s="108">
        <v>25</v>
      </c>
      <c r="E60" s="108">
        <v>23.4</v>
      </c>
      <c r="F60" s="108">
        <v>54.8</v>
      </c>
      <c r="G60" s="108">
        <v>40.299999999999997</v>
      </c>
      <c r="H60" s="108">
        <v>105.3</v>
      </c>
      <c r="I60" s="243"/>
      <c r="J60" s="243">
        <v>308.3</v>
      </c>
    </row>
    <row r="61" spans="1:10" ht="14.25" customHeight="1" x14ac:dyDescent="0.2">
      <c r="A61" s="606" t="s">
        <v>1529</v>
      </c>
      <c r="B61" s="107">
        <v>12.7</v>
      </c>
      <c r="C61" s="107">
        <v>3.7</v>
      </c>
      <c r="D61" s="107">
        <v>0.4</v>
      </c>
      <c r="E61" s="107"/>
      <c r="F61" s="107"/>
      <c r="G61" s="107"/>
      <c r="H61" s="107"/>
      <c r="I61" s="242"/>
      <c r="J61" s="242">
        <v>16.7</v>
      </c>
    </row>
    <row r="62" spans="1:10" ht="14.25" customHeight="1" x14ac:dyDescent="0.2">
      <c r="A62" s="1455" t="s">
        <v>563</v>
      </c>
      <c r="B62" s="108">
        <v>6.5</v>
      </c>
      <c r="C62" s="108">
        <v>2.4</v>
      </c>
      <c r="D62" s="108">
        <v>1.7</v>
      </c>
      <c r="E62" s="108">
        <v>0.2</v>
      </c>
      <c r="F62" s="108">
        <v>0.5</v>
      </c>
      <c r="G62" s="108"/>
      <c r="H62" s="108"/>
      <c r="I62" s="243"/>
      <c r="J62" s="243">
        <v>11.3</v>
      </c>
    </row>
    <row r="63" spans="1:10" ht="14.25" customHeight="1" x14ac:dyDescent="0.2">
      <c r="A63" s="922" t="s">
        <v>1529</v>
      </c>
      <c r="B63" s="107">
        <v>4.5999999999999996</v>
      </c>
      <c r="C63" s="107">
        <v>2.2999999999999998</v>
      </c>
      <c r="D63" s="107">
        <v>0.1</v>
      </c>
      <c r="E63" s="107"/>
      <c r="F63" s="107"/>
      <c r="G63" s="107"/>
      <c r="H63" s="107"/>
      <c r="I63" s="242"/>
      <c r="J63" s="242">
        <v>7</v>
      </c>
    </row>
    <row r="64" spans="1:10" ht="27" customHeight="1" x14ac:dyDescent="0.2">
      <c r="A64" s="606" t="s">
        <v>1510</v>
      </c>
      <c r="B64" s="108">
        <v>73.3</v>
      </c>
      <c r="C64" s="108"/>
      <c r="D64" s="108"/>
      <c r="E64" s="108"/>
      <c r="F64" s="108"/>
      <c r="G64" s="108"/>
      <c r="H64" s="108"/>
      <c r="I64" s="243">
        <v>10.5</v>
      </c>
      <c r="J64" s="243">
        <v>83.8</v>
      </c>
    </row>
    <row r="65" spans="1:10" ht="14.25" customHeight="1" x14ac:dyDescent="0.2">
      <c r="A65" s="606" t="s">
        <v>91</v>
      </c>
      <c r="B65" s="107"/>
      <c r="C65" s="107"/>
      <c r="D65" s="107"/>
      <c r="E65" s="107"/>
      <c r="F65" s="107"/>
      <c r="G65" s="107"/>
      <c r="H65" s="107"/>
      <c r="I65" s="242">
        <v>37</v>
      </c>
      <c r="J65" s="242">
        <v>37</v>
      </c>
    </row>
    <row r="66" spans="1:10" ht="14.25" customHeight="1" x14ac:dyDescent="0.2">
      <c r="A66" s="606" t="s">
        <v>574</v>
      </c>
      <c r="B66" s="108"/>
      <c r="C66" s="108"/>
      <c r="D66" s="108"/>
      <c r="E66" s="108"/>
      <c r="F66" s="108"/>
      <c r="G66" s="108"/>
      <c r="H66" s="108"/>
      <c r="I66" s="243">
        <v>61.7</v>
      </c>
      <c r="J66" s="243">
        <v>61.7</v>
      </c>
    </row>
    <row r="67" spans="1:10" ht="14.25" customHeight="1" x14ac:dyDescent="0.2">
      <c r="A67" s="1384" t="s">
        <v>577</v>
      </c>
      <c r="B67" s="251">
        <v>173.9</v>
      </c>
      <c r="C67" s="251">
        <v>17</v>
      </c>
      <c r="D67" s="251">
        <v>26.7</v>
      </c>
      <c r="E67" s="251">
        <v>23.6</v>
      </c>
      <c r="F67" s="251">
        <v>55.2</v>
      </c>
      <c r="G67" s="251">
        <v>40.299999999999997</v>
      </c>
      <c r="H67" s="251">
        <v>105.3</v>
      </c>
      <c r="I67" s="251">
        <v>109.3</v>
      </c>
      <c r="J67" s="251">
        <v>551.4</v>
      </c>
    </row>
    <row r="68" spans="1:10" ht="14.25" customHeight="1" x14ac:dyDescent="0.2">
      <c r="A68" s="1455"/>
      <c r="B68" s="246"/>
      <c r="C68" s="246"/>
      <c r="D68" s="246"/>
      <c r="E68" s="246"/>
      <c r="F68" s="246"/>
      <c r="G68" s="246"/>
      <c r="H68" s="246"/>
      <c r="I68" s="247"/>
      <c r="J68" s="247"/>
    </row>
    <row r="69" spans="1:10" ht="24" x14ac:dyDescent="0.2">
      <c r="A69" s="606" t="s">
        <v>579</v>
      </c>
      <c r="B69" s="107">
        <v>11.1</v>
      </c>
      <c r="C69" s="107">
        <v>5.4</v>
      </c>
      <c r="D69" s="107">
        <v>3.5</v>
      </c>
      <c r="E69" s="107">
        <v>0.2</v>
      </c>
      <c r="F69" s="107">
        <v>0.1</v>
      </c>
      <c r="G69" s="107"/>
      <c r="H69" s="107"/>
      <c r="I69" s="242">
        <v>144.69999999999999</v>
      </c>
      <c r="J69" s="242">
        <v>165</v>
      </c>
    </row>
    <row r="70" spans="1:10" ht="14.25" customHeight="1" x14ac:dyDescent="0.2">
      <c r="A70" s="606" t="s">
        <v>1529</v>
      </c>
      <c r="B70" s="108">
        <v>1.8</v>
      </c>
      <c r="C70" s="108">
        <v>2.9</v>
      </c>
      <c r="D70" s="108"/>
      <c r="E70" s="108"/>
      <c r="F70" s="108"/>
      <c r="G70" s="108"/>
      <c r="H70" s="108"/>
      <c r="I70" s="243"/>
      <c r="J70" s="243">
        <v>4.7</v>
      </c>
    </row>
    <row r="71" spans="1:10" ht="14.25" customHeight="1" x14ac:dyDescent="0.2">
      <c r="A71" s="618" t="s">
        <v>578</v>
      </c>
      <c r="B71" s="107">
        <v>34.6</v>
      </c>
      <c r="C71" s="107">
        <v>4.5</v>
      </c>
      <c r="D71" s="107">
        <v>1.2</v>
      </c>
      <c r="E71" s="107">
        <v>0.1</v>
      </c>
      <c r="F71" s="107">
        <v>2</v>
      </c>
      <c r="G71" s="107"/>
      <c r="H71" s="107"/>
      <c r="I71" s="242"/>
      <c r="J71" s="242">
        <v>42.4</v>
      </c>
    </row>
    <row r="72" spans="1:10" ht="14.25" customHeight="1" x14ac:dyDescent="0.2">
      <c r="A72" s="1455" t="s">
        <v>1529</v>
      </c>
      <c r="B72" s="107">
        <v>9.4</v>
      </c>
      <c r="C72" s="107">
        <v>2.5</v>
      </c>
      <c r="D72" s="107"/>
      <c r="E72" s="107"/>
      <c r="F72" s="107"/>
      <c r="G72" s="107"/>
      <c r="H72" s="107"/>
      <c r="I72" s="242"/>
      <c r="J72" s="242">
        <v>11.9</v>
      </c>
    </row>
    <row r="73" spans="1:10" ht="14.25" customHeight="1" x14ac:dyDescent="0.2">
      <c r="A73" s="1455" t="s">
        <v>582</v>
      </c>
      <c r="B73" s="108">
        <v>12.7</v>
      </c>
      <c r="C73" s="108">
        <v>23.4</v>
      </c>
      <c r="D73" s="108">
        <v>34</v>
      </c>
      <c r="E73" s="108">
        <v>26.7</v>
      </c>
      <c r="F73" s="108">
        <v>62.1</v>
      </c>
      <c r="G73" s="108">
        <v>10.199999999999999</v>
      </c>
      <c r="H73" s="108">
        <v>21.400000000000002</v>
      </c>
      <c r="I73" s="243"/>
      <c r="J73" s="243">
        <v>190.4</v>
      </c>
    </row>
    <row r="74" spans="1:10" ht="14.25" customHeight="1" x14ac:dyDescent="0.2">
      <c r="A74" s="1460" t="s">
        <v>1518</v>
      </c>
      <c r="B74" s="107">
        <v>9.1999999999999993</v>
      </c>
      <c r="C74" s="107">
        <v>21.4</v>
      </c>
      <c r="D74" s="107">
        <v>11.9</v>
      </c>
      <c r="E74" s="107"/>
      <c r="F74" s="107"/>
      <c r="G74" s="107"/>
      <c r="H74" s="107"/>
      <c r="I74" s="242"/>
      <c r="J74" s="242">
        <v>42.6</v>
      </c>
    </row>
    <row r="75" spans="1:10" ht="14.25" customHeight="1" x14ac:dyDescent="0.2">
      <c r="A75" s="1460" t="s">
        <v>1519</v>
      </c>
      <c r="B75" s="107">
        <v>0.3</v>
      </c>
      <c r="C75" s="107">
        <v>0.7</v>
      </c>
      <c r="D75" s="107">
        <v>1.4</v>
      </c>
      <c r="E75" s="107">
        <v>1.8</v>
      </c>
      <c r="F75" s="107"/>
      <c r="G75" s="107"/>
      <c r="H75" s="107"/>
      <c r="I75" s="242"/>
      <c r="J75" s="242">
        <v>4.2</v>
      </c>
    </row>
    <row r="76" spans="1:10" ht="14.25" customHeight="1" x14ac:dyDescent="0.2">
      <c r="A76" s="1455" t="s">
        <v>1531</v>
      </c>
      <c r="B76" s="108">
        <v>3</v>
      </c>
      <c r="C76" s="108">
        <v>0.1</v>
      </c>
      <c r="D76" s="108">
        <v>15.2</v>
      </c>
      <c r="E76" s="108">
        <v>15.4</v>
      </c>
      <c r="F76" s="108">
        <v>47.7</v>
      </c>
      <c r="G76" s="108">
        <v>5.4</v>
      </c>
      <c r="H76" s="108">
        <v>21.3</v>
      </c>
      <c r="I76" s="243"/>
      <c r="J76" s="243">
        <v>108</v>
      </c>
    </row>
    <row r="77" spans="1:10" ht="14.25" customHeight="1" x14ac:dyDescent="0.2">
      <c r="A77" s="1455" t="s">
        <v>1532</v>
      </c>
      <c r="B77" s="108">
        <v>0.2</v>
      </c>
      <c r="C77" s="108">
        <v>1.2</v>
      </c>
      <c r="D77" s="108">
        <v>5.5</v>
      </c>
      <c r="E77" s="108">
        <v>9.5</v>
      </c>
      <c r="F77" s="108">
        <v>14.4</v>
      </c>
      <c r="G77" s="108">
        <v>4.8</v>
      </c>
      <c r="H77" s="108">
        <v>0.1</v>
      </c>
      <c r="I77" s="243"/>
      <c r="J77" s="243">
        <v>35.6</v>
      </c>
    </row>
    <row r="78" spans="1:10" x14ac:dyDescent="0.2">
      <c r="A78" s="606" t="s">
        <v>537</v>
      </c>
      <c r="B78" s="108"/>
      <c r="C78" s="108"/>
      <c r="D78" s="108"/>
      <c r="E78" s="108">
        <v>1</v>
      </c>
      <c r="F78" s="108">
        <v>2.7</v>
      </c>
      <c r="G78" s="108">
        <v>2.6</v>
      </c>
      <c r="H78" s="108">
        <v>1.6</v>
      </c>
      <c r="I78" s="243">
        <v>1.3</v>
      </c>
      <c r="J78" s="243">
        <v>9.1999999999999993</v>
      </c>
    </row>
    <row r="79" spans="1:10" x14ac:dyDescent="0.2">
      <c r="A79" s="606" t="s">
        <v>91</v>
      </c>
      <c r="B79" s="108"/>
      <c r="C79" s="108"/>
      <c r="D79" s="108"/>
      <c r="E79" s="108"/>
      <c r="F79" s="108"/>
      <c r="G79" s="108"/>
      <c r="H79" s="108"/>
      <c r="I79" s="243">
        <v>39.5</v>
      </c>
      <c r="J79" s="243">
        <v>39.5</v>
      </c>
    </row>
    <row r="80" spans="1:10" x14ac:dyDescent="0.2">
      <c r="A80" s="606" t="s">
        <v>585</v>
      </c>
      <c r="B80" s="108"/>
      <c r="C80" s="108"/>
      <c r="D80" s="108"/>
      <c r="E80" s="108"/>
      <c r="F80" s="108"/>
      <c r="G80" s="108"/>
      <c r="H80" s="108"/>
      <c r="I80" s="243">
        <v>72</v>
      </c>
      <c r="J80" s="243">
        <v>72</v>
      </c>
    </row>
    <row r="81" spans="1:10" x14ac:dyDescent="0.2">
      <c r="A81" s="606" t="s">
        <v>38</v>
      </c>
      <c r="B81" s="108"/>
      <c r="C81" s="108"/>
      <c r="D81" s="108"/>
      <c r="E81" s="108"/>
      <c r="F81" s="108"/>
      <c r="G81" s="108"/>
      <c r="H81" s="108"/>
      <c r="I81" s="243">
        <v>32.9</v>
      </c>
      <c r="J81" s="243">
        <v>32.9</v>
      </c>
    </row>
    <row r="82" spans="1:10" x14ac:dyDescent="0.2">
      <c r="A82" s="1384" t="s">
        <v>1431</v>
      </c>
      <c r="B82" s="251">
        <v>58.5</v>
      </c>
      <c r="C82" s="251">
        <v>33.4</v>
      </c>
      <c r="D82" s="251">
        <v>38.6</v>
      </c>
      <c r="E82" s="251">
        <v>27.9</v>
      </c>
      <c r="F82" s="251">
        <v>66.8</v>
      </c>
      <c r="G82" s="251">
        <v>12.8</v>
      </c>
      <c r="H82" s="251">
        <v>22.9</v>
      </c>
      <c r="I82" s="251">
        <v>290.39999999999998</v>
      </c>
      <c r="J82" s="251">
        <v>551.4</v>
      </c>
    </row>
    <row r="83" spans="1:10" x14ac:dyDescent="0.2">
      <c r="B83" s="252"/>
      <c r="C83" s="252"/>
      <c r="D83" s="252"/>
      <c r="E83" s="252"/>
      <c r="F83" s="252"/>
      <c r="G83" s="252"/>
      <c r="H83" s="252"/>
      <c r="I83" s="252"/>
      <c r="J83" s="252"/>
    </row>
    <row r="84" spans="1:10" x14ac:dyDescent="0.2">
      <c r="A84" s="1387" t="s">
        <v>246</v>
      </c>
    </row>
    <row r="85" spans="1:10" x14ac:dyDescent="0.2">
      <c r="A85" s="1387" t="s">
        <v>246</v>
      </c>
    </row>
    <row r="86" spans="1:10" x14ac:dyDescent="0.2">
      <c r="A86" s="1387" t="s">
        <v>246</v>
      </c>
    </row>
    <row r="105" spans="7:7" ht="15" x14ac:dyDescent="0.25">
      <c r="G105" s="186"/>
    </row>
  </sheetData>
  <mergeCells count="2">
    <mergeCell ref="A1:J1"/>
    <mergeCell ref="A29:J3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olBreaks count="1" manualBreakCount="1">
    <brk id="10" max="1048575" man="1"/>
  </colBreaks>
  <customProperties>
    <customPr name="_pios_id" r:id="rId2"/>
  </customProperties>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57F7E-22AB-42DF-AFDA-B2836ECC1148}">
  <sheetPr>
    <tabColor theme="2"/>
  </sheetPr>
  <dimension ref="A1:U114"/>
  <sheetViews>
    <sheetView showGridLines="0" showWhiteSpace="0" view="pageLayout" zoomScaleNormal="100" zoomScaleSheetLayoutView="80" workbookViewId="0">
      <selection sqref="A1:K3"/>
    </sheetView>
  </sheetViews>
  <sheetFormatPr defaultColWidth="9.125" defaultRowHeight="12" x14ac:dyDescent="0.2"/>
  <cols>
    <col min="1" max="1" width="9" style="604" customWidth="1"/>
    <col min="2" max="8" width="9" style="74" customWidth="1"/>
    <col min="9" max="9" width="5" style="74" customWidth="1"/>
    <col min="10" max="10" width="6.75" style="74" customWidth="1"/>
    <col min="11" max="11" width="9.375" style="74" customWidth="1"/>
    <col min="12" max="12" width="29.875" style="2518" customWidth="1"/>
    <col min="13" max="21" width="7.125" style="2519" customWidth="1"/>
    <col min="22" max="16384" width="9.125" style="74"/>
  </cols>
  <sheetData>
    <row r="1" spans="1:21" ht="14.25" customHeight="1" x14ac:dyDescent="0.2">
      <c r="A1" s="3173" t="s">
        <v>2186</v>
      </c>
      <c r="B1" s="2976"/>
      <c r="C1" s="2976"/>
      <c r="D1" s="2976"/>
      <c r="E1" s="2976"/>
      <c r="F1" s="3171"/>
      <c r="G1" s="3171"/>
      <c r="H1" s="3171"/>
      <c r="I1" s="3171"/>
      <c r="J1" s="3171"/>
      <c r="K1" s="3171"/>
    </row>
    <row r="2" spans="1:21" ht="14.25" customHeight="1" x14ac:dyDescent="0.2">
      <c r="A2" s="3171"/>
      <c r="B2" s="2976"/>
      <c r="C2" s="2976"/>
      <c r="D2" s="2976"/>
      <c r="E2" s="2976"/>
      <c r="F2" s="2976"/>
      <c r="G2" s="2976"/>
      <c r="H2" s="2976"/>
      <c r="I2" s="3171"/>
      <c r="J2" s="3171"/>
      <c r="K2" s="3171"/>
    </row>
    <row r="3" spans="1:21" ht="14.25" customHeight="1" x14ac:dyDescent="0.2">
      <c r="A3" s="3174"/>
      <c r="B3" s="2976"/>
      <c r="C3" s="2976"/>
      <c r="D3" s="2976"/>
      <c r="E3" s="2976"/>
      <c r="F3" s="2976"/>
      <c r="G3" s="2976"/>
      <c r="H3" s="2976"/>
      <c r="I3" s="3171"/>
      <c r="J3" s="3171"/>
      <c r="K3" s="3171"/>
    </row>
    <row r="4" spans="1:21" ht="14.25" customHeight="1" x14ac:dyDescent="0.25">
      <c r="A4" s="813"/>
      <c r="B4" s="1368"/>
      <c r="C4" s="1368"/>
      <c r="D4" s="1368"/>
      <c r="E4" s="1368"/>
      <c r="F4" s="1368"/>
      <c r="G4" s="1368"/>
      <c r="H4" s="1368"/>
      <c r="I4" s="103"/>
      <c r="J4" s="103"/>
      <c r="K4" s="103"/>
    </row>
    <row r="5" spans="1:21" ht="14.25" customHeight="1" x14ac:dyDescent="0.25">
      <c r="A5" s="1368"/>
      <c r="B5" s="700"/>
      <c r="C5" s="103"/>
      <c r="D5" s="103"/>
      <c r="E5" s="103"/>
      <c r="F5" s="103"/>
      <c r="G5" s="103"/>
      <c r="H5" s="103"/>
      <c r="I5" s="103"/>
      <c r="J5" s="103"/>
      <c r="K5" s="103"/>
      <c r="L5" s="3175" t="s">
        <v>2429</v>
      </c>
      <c r="M5" s="3176"/>
      <c r="N5" s="3176"/>
      <c r="O5" s="3176"/>
      <c r="P5" s="3176"/>
      <c r="Q5" s="3176"/>
      <c r="R5" s="3176"/>
      <c r="S5" s="3176"/>
      <c r="T5" s="3177"/>
      <c r="U5" s="3177"/>
    </row>
    <row r="6" spans="1:21" x14ac:dyDescent="0.2">
      <c r="L6" s="3176"/>
      <c r="M6" s="3176"/>
      <c r="N6" s="3176"/>
      <c r="O6" s="3176"/>
      <c r="P6" s="3176"/>
      <c r="Q6" s="3176"/>
      <c r="R6" s="3176"/>
      <c r="S6" s="3176"/>
      <c r="T6" s="3177"/>
      <c r="U6" s="3177"/>
    </row>
    <row r="7" spans="1:21" x14ac:dyDescent="0.2">
      <c r="L7" s="3176"/>
      <c r="M7" s="3176"/>
      <c r="N7" s="3176"/>
      <c r="O7" s="3176"/>
      <c r="P7" s="3176"/>
      <c r="Q7" s="3176"/>
      <c r="R7" s="3176"/>
      <c r="S7" s="3176"/>
      <c r="T7" s="3177"/>
      <c r="U7" s="3177"/>
    </row>
    <row r="8" spans="1:21" x14ac:dyDescent="0.2">
      <c r="L8" s="3176"/>
      <c r="M8" s="3176"/>
      <c r="N8" s="3176"/>
      <c r="O8" s="3176"/>
      <c r="P8" s="3176"/>
      <c r="Q8" s="3176"/>
      <c r="R8" s="3176"/>
      <c r="S8" s="3176"/>
      <c r="T8" s="3177"/>
      <c r="U8" s="3177"/>
    </row>
    <row r="9" spans="1:21" ht="29.25" customHeight="1" x14ac:dyDescent="0.2">
      <c r="J9" s="604"/>
      <c r="L9" s="2520" t="s">
        <v>9</v>
      </c>
      <c r="M9" s="2521" t="s">
        <v>1521</v>
      </c>
      <c r="N9" s="2521" t="s">
        <v>1522</v>
      </c>
      <c r="O9" s="2521" t="s">
        <v>1523</v>
      </c>
      <c r="P9" s="2521" t="s">
        <v>1524</v>
      </c>
      <c r="Q9" s="2521" t="s">
        <v>1525</v>
      </c>
      <c r="R9" s="2521" t="s">
        <v>1526</v>
      </c>
      <c r="S9" s="2521" t="s">
        <v>1527</v>
      </c>
      <c r="T9" s="2521" t="s">
        <v>1528</v>
      </c>
      <c r="U9" s="2521" t="s">
        <v>7</v>
      </c>
    </row>
    <row r="10" spans="1:21" ht="14.25" customHeight="1" x14ac:dyDescent="0.2">
      <c r="L10" s="2522" t="s">
        <v>1386</v>
      </c>
      <c r="M10" s="2523"/>
      <c r="N10" s="2523"/>
      <c r="O10" s="2523"/>
      <c r="P10" s="2523"/>
      <c r="Q10" s="2523"/>
      <c r="R10" s="2523"/>
      <c r="S10" s="2523"/>
      <c r="T10" s="2523"/>
      <c r="U10" s="2523"/>
    </row>
    <row r="11" spans="1:21" ht="14.25" customHeight="1" x14ac:dyDescent="0.2">
      <c r="L11" s="2518" t="s">
        <v>561</v>
      </c>
      <c r="M11" s="2524">
        <v>24.9</v>
      </c>
      <c r="N11" s="2524" t="s">
        <v>3</v>
      </c>
      <c r="O11" s="2524" t="s">
        <v>3</v>
      </c>
      <c r="P11" s="2524" t="s">
        <v>3</v>
      </c>
      <c r="Q11" s="2524" t="s">
        <v>3</v>
      </c>
      <c r="R11" s="2524" t="s">
        <v>3</v>
      </c>
      <c r="S11" s="2524" t="s">
        <v>3</v>
      </c>
      <c r="T11" s="2524" t="s">
        <v>3</v>
      </c>
      <c r="U11" s="2518"/>
    </row>
    <row r="12" spans="1:21" ht="14.25" customHeight="1" x14ac:dyDescent="0.2">
      <c r="L12" s="2518" t="s">
        <v>564</v>
      </c>
      <c r="M12" s="2524">
        <v>11.4</v>
      </c>
      <c r="N12" s="2524">
        <v>2.7</v>
      </c>
      <c r="O12" s="2524">
        <v>8</v>
      </c>
      <c r="P12" s="2524">
        <v>8.1</v>
      </c>
      <c r="Q12" s="2524">
        <v>18.899999999999999</v>
      </c>
      <c r="R12" s="2524">
        <v>12.5</v>
      </c>
      <c r="S12" s="2524">
        <v>15.7</v>
      </c>
      <c r="T12" s="2524" t="s">
        <v>3</v>
      </c>
      <c r="U12" s="2518"/>
    </row>
    <row r="13" spans="1:21" ht="14.25" customHeight="1" x14ac:dyDescent="0.2">
      <c r="L13" s="2518" t="s">
        <v>563</v>
      </c>
      <c r="M13" s="2524">
        <v>2.2999999999999998</v>
      </c>
      <c r="N13" s="2524">
        <v>0.2</v>
      </c>
      <c r="O13" s="2524">
        <v>0.3</v>
      </c>
      <c r="P13" s="2524">
        <v>0.2</v>
      </c>
      <c r="Q13" s="2524">
        <v>0.3</v>
      </c>
      <c r="R13" s="2524" t="s">
        <v>3</v>
      </c>
      <c r="S13" s="2524" t="s">
        <v>3</v>
      </c>
      <c r="T13" s="2524" t="s">
        <v>3</v>
      </c>
      <c r="U13" s="2518"/>
    </row>
    <row r="14" spans="1:21" ht="14.25" customHeight="1" x14ac:dyDescent="0.2">
      <c r="L14" s="2518" t="s">
        <v>1533</v>
      </c>
      <c r="M14" s="2525">
        <v>8.1999999999999993</v>
      </c>
      <c r="N14" s="2525" t="s">
        <v>3</v>
      </c>
      <c r="O14" s="2525" t="s">
        <v>3</v>
      </c>
      <c r="P14" s="2525" t="s">
        <v>3</v>
      </c>
      <c r="Q14" s="2525" t="s">
        <v>3</v>
      </c>
      <c r="R14" s="2525" t="s">
        <v>3</v>
      </c>
      <c r="S14" s="2525" t="s">
        <v>3</v>
      </c>
      <c r="T14" s="2525" t="s">
        <v>3</v>
      </c>
    </row>
    <row r="15" spans="1:21" ht="14.25" customHeight="1" x14ac:dyDescent="0.2">
      <c r="L15" s="2518" t="s">
        <v>579</v>
      </c>
      <c r="M15" s="2525">
        <v>-0.9</v>
      </c>
      <c r="N15" s="2525">
        <v>-1.6</v>
      </c>
      <c r="O15" s="2525">
        <v>-2.6</v>
      </c>
      <c r="P15" s="2525">
        <v>-0.2</v>
      </c>
      <c r="Q15" s="2525" t="s">
        <v>3</v>
      </c>
      <c r="R15" s="2525" t="s">
        <v>3</v>
      </c>
      <c r="S15" s="2525" t="s">
        <v>3</v>
      </c>
      <c r="T15" s="2525">
        <v>-47.7</v>
      </c>
    </row>
    <row r="16" spans="1:21" x14ac:dyDescent="0.2">
      <c r="L16" s="2518" t="s">
        <v>578</v>
      </c>
      <c r="M16" s="2525">
        <v>-9.8000000000000007</v>
      </c>
      <c r="N16" s="2525">
        <v>-5.0999999999999996</v>
      </c>
      <c r="O16" s="2525">
        <v>-0.1</v>
      </c>
      <c r="P16" s="2525" t="s">
        <v>3</v>
      </c>
      <c r="Q16" s="2525" t="s">
        <v>3</v>
      </c>
      <c r="R16" s="2525" t="s">
        <v>3</v>
      </c>
      <c r="S16" s="2525" t="s">
        <v>3</v>
      </c>
      <c r="T16" s="2525" t="s">
        <v>3</v>
      </c>
    </row>
    <row r="17" spans="12:21" ht="24" x14ac:dyDescent="0.2">
      <c r="L17" s="2518" t="s">
        <v>2111</v>
      </c>
      <c r="M17" s="2525" t="s">
        <v>3</v>
      </c>
      <c r="N17" s="2525" t="s">
        <v>3</v>
      </c>
      <c r="O17" s="2525" t="s">
        <v>3</v>
      </c>
      <c r="P17" s="2525" t="s">
        <v>3</v>
      </c>
      <c r="Q17" s="2525" t="s">
        <v>3</v>
      </c>
      <c r="R17" s="2525" t="s">
        <v>3</v>
      </c>
      <c r="S17" s="2525" t="s">
        <v>3</v>
      </c>
      <c r="T17" s="2525" t="s">
        <v>3</v>
      </c>
    </row>
    <row r="18" spans="12:21" ht="24" x14ac:dyDescent="0.2">
      <c r="L18" s="2518" t="s">
        <v>2112</v>
      </c>
      <c r="M18" s="2525">
        <v>-2.9</v>
      </c>
      <c r="N18" s="2525">
        <v>-2.6</v>
      </c>
      <c r="O18" s="2525">
        <v>-4.7</v>
      </c>
      <c r="P18" s="2525" t="s">
        <v>3</v>
      </c>
      <c r="Q18" s="2525" t="s">
        <v>3</v>
      </c>
      <c r="R18" s="2525" t="s">
        <v>3</v>
      </c>
      <c r="S18" s="2525" t="s">
        <v>3</v>
      </c>
      <c r="T18" s="2525" t="s">
        <v>3</v>
      </c>
    </row>
    <row r="19" spans="12:21" ht="24" x14ac:dyDescent="0.2">
      <c r="L19" s="2518" t="s">
        <v>2113</v>
      </c>
      <c r="M19" s="2525" t="s">
        <v>3</v>
      </c>
      <c r="N19" s="2525" t="s">
        <v>3</v>
      </c>
      <c r="O19" s="2525" t="s">
        <v>3</v>
      </c>
      <c r="P19" s="2525" t="s">
        <v>3</v>
      </c>
      <c r="Q19" s="2525" t="s">
        <v>3</v>
      </c>
      <c r="R19" s="2525" t="s">
        <v>3</v>
      </c>
      <c r="S19" s="2525" t="s">
        <v>3</v>
      </c>
      <c r="T19" s="2525" t="s">
        <v>3</v>
      </c>
    </row>
    <row r="20" spans="12:21" x14ac:dyDescent="0.2">
      <c r="L20" s="2518" t="s">
        <v>1534</v>
      </c>
      <c r="M20" s="2525">
        <v>-1.6</v>
      </c>
      <c r="N20" s="2525" t="s">
        <v>3</v>
      </c>
      <c r="O20" s="2525">
        <v>-1.2</v>
      </c>
      <c r="P20" s="2525">
        <v>-1.4</v>
      </c>
      <c r="Q20" s="2525">
        <v>-7.4</v>
      </c>
      <c r="R20" s="2525">
        <v>-5.2</v>
      </c>
      <c r="S20" s="2525">
        <v>-1</v>
      </c>
      <c r="T20" s="2525" t="s">
        <v>3</v>
      </c>
      <c r="U20" s="2518"/>
    </row>
    <row r="21" spans="12:21" ht="15" x14ac:dyDescent="0.25">
      <c r="L21" s="2518" t="s">
        <v>1535</v>
      </c>
      <c r="M21" s="2525">
        <v>-0.1</v>
      </c>
      <c r="N21" s="2525" t="s">
        <v>3</v>
      </c>
      <c r="O21" s="2525">
        <v>-2.4</v>
      </c>
      <c r="P21" s="2525">
        <v>-2.9</v>
      </c>
      <c r="Q21" s="2525">
        <v>-5.9</v>
      </c>
      <c r="R21" s="2525">
        <v>-4.2</v>
      </c>
      <c r="S21" s="2525">
        <v>-0.2</v>
      </c>
      <c r="T21" s="2525" t="s">
        <v>3</v>
      </c>
      <c r="U21" s="2526"/>
    </row>
    <row r="22" spans="12:21" x14ac:dyDescent="0.2">
      <c r="L22" s="2518" t="s">
        <v>537</v>
      </c>
      <c r="M22" s="2524" t="s">
        <v>3</v>
      </c>
      <c r="N22" s="2524">
        <v>-1</v>
      </c>
      <c r="O22" s="2524" t="s">
        <v>3</v>
      </c>
      <c r="P22" s="2524">
        <v>-0.7</v>
      </c>
      <c r="Q22" s="2524" t="s">
        <v>3</v>
      </c>
      <c r="R22" s="2524">
        <v>-2.2000000000000002</v>
      </c>
      <c r="S22" s="2524" t="s">
        <v>3</v>
      </c>
      <c r="T22" s="2524" t="s">
        <v>3</v>
      </c>
    </row>
    <row r="23" spans="12:21" x14ac:dyDescent="0.2">
      <c r="L23" s="2519" t="s">
        <v>38</v>
      </c>
      <c r="M23" s="2524" t="s">
        <v>3</v>
      </c>
      <c r="N23" s="2524" t="s">
        <v>3</v>
      </c>
      <c r="O23" s="2524" t="s">
        <v>3</v>
      </c>
      <c r="P23" s="2524" t="s">
        <v>3</v>
      </c>
      <c r="Q23" s="2524" t="s">
        <v>3</v>
      </c>
      <c r="R23" s="2524" t="s">
        <v>3</v>
      </c>
      <c r="S23" s="2524" t="s">
        <v>3</v>
      </c>
      <c r="T23" s="2524">
        <v>-19</v>
      </c>
    </row>
    <row r="24" spans="12:21" x14ac:dyDescent="0.2">
      <c r="L24" s="2519" t="s">
        <v>1536</v>
      </c>
      <c r="M24" s="2525">
        <v>12.5</v>
      </c>
      <c r="N24" s="2525">
        <v>19.899999999999999</v>
      </c>
      <c r="O24" s="2525">
        <v>0.5</v>
      </c>
      <c r="P24" s="2525">
        <v>-2.2000000000000002</v>
      </c>
      <c r="Q24" s="2525">
        <v>2.1</v>
      </c>
      <c r="R24" s="2525">
        <v>0.3</v>
      </c>
      <c r="S24" s="2525">
        <v>-0.3</v>
      </c>
      <c r="T24" s="2525" t="s">
        <v>3</v>
      </c>
    </row>
    <row r="25" spans="12:21" x14ac:dyDescent="0.2">
      <c r="L25" s="2520"/>
      <c r="M25" s="2521"/>
      <c r="N25" s="2521"/>
      <c r="O25" s="2521"/>
      <c r="P25" s="2521"/>
      <c r="Q25" s="2521"/>
      <c r="R25" s="2521"/>
      <c r="S25" s="2521"/>
      <c r="T25" s="2521"/>
      <c r="U25" s="2521"/>
    </row>
    <row r="26" spans="12:21" x14ac:dyDescent="0.2">
      <c r="L26" s="2520"/>
      <c r="M26" s="2521"/>
      <c r="N26" s="2521"/>
      <c r="O26" s="2521"/>
      <c r="P26" s="2521"/>
      <c r="Q26" s="2521"/>
      <c r="R26" s="2521"/>
      <c r="S26" s="2521"/>
      <c r="T26" s="2521"/>
      <c r="U26" s="2521"/>
    </row>
    <row r="27" spans="12:21" ht="22.5" x14ac:dyDescent="0.2">
      <c r="L27" s="2520" t="s">
        <v>9</v>
      </c>
      <c r="M27" s="2521" t="s">
        <v>1521</v>
      </c>
      <c r="N27" s="2521" t="s">
        <v>1522</v>
      </c>
      <c r="O27" s="2521" t="s">
        <v>1523</v>
      </c>
      <c r="P27" s="2521" t="s">
        <v>1524</v>
      </c>
      <c r="Q27" s="2521" t="s">
        <v>1525</v>
      </c>
      <c r="R27" s="2521" t="s">
        <v>1526</v>
      </c>
      <c r="S27" s="2521" t="s">
        <v>1527</v>
      </c>
      <c r="T27" s="2521" t="s">
        <v>1528</v>
      </c>
      <c r="U27" s="2521" t="s">
        <v>7</v>
      </c>
    </row>
    <row r="28" spans="12:21" ht="14.25" customHeight="1" x14ac:dyDescent="0.2">
      <c r="L28" s="2522" t="s">
        <v>1388</v>
      </c>
      <c r="M28" s="2518"/>
      <c r="N28" s="2518"/>
      <c r="O28" s="2518"/>
      <c r="P28" s="2518"/>
      <c r="Q28" s="2518"/>
      <c r="R28" s="2518"/>
      <c r="S28" s="2518"/>
      <c r="T28" s="2518"/>
      <c r="U28" s="2518"/>
    </row>
    <row r="29" spans="12:21" ht="14.25" customHeight="1" x14ac:dyDescent="0.2">
      <c r="L29" s="2518" t="s">
        <v>561</v>
      </c>
      <c r="M29" s="2524">
        <v>12.2</v>
      </c>
      <c r="N29" s="2524" t="s">
        <v>3</v>
      </c>
      <c r="O29" s="2524" t="s">
        <v>3</v>
      </c>
      <c r="P29" s="2524" t="s">
        <v>3</v>
      </c>
      <c r="Q29" s="2524" t="s">
        <v>3</v>
      </c>
      <c r="R29" s="2524" t="s">
        <v>3</v>
      </c>
      <c r="S29" s="2524" t="s">
        <v>3</v>
      </c>
      <c r="T29" s="2524" t="s">
        <v>3</v>
      </c>
      <c r="U29" s="2518"/>
    </row>
    <row r="30" spans="12:21" ht="14.25" customHeight="1" x14ac:dyDescent="0.2">
      <c r="L30" s="2518" t="s">
        <v>564</v>
      </c>
      <c r="M30" s="2524">
        <v>1.9</v>
      </c>
      <c r="N30" s="2524">
        <v>1.6</v>
      </c>
      <c r="O30" s="2524">
        <v>1.9</v>
      </c>
      <c r="P30" s="2524">
        <v>3</v>
      </c>
      <c r="Q30" s="2524">
        <v>5.3</v>
      </c>
      <c r="R30" s="2524">
        <v>0.7</v>
      </c>
      <c r="S30" s="2524" t="s">
        <v>3</v>
      </c>
      <c r="T30" s="2524" t="s">
        <v>3</v>
      </c>
      <c r="U30" s="2518"/>
    </row>
    <row r="31" spans="12:21" ht="14.25" customHeight="1" x14ac:dyDescent="0.2">
      <c r="L31" s="2518" t="s">
        <v>563</v>
      </c>
      <c r="M31" s="2524">
        <v>2.2999999999999998</v>
      </c>
      <c r="N31" s="2524">
        <v>1</v>
      </c>
      <c r="O31" s="2524">
        <v>0.1</v>
      </c>
      <c r="P31" s="2524" t="s">
        <v>3</v>
      </c>
      <c r="Q31" s="2524" t="s">
        <v>3</v>
      </c>
      <c r="R31" s="2524" t="s">
        <v>3</v>
      </c>
      <c r="S31" s="2524" t="s">
        <v>3</v>
      </c>
      <c r="T31" s="2524" t="s">
        <v>3</v>
      </c>
      <c r="U31" s="2518"/>
    </row>
    <row r="32" spans="12:21" ht="14.25" customHeight="1" x14ac:dyDescent="0.2">
      <c r="L32" s="2518" t="s">
        <v>1533</v>
      </c>
      <c r="M32" s="2525">
        <v>8.1999999999999993</v>
      </c>
      <c r="N32" s="2525" t="s">
        <v>3</v>
      </c>
      <c r="O32" s="2525" t="s">
        <v>3</v>
      </c>
      <c r="P32" s="2525" t="s">
        <v>3</v>
      </c>
      <c r="Q32" s="2525" t="s">
        <v>3</v>
      </c>
      <c r="R32" s="2525" t="s">
        <v>3</v>
      </c>
      <c r="S32" s="2525" t="s">
        <v>3</v>
      </c>
      <c r="T32" s="2525" t="s">
        <v>3</v>
      </c>
    </row>
    <row r="33" spans="12:21" ht="14.25" customHeight="1" x14ac:dyDescent="0.2">
      <c r="L33" s="2518" t="s">
        <v>579</v>
      </c>
      <c r="M33" s="2525">
        <v>-5.7</v>
      </c>
      <c r="N33" s="2525">
        <v>-0.3</v>
      </c>
      <c r="O33" s="2525">
        <v>-0.1</v>
      </c>
      <c r="P33" s="2525" t="s">
        <v>3</v>
      </c>
      <c r="Q33" s="2525" t="s">
        <v>3</v>
      </c>
      <c r="R33" s="2525" t="s">
        <v>3</v>
      </c>
      <c r="S33" s="2525" t="s">
        <v>3</v>
      </c>
      <c r="T33" s="2525">
        <v>-5.7</v>
      </c>
    </row>
    <row r="34" spans="12:21" x14ac:dyDescent="0.2">
      <c r="L34" s="2518" t="s">
        <v>578</v>
      </c>
      <c r="M34" s="2525">
        <v>-6.6</v>
      </c>
      <c r="N34" s="2525">
        <v>-1.2</v>
      </c>
      <c r="O34" s="2525">
        <v>-0.4</v>
      </c>
      <c r="P34" s="2525" t="s">
        <v>3</v>
      </c>
      <c r="Q34" s="2525" t="s">
        <v>3</v>
      </c>
      <c r="R34" s="2525" t="s">
        <v>3</v>
      </c>
      <c r="S34" s="2525" t="s">
        <v>3</v>
      </c>
      <c r="T34" s="2525" t="s">
        <v>3</v>
      </c>
    </row>
    <row r="35" spans="12:21" ht="24" x14ac:dyDescent="0.2">
      <c r="L35" s="2518" t="s">
        <v>2111</v>
      </c>
      <c r="M35" s="2525">
        <v>-1.6</v>
      </c>
      <c r="N35" s="2525">
        <v>-3.6</v>
      </c>
      <c r="O35" s="2525">
        <v>-6.9</v>
      </c>
      <c r="P35" s="2525" t="s">
        <v>3</v>
      </c>
      <c r="Q35" s="2525" t="s">
        <v>3</v>
      </c>
      <c r="R35" s="2525" t="s">
        <v>3</v>
      </c>
      <c r="S35" s="2525" t="s">
        <v>3</v>
      </c>
      <c r="T35" s="2525" t="s">
        <v>3</v>
      </c>
    </row>
    <row r="36" spans="12:21" ht="24" x14ac:dyDescent="0.2">
      <c r="L36" s="2518" t="s">
        <v>2112</v>
      </c>
      <c r="M36" s="2525">
        <v>-1.9</v>
      </c>
      <c r="N36" s="2525">
        <v>-1.8</v>
      </c>
      <c r="O36" s="2525">
        <v>-1.5</v>
      </c>
      <c r="P36" s="2525" t="s">
        <v>3</v>
      </c>
      <c r="Q36" s="2525" t="s">
        <v>3</v>
      </c>
      <c r="R36" s="2525" t="s">
        <v>3</v>
      </c>
      <c r="S36" s="2525" t="s">
        <v>3</v>
      </c>
      <c r="T36" s="2525" t="s">
        <v>3</v>
      </c>
    </row>
    <row r="37" spans="12:21" ht="24" x14ac:dyDescent="0.2">
      <c r="L37" s="2518" t="s">
        <v>2113</v>
      </c>
      <c r="M37" s="2525">
        <v>-0.1</v>
      </c>
      <c r="N37" s="2525">
        <v>-0.6</v>
      </c>
      <c r="O37" s="2525">
        <v>-3.1</v>
      </c>
      <c r="P37" s="2525">
        <v>-1.7</v>
      </c>
      <c r="Q37" s="2525">
        <v>-0.2</v>
      </c>
      <c r="R37" s="2525" t="s">
        <v>3</v>
      </c>
      <c r="S37" s="2525" t="s">
        <v>3</v>
      </c>
      <c r="T37" s="2525" t="s">
        <v>3</v>
      </c>
    </row>
    <row r="38" spans="12:21" x14ac:dyDescent="0.2">
      <c r="L38" s="2518" t="s">
        <v>1534</v>
      </c>
      <c r="M38" s="2525" t="s">
        <v>3</v>
      </c>
      <c r="N38" s="2525" t="s">
        <v>3</v>
      </c>
      <c r="O38" s="2525" t="s">
        <v>3</v>
      </c>
      <c r="P38" s="2525" t="s">
        <v>3</v>
      </c>
      <c r="Q38" s="2525" t="s">
        <v>3</v>
      </c>
      <c r="R38" s="2525" t="s">
        <v>3</v>
      </c>
      <c r="S38" s="2525" t="s">
        <v>3</v>
      </c>
      <c r="T38" s="2525" t="s">
        <v>3</v>
      </c>
      <c r="U38" s="2518"/>
    </row>
    <row r="39" spans="12:21" ht="15" x14ac:dyDescent="0.25">
      <c r="L39" s="2518" t="s">
        <v>1535</v>
      </c>
      <c r="M39" s="2525">
        <v>-1.5</v>
      </c>
      <c r="N39" s="2525" t="s">
        <v>3</v>
      </c>
      <c r="O39" s="2525">
        <v>-2.8</v>
      </c>
      <c r="P39" s="2525">
        <v>-2.2999999999999998</v>
      </c>
      <c r="Q39" s="2525">
        <v>-1.2</v>
      </c>
      <c r="R39" s="2525">
        <v>-0.1</v>
      </c>
      <c r="S39" s="2525" t="s">
        <v>3</v>
      </c>
      <c r="T39" s="2525" t="s">
        <v>3</v>
      </c>
      <c r="U39" s="2526"/>
    </row>
    <row r="40" spans="12:21" ht="15" x14ac:dyDescent="0.25">
      <c r="L40" s="2518" t="s">
        <v>537</v>
      </c>
      <c r="M40" s="2525" t="s">
        <v>3</v>
      </c>
      <c r="N40" s="2525" t="s">
        <v>3</v>
      </c>
      <c r="O40" s="2525" t="s">
        <v>3</v>
      </c>
      <c r="P40" s="2525">
        <v>-1.1000000000000001</v>
      </c>
      <c r="Q40" s="2525">
        <v>-0.9</v>
      </c>
      <c r="R40" s="2525" t="s">
        <v>3</v>
      </c>
      <c r="S40" s="2525">
        <v>-0.4</v>
      </c>
      <c r="T40" s="2525">
        <v>-2.1</v>
      </c>
      <c r="U40" s="2526"/>
    </row>
    <row r="41" spans="12:21" ht="15" x14ac:dyDescent="0.25">
      <c r="L41" s="2519" t="s">
        <v>38</v>
      </c>
      <c r="M41" s="2525" t="s">
        <v>3</v>
      </c>
      <c r="N41" s="2525" t="s">
        <v>3</v>
      </c>
      <c r="O41" s="2525" t="s">
        <v>3</v>
      </c>
      <c r="P41" s="2525" t="s">
        <v>3</v>
      </c>
      <c r="Q41" s="2525" t="s">
        <v>3</v>
      </c>
      <c r="R41" s="2525" t="s">
        <v>3</v>
      </c>
      <c r="S41" s="2525" t="s">
        <v>3</v>
      </c>
      <c r="T41" s="2525">
        <v>-0.1</v>
      </c>
      <c r="U41" s="2526"/>
    </row>
    <row r="42" spans="12:21" ht="15" x14ac:dyDescent="0.25">
      <c r="L42" s="2519" t="s">
        <v>1536</v>
      </c>
      <c r="M42" s="2525">
        <v>9.8000000000000007</v>
      </c>
      <c r="N42" s="2525">
        <v>13.3</v>
      </c>
      <c r="O42" s="2525">
        <v>5.0999999999999996</v>
      </c>
      <c r="P42" s="2525">
        <v>-2.5</v>
      </c>
      <c r="Q42" s="2525">
        <v>-8.5</v>
      </c>
      <c r="R42" s="2525">
        <v>1.1000000000000001</v>
      </c>
      <c r="S42" s="2525">
        <v>-0.2</v>
      </c>
      <c r="T42" s="2525" t="s">
        <v>3</v>
      </c>
      <c r="U42" s="2526"/>
    </row>
    <row r="43" spans="12:21" ht="14.25" customHeight="1" x14ac:dyDescent="0.2">
      <c r="L43" s="2519"/>
    </row>
    <row r="44" spans="12:21" ht="14.25" customHeight="1" x14ac:dyDescent="0.2">
      <c r="L44" s="2519"/>
    </row>
    <row r="45" spans="12:21" ht="14.25" customHeight="1" x14ac:dyDescent="0.2">
      <c r="L45" s="2520" t="s">
        <v>9</v>
      </c>
      <c r="M45" s="2521" t="s">
        <v>1521</v>
      </c>
      <c r="N45" s="2521" t="s">
        <v>1522</v>
      </c>
      <c r="O45" s="2521" t="s">
        <v>1523</v>
      </c>
      <c r="P45" s="2521" t="s">
        <v>1524</v>
      </c>
      <c r="Q45" s="2521" t="s">
        <v>1525</v>
      </c>
      <c r="R45" s="2521" t="s">
        <v>1526</v>
      </c>
      <c r="S45" s="2521" t="s">
        <v>1527</v>
      </c>
      <c r="T45" s="2521" t="s">
        <v>1528</v>
      </c>
      <c r="U45" s="2521" t="s">
        <v>7</v>
      </c>
    </row>
    <row r="46" spans="12:21" ht="14.25" customHeight="1" x14ac:dyDescent="0.2">
      <c r="L46" s="2522" t="s">
        <v>1385</v>
      </c>
      <c r="M46" s="2523"/>
      <c r="N46" s="2523"/>
      <c r="O46" s="2523"/>
      <c r="P46" s="2523"/>
      <c r="Q46" s="2523"/>
      <c r="R46" s="2523"/>
      <c r="S46" s="2523"/>
      <c r="T46" s="2523"/>
      <c r="U46" s="2523"/>
    </row>
    <row r="47" spans="12:21" ht="14.25" customHeight="1" x14ac:dyDescent="0.2">
      <c r="L47" s="2518" t="s">
        <v>561</v>
      </c>
      <c r="M47" s="2527">
        <v>0.2</v>
      </c>
      <c r="N47" s="2527" t="s">
        <v>3</v>
      </c>
      <c r="O47" s="2527" t="s">
        <v>3</v>
      </c>
      <c r="P47" s="2527" t="s">
        <v>3</v>
      </c>
      <c r="Q47" s="2527" t="s">
        <v>3</v>
      </c>
      <c r="R47" s="2527" t="s">
        <v>3</v>
      </c>
      <c r="S47" s="2527" t="s">
        <v>3</v>
      </c>
      <c r="T47" s="2527" t="s">
        <v>3</v>
      </c>
      <c r="U47" s="2518"/>
    </row>
    <row r="48" spans="12:21" ht="14.25" customHeight="1" x14ac:dyDescent="0.2">
      <c r="L48" s="2518" t="s">
        <v>564</v>
      </c>
      <c r="M48" s="2527">
        <v>13</v>
      </c>
      <c r="N48" s="2527">
        <v>2.5</v>
      </c>
      <c r="O48" s="2527">
        <v>8.3000000000000007</v>
      </c>
      <c r="P48" s="2527">
        <v>5.9</v>
      </c>
      <c r="Q48" s="2527">
        <v>13.2</v>
      </c>
      <c r="R48" s="2527">
        <v>4.8</v>
      </c>
      <c r="S48" s="2527">
        <v>37.6</v>
      </c>
      <c r="T48" s="2527" t="s">
        <v>3</v>
      </c>
      <c r="U48" s="2518"/>
    </row>
    <row r="49" spans="12:21" ht="14.25" customHeight="1" x14ac:dyDescent="0.2">
      <c r="L49" s="2518" t="s">
        <v>563</v>
      </c>
      <c r="M49" s="2527">
        <v>0.5</v>
      </c>
      <c r="N49" s="2527" t="s">
        <v>3</v>
      </c>
      <c r="O49" s="2527">
        <v>0.3</v>
      </c>
      <c r="P49" s="2527" t="s">
        <v>3</v>
      </c>
      <c r="Q49" s="2527" t="s">
        <v>3</v>
      </c>
      <c r="R49" s="2527" t="s">
        <v>3</v>
      </c>
      <c r="S49" s="2527" t="s">
        <v>3</v>
      </c>
      <c r="T49" s="2527" t="s">
        <v>3</v>
      </c>
      <c r="U49" s="2518"/>
    </row>
    <row r="50" spans="12:21" ht="24" x14ac:dyDescent="0.2">
      <c r="L50" s="2518" t="s">
        <v>1533</v>
      </c>
      <c r="M50" s="2527">
        <v>17.3</v>
      </c>
      <c r="N50" s="2527" t="s">
        <v>3</v>
      </c>
      <c r="O50" s="2527" t="s">
        <v>3</v>
      </c>
      <c r="P50" s="2527" t="s">
        <v>3</v>
      </c>
      <c r="Q50" s="2527" t="s">
        <v>3</v>
      </c>
      <c r="R50" s="2527" t="s">
        <v>3</v>
      </c>
      <c r="S50" s="2527" t="s">
        <v>3</v>
      </c>
      <c r="T50" s="2527" t="s">
        <v>3</v>
      </c>
      <c r="U50" s="2518"/>
    </row>
    <row r="51" spans="12:21" x14ac:dyDescent="0.2">
      <c r="L51" s="2518" t="s">
        <v>579</v>
      </c>
      <c r="M51" s="2527">
        <v>-0.6</v>
      </c>
      <c r="N51" s="2527">
        <v>-0.1</v>
      </c>
      <c r="O51" s="2527">
        <v>-0.1</v>
      </c>
      <c r="P51" s="2527" t="s">
        <v>3</v>
      </c>
      <c r="Q51" s="2527" t="s">
        <v>3</v>
      </c>
      <c r="R51" s="2527" t="s">
        <v>3</v>
      </c>
      <c r="S51" s="2527" t="s">
        <v>3</v>
      </c>
      <c r="T51" s="2527">
        <v>-39</v>
      </c>
      <c r="U51" s="2518"/>
    </row>
    <row r="52" spans="12:21" x14ac:dyDescent="0.2">
      <c r="L52" s="2518" t="s">
        <v>578</v>
      </c>
      <c r="M52" s="2527">
        <v>-2.2999999999999998</v>
      </c>
      <c r="N52" s="2527" t="s">
        <v>3</v>
      </c>
      <c r="O52" s="2527" t="s">
        <v>3</v>
      </c>
      <c r="P52" s="2527" t="s">
        <v>3</v>
      </c>
      <c r="Q52" s="2527" t="s">
        <v>3</v>
      </c>
      <c r="R52" s="2527" t="s">
        <v>3</v>
      </c>
      <c r="S52" s="2527" t="s">
        <v>3</v>
      </c>
      <c r="T52" s="2527" t="s">
        <v>3</v>
      </c>
      <c r="U52" s="2518"/>
    </row>
    <row r="53" spans="12:21" ht="24" x14ac:dyDescent="0.2">
      <c r="L53" s="2518" t="s">
        <v>2111</v>
      </c>
      <c r="M53" s="2527"/>
      <c r="N53" s="2527"/>
      <c r="O53" s="2527"/>
      <c r="P53" s="2527"/>
      <c r="Q53" s="2527"/>
      <c r="R53" s="2527"/>
      <c r="S53" s="2527"/>
      <c r="T53" s="2527"/>
      <c r="U53" s="2518"/>
    </row>
    <row r="54" spans="12:21" ht="24" x14ac:dyDescent="0.2">
      <c r="L54" s="2518" t="s">
        <v>2112</v>
      </c>
      <c r="M54" s="2527"/>
      <c r="N54" s="2527"/>
      <c r="O54" s="2527"/>
      <c r="P54" s="2527"/>
      <c r="Q54" s="2527"/>
      <c r="R54" s="2527"/>
      <c r="S54" s="2527"/>
      <c r="T54" s="2527"/>
      <c r="U54" s="2518"/>
    </row>
    <row r="55" spans="12:21" ht="24" x14ac:dyDescent="0.2">
      <c r="L55" s="2518" t="s">
        <v>2113</v>
      </c>
      <c r="M55" s="2527"/>
      <c r="N55" s="2527"/>
      <c r="O55" s="2527"/>
      <c r="P55" s="2527"/>
      <c r="Q55" s="2527"/>
      <c r="R55" s="2527"/>
      <c r="S55" s="2527"/>
      <c r="T55" s="2527"/>
      <c r="U55" s="2518"/>
    </row>
    <row r="56" spans="12:21" x14ac:dyDescent="0.2">
      <c r="L56" s="2518" t="s">
        <v>1534</v>
      </c>
      <c r="M56" s="2527">
        <v>-0.2</v>
      </c>
      <c r="N56" s="2527" t="s">
        <v>3</v>
      </c>
      <c r="O56" s="2527">
        <v>-4.8</v>
      </c>
      <c r="P56" s="2527">
        <v>-7.1</v>
      </c>
      <c r="Q56" s="2527">
        <v>-18.399999999999999</v>
      </c>
      <c r="R56" s="2527">
        <v>-0.5</v>
      </c>
      <c r="S56" s="2527">
        <v>-0.2</v>
      </c>
      <c r="T56" s="2527" t="s">
        <v>3</v>
      </c>
      <c r="U56" s="2518"/>
    </row>
    <row r="57" spans="12:21" x14ac:dyDescent="0.2">
      <c r="L57" s="2518" t="s">
        <v>1535</v>
      </c>
      <c r="M57" s="2527" t="s">
        <v>3</v>
      </c>
      <c r="N57" s="2527">
        <v>-0.1</v>
      </c>
      <c r="O57" s="2527">
        <v>-0.8</v>
      </c>
      <c r="P57" s="2527">
        <v>-0.5</v>
      </c>
      <c r="Q57" s="2527">
        <v>-2.7</v>
      </c>
      <c r="R57" s="2527">
        <v>-0.1</v>
      </c>
      <c r="S57" s="2527" t="s">
        <v>3</v>
      </c>
      <c r="T57" s="2527" t="s">
        <v>3</v>
      </c>
      <c r="U57" s="2518"/>
    </row>
    <row r="58" spans="12:21" x14ac:dyDescent="0.2">
      <c r="L58" s="2518" t="s">
        <v>537</v>
      </c>
      <c r="M58" s="2527" t="s">
        <v>3</v>
      </c>
      <c r="N58" s="2527" t="s">
        <v>3</v>
      </c>
      <c r="O58" s="2527" t="s">
        <v>3</v>
      </c>
      <c r="P58" s="2527" t="s">
        <v>3</v>
      </c>
      <c r="Q58" s="2527" t="s">
        <v>3</v>
      </c>
      <c r="R58" s="2527">
        <v>-0.5</v>
      </c>
      <c r="S58" s="2527" t="s">
        <v>3</v>
      </c>
      <c r="T58" s="2527">
        <v>-0.2</v>
      </c>
      <c r="U58" s="2518"/>
    </row>
    <row r="59" spans="12:21" x14ac:dyDescent="0.2">
      <c r="L59" s="2519" t="s">
        <v>38</v>
      </c>
      <c r="M59" s="2527">
        <v>0</v>
      </c>
      <c r="N59" s="2527">
        <v>0</v>
      </c>
      <c r="O59" s="2527">
        <v>0</v>
      </c>
      <c r="P59" s="2527">
        <v>0</v>
      </c>
      <c r="Q59" s="2527">
        <v>0</v>
      </c>
      <c r="R59" s="2527">
        <v>0</v>
      </c>
      <c r="S59" s="2527">
        <v>0</v>
      </c>
      <c r="T59" s="2527">
        <v>-4</v>
      </c>
    </row>
    <row r="60" spans="12:21" ht="14.25" customHeight="1" x14ac:dyDescent="0.2">
      <c r="L60" s="2519" t="s">
        <v>1536</v>
      </c>
      <c r="M60" s="2527">
        <v>-10.199999999999999</v>
      </c>
      <c r="N60" s="2527">
        <v>-17.600000000000001</v>
      </c>
      <c r="O60" s="2527">
        <v>-3.7</v>
      </c>
      <c r="P60" s="2527">
        <v>1.7</v>
      </c>
      <c r="Q60" s="2527">
        <v>6</v>
      </c>
      <c r="R60" s="2527">
        <v>-1.7</v>
      </c>
      <c r="S60" s="2527">
        <v>0.4</v>
      </c>
      <c r="T60" s="2527" t="s">
        <v>3</v>
      </c>
    </row>
    <row r="61" spans="12:21" ht="14.25" customHeight="1" x14ac:dyDescent="0.2">
      <c r="L61" s="2519"/>
    </row>
    <row r="62" spans="12:21" ht="14.25" customHeight="1" x14ac:dyDescent="0.2">
      <c r="L62" s="2519"/>
    </row>
    <row r="63" spans="12:21" ht="14.25" customHeight="1" x14ac:dyDescent="0.2">
      <c r="L63" s="2520" t="s">
        <v>9</v>
      </c>
      <c r="M63" s="2521" t="s">
        <v>1521</v>
      </c>
      <c r="N63" s="2521" t="s">
        <v>1522</v>
      </c>
      <c r="O63" s="2521" t="s">
        <v>1523</v>
      </c>
      <c r="P63" s="2521" t="s">
        <v>1524</v>
      </c>
      <c r="Q63" s="2521" t="s">
        <v>1525</v>
      </c>
      <c r="R63" s="2521" t="s">
        <v>1526</v>
      </c>
      <c r="S63" s="2521" t="s">
        <v>1527</v>
      </c>
      <c r="T63" s="2521" t="s">
        <v>1528</v>
      </c>
      <c r="U63" s="2521" t="s">
        <v>7</v>
      </c>
    </row>
    <row r="64" spans="12:21" ht="14.25" customHeight="1" x14ac:dyDescent="0.2">
      <c r="L64" s="2522" t="s">
        <v>1384</v>
      </c>
      <c r="M64" s="2518"/>
      <c r="N64" s="2518"/>
      <c r="O64" s="2518"/>
      <c r="P64" s="2518"/>
      <c r="Q64" s="2518"/>
      <c r="R64" s="2518"/>
      <c r="S64" s="2518"/>
      <c r="T64" s="2518"/>
      <c r="U64" s="2518"/>
    </row>
    <row r="65" spans="12:21" ht="14.25" customHeight="1" x14ac:dyDescent="0.2">
      <c r="L65" s="2518" t="s">
        <v>561</v>
      </c>
      <c r="M65" s="2527">
        <v>5.8</v>
      </c>
      <c r="N65" s="2527" t="s">
        <v>3</v>
      </c>
      <c r="O65" s="2527" t="s">
        <v>3</v>
      </c>
      <c r="P65" s="2527" t="s">
        <v>3</v>
      </c>
      <c r="Q65" s="2527" t="s">
        <v>3</v>
      </c>
      <c r="R65" s="2527" t="s">
        <v>3</v>
      </c>
      <c r="S65" s="2527" t="s">
        <v>3</v>
      </c>
      <c r="T65" s="2527" t="s">
        <v>3</v>
      </c>
      <c r="U65" s="2518"/>
    </row>
    <row r="66" spans="12:21" x14ac:dyDescent="0.2">
      <c r="L66" s="2518" t="s">
        <v>564</v>
      </c>
      <c r="M66" s="2527">
        <v>18.5</v>
      </c>
      <c r="N66" s="2527">
        <v>1.6</v>
      </c>
      <c r="O66" s="2527">
        <v>2.8</v>
      </c>
      <c r="P66" s="2527">
        <v>2.6</v>
      </c>
      <c r="Q66" s="2527">
        <v>7.4</v>
      </c>
      <c r="R66" s="2527">
        <v>11.8</v>
      </c>
      <c r="S66" s="2527">
        <v>39.5</v>
      </c>
      <c r="T66" s="2527" t="s">
        <v>3</v>
      </c>
      <c r="U66" s="2518"/>
    </row>
    <row r="67" spans="12:21" x14ac:dyDescent="0.2">
      <c r="L67" s="2518" t="s">
        <v>563</v>
      </c>
      <c r="M67" s="2527">
        <v>0.3</v>
      </c>
      <c r="N67" s="2527" t="s">
        <v>3</v>
      </c>
      <c r="O67" s="2527" t="s">
        <v>3</v>
      </c>
      <c r="P67" s="2527" t="s">
        <v>3</v>
      </c>
      <c r="Q67" s="2527" t="s">
        <v>3</v>
      </c>
      <c r="R67" s="2527" t="s">
        <v>3</v>
      </c>
      <c r="S67" s="2527" t="s">
        <v>3</v>
      </c>
      <c r="T67" s="2527" t="s">
        <v>3</v>
      </c>
      <c r="U67" s="2518"/>
    </row>
    <row r="68" spans="12:21" ht="24" x14ac:dyDescent="0.2">
      <c r="L68" s="2518" t="s">
        <v>1533</v>
      </c>
      <c r="M68" s="2527">
        <v>21.8</v>
      </c>
      <c r="N68" s="2527" t="s">
        <v>3</v>
      </c>
      <c r="O68" s="2527" t="s">
        <v>3</v>
      </c>
      <c r="P68" s="2527" t="s">
        <v>3</v>
      </c>
      <c r="Q68" s="2527" t="s">
        <v>3</v>
      </c>
      <c r="R68" s="2527" t="s">
        <v>3</v>
      </c>
      <c r="S68" s="2527" t="s">
        <v>3</v>
      </c>
      <c r="T68" s="2527" t="s">
        <v>3</v>
      </c>
    </row>
    <row r="69" spans="12:21" x14ac:dyDescent="0.2">
      <c r="L69" s="2518" t="s">
        <v>579</v>
      </c>
      <c r="M69" s="2527">
        <v>-4.7</v>
      </c>
      <c r="N69" s="2527">
        <v>-0.2</v>
      </c>
      <c r="O69" s="2527">
        <v>-0.7</v>
      </c>
      <c r="P69" s="2527">
        <v>-0.1</v>
      </c>
      <c r="Q69" s="2527" t="s">
        <v>3</v>
      </c>
      <c r="R69" s="2527" t="s">
        <v>3</v>
      </c>
      <c r="S69" s="2527" t="s">
        <v>3</v>
      </c>
      <c r="T69" s="2527">
        <v>-33.200000000000003</v>
      </c>
    </row>
    <row r="70" spans="12:21" x14ac:dyDescent="0.2">
      <c r="L70" s="2518" t="s">
        <v>578</v>
      </c>
      <c r="M70" s="2527">
        <v>-2.1</v>
      </c>
      <c r="N70" s="2527" t="s">
        <v>3</v>
      </c>
      <c r="O70" s="2527" t="s">
        <v>3</v>
      </c>
      <c r="P70" s="2527" t="s">
        <v>3</v>
      </c>
      <c r="Q70" s="2527" t="s">
        <v>3</v>
      </c>
      <c r="R70" s="2527" t="s">
        <v>3</v>
      </c>
      <c r="S70" s="2527" t="s">
        <v>3</v>
      </c>
      <c r="T70" s="2527" t="s">
        <v>3</v>
      </c>
    </row>
    <row r="71" spans="12:21" ht="24" x14ac:dyDescent="0.2">
      <c r="L71" s="2518" t="s">
        <v>2111</v>
      </c>
      <c r="M71" s="2527"/>
      <c r="N71" s="2527"/>
      <c r="O71" s="2527"/>
      <c r="P71" s="2527"/>
      <c r="Q71" s="2527"/>
      <c r="R71" s="2527"/>
      <c r="S71" s="2527"/>
      <c r="T71" s="2527"/>
    </row>
    <row r="72" spans="12:21" ht="24" x14ac:dyDescent="0.2">
      <c r="L72" s="2518" t="s">
        <v>2112</v>
      </c>
      <c r="M72" s="2527"/>
      <c r="N72" s="2527"/>
      <c r="O72" s="2527"/>
      <c r="P72" s="2527"/>
      <c r="Q72" s="2527"/>
      <c r="R72" s="2527"/>
      <c r="S72" s="2527"/>
      <c r="T72" s="2527"/>
    </row>
    <row r="73" spans="12:21" ht="24" x14ac:dyDescent="0.2">
      <c r="L73" s="2518" t="s">
        <v>2113</v>
      </c>
      <c r="M73" s="2527"/>
      <c r="N73" s="2527"/>
      <c r="O73" s="2527"/>
      <c r="P73" s="2527"/>
      <c r="Q73" s="2527"/>
      <c r="R73" s="2527"/>
      <c r="S73" s="2527"/>
      <c r="T73" s="2527"/>
    </row>
    <row r="74" spans="12:21" x14ac:dyDescent="0.2">
      <c r="L74" s="2518" t="s">
        <v>1534</v>
      </c>
      <c r="M74" s="2527">
        <v>-0.9</v>
      </c>
      <c r="N74" s="2527" t="s">
        <v>3</v>
      </c>
      <c r="O74" s="2527">
        <v>-3.8</v>
      </c>
      <c r="P74" s="2527">
        <v>-5.8</v>
      </c>
      <c r="Q74" s="2527">
        <v>-19.600000000000001</v>
      </c>
      <c r="R74" s="2527">
        <v>-0.4</v>
      </c>
      <c r="S74" s="2527">
        <v>-24.2</v>
      </c>
      <c r="T74" s="2527" t="s">
        <v>3</v>
      </c>
      <c r="U74" s="2518"/>
    </row>
    <row r="75" spans="12:21" ht="15" x14ac:dyDescent="0.25">
      <c r="L75" s="2518" t="s">
        <v>1535</v>
      </c>
      <c r="M75" s="2527" t="s">
        <v>3</v>
      </c>
      <c r="N75" s="2527" t="s">
        <v>3</v>
      </c>
      <c r="O75" s="2527">
        <v>-0.1</v>
      </c>
      <c r="P75" s="2527" t="s">
        <v>3</v>
      </c>
      <c r="Q75" s="2527" t="s">
        <v>3</v>
      </c>
      <c r="R75" s="2527" t="s">
        <v>3</v>
      </c>
      <c r="S75" s="2527" t="s">
        <v>3</v>
      </c>
      <c r="T75" s="2527" t="s">
        <v>3</v>
      </c>
      <c r="U75" s="2526"/>
    </row>
    <row r="76" spans="12:21" ht="14.25" customHeight="1" x14ac:dyDescent="0.25">
      <c r="L76" s="2518" t="s">
        <v>537</v>
      </c>
      <c r="M76" s="2527" t="s">
        <v>3</v>
      </c>
      <c r="N76" s="2527" t="s">
        <v>3</v>
      </c>
      <c r="O76" s="2527" t="s">
        <v>3</v>
      </c>
      <c r="P76" s="2527" t="s">
        <v>3</v>
      </c>
      <c r="Q76" s="2527" t="s">
        <v>3</v>
      </c>
      <c r="R76" s="2527" t="s">
        <v>3</v>
      </c>
      <c r="S76" s="2527" t="s">
        <v>3</v>
      </c>
      <c r="T76" s="2527" t="s">
        <v>3</v>
      </c>
      <c r="U76" s="2526"/>
    </row>
    <row r="77" spans="12:21" ht="14.25" customHeight="1" x14ac:dyDescent="0.2">
      <c r="L77" s="2519" t="s">
        <v>38</v>
      </c>
      <c r="M77" s="2527"/>
      <c r="N77" s="2527"/>
      <c r="O77" s="2527"/>
      <c r="P77" s="2527"/>
      <c r="Q77" s="2527"/>
      <c r="R77" s="2527"/>
      <c r="S77" s="2527"/>
      <c r="T77" s="2527">
        <v>-4.4000000000000004</v>
      </c>
    </row>
    <row r="78" spans="12:21" ht="14.25" customHeight="1" x14ac:dyDescent="0.2">
      <c r="L78" s="2519" t="s">
        <v>1536</v>
      </c>
      <c r="M78" s="2527">
        <v>-7</v>
      </c>
      <c r="N78" s="2527">
        <v>-2.5</v>
      </c>
      <c r="O78" s="2527">
        <v>-3.9</v>
      </c>
      <c r="P78" s="2527">
        <v>0.6</v>
      </c>
      <c r="Q78" s="2527">
        <v>-0.9</v>
      </c>
      <c r="R78" s="2527">
        <v>0.1</v>
      </c>
      <c r="S78" s="2527">
        <v>0.8</v>
      </c>
      <c r="T78" s="2527" t="s">
        <v>3</v>
      </c>
    </row>
    <row r="79" spans="12:21" ht="14.25" customHeight="1" x14ac:dyDescent="0.2">
      <c r="L79" s="2519"/>
    </row>
    <row r="80" spans="12:21" ht="14.25" customHeight="1" x14ac:dyDescent="0.2">
      <c r="L80" s="2519"/>
    </row>
    <row r="81" spans="12:21" ht="14.25" customHeight="1" x14ac:dyDescent="0.2">
      <c r="L81" s="2520" t="s">
        <v>9</v>
      </c>
      <c r="M81" s="2521" t="s">
        <v>1521</v>
      </c>
      <c r="N81" s="2521" t="s">
        <v>1522</v>
      </c>
      <c r="O81" s="2521" t="s">
        <v>1523</v>
      </c>
      <c r="P81" s="2521" t="s">
        <v>1524</v>
      </c>
      <c r="Q81" s="2521" t="s">
        <v>1525</v>
      </c>
      <c r="R81" s="2521" t="s">
        <v>1526</v>
      </c>
      <c r="S81" s="2521" t="s">
        <v>1527</v>
      </c>
      <c r="T81" s="2521" t="s">
        <v>1528</v>
      </c>
      <c r="U81" s="2521" t="s">
        <v>7</v>
      </c>
    </row>
    <row r="82" spans="12:21" x14ac:dyDescent="0.2">
      <c r="L82" s="2522" t="s">
        <v>1387</v>
      </c>
      <c r="M82" s="2518"/>
      <c r="N82" s="2518"/>
      <c r="O82" s="2518"/>
      <c r="P82" s="2518"/>
      <c r="Q82" s="2518"/>
      <c r="R82" s="2518"/>
      <c r="S82" s="2518"/>
      <c r="T82" s="2518"/>
      <c r="U82" s="2518"/>
    </row>
    <row r="83" spans="12:21" x14ac:dyDescent="0.2">
      <c r="L83" s="2518" t="s">
        <v>561</v>
      </c>
      <c r="M83" s="2527">
        <v>1.5</v>
      </c>
      <c r="N83" s="2527" t="s">
        <v>3</v>
      </c>
      <c r="O83" s="2527" t="s">
        <v>3</v>
      </c>
      <c r="P83" s="2527" t="s">
        <v>3</v>
      </c>
      <c r="Q83" s="2527" t="s">
        <v>3</v>
      </c>
      <c r="R83" s="2527" t="s">
        <v>3</v>
      </c>
      <c r="S83" s="2527" t="s">
        <v>3</v>
      </c>
      <c r="T83" s="2527" t="s">
        <v>3</v>
      </c>
      <c r="U83" s="2518"/>
    </row>
    <row r="84" spans="12:21" x14ac:dyDescent="0.2">
      <c r="L84" s="2518" t="s">
        <v>564</v>
      </c>
      <c r="M84" s="2527">
        <v>4.4000000000000004</v>
      </c>
      <c r="N84" s="2527">
        <v>2</v>
      </c>
      <c r="O84" s="2527">
        <v>4.7</v>
      </c>
      <c r="P84" s="2527">
        <v>6</v>
      </c>
      <c r="Q84" s="2527">
        <v>12.3</v>
      </c>
      <c r="R84" s="2527">
        <v>14</v>
      </c>
      <c r="S84" s="2527">
        <v>15.9</v>
      </c>
      <c r="T84" s="2527" t="s">
        <v>3</v>
      </c>
      <c r="U84" s="2518"/>
    </row>
    <row r="85" spans="12:21" x14ac:dyDescent="0.2">
      <c r="L85" s="2518" t="s">
        <v>563</v>
      </c>
      <c r="M85" s="2527">
        <v>0.2</v>
      </c>
      <c r="N85" s="2527" t="s">
        <v>3</v>
      </c>
      <c r="O85" s="2527" t="s">
        <v>3</v>
      </c>
      <c r="P85" s="2527" t="s">
        <v>3</v>
      </c>
      <c r="Q85" s="2527" t="s">
        <v>3</v>
      </c>
      <c r="R85" s="2527" t="s">
        <v>3</v>
      </c>
      <c r="S85" s="2527" t="s">
        <v>3</v>
      </c>
      <c r="T85" s="2527" t="s">
        <v>3</v>
      </c>
      <c r="U85" s="2518"/>
    </row>
    <row r="86" spans="12:21" ht="24" x14ac:dyDescent="0.2">
      <c r="L86" s="2518" t="s">
        <v>1533</v>
      </c>
      <c r="M86" s="2527">
        <v>8.6999999999999993</v>
      </c>
      <c r="N86" s="2527" t="s">
        <v>3</v>
      </c>
      <c r="O86" s="2527" t="s">
        <v>3</v>
      </c>
      <c r="P86" s="2527" t="s">
        <v>3</v>
      </c>
      <c r="Q86" s="2527" t="s">
        <v>3</v>
      </c>
      <c r="R86" s="2527" t="s">
        <v>3</v>
      </c>
      <c r="S86" s="2527" t="s">
        <v>3</v>
      </c>
      <c r="T86" s="2527" t="s">
        <v>3</v>
      </c>
      <c r="U86" s="2518"/>
    </row>
    <row r="87" spans="12:21" x14ac:dyDescent="0.2">
      <c r="L87" s="2518" t="s">
        <v>579</v>
      </c>
      <c r="M87" s="2527">
        <v>-0.5</v>
      </c>
      <c r="N87" s="2527">
        <v>-0.3</v>
      </c>
      <c r="O87" s="2527">
        <v>-0.6</v>
      </c>
      <c r="P87" s="2527" t="s">
        <v>3</v>
      </c>
      <c r="Q87" s="2527" t="s">
        <v>3</v>
      </c>
      <c r="R87" s="2527" t="s">
        <v>3</v>
      </c>
      <c r="S87" s="2527" t="s">
        <v>3</v>
      </c>
      <c r="T87" s="2527">
        <v>-21.5</v>
      </c>
      <c r="U87" s="2518"/>
    </row>
    <row r="88" spans="12:21" x14ac:dyDescent="0.2">
      <c r="L88" s="2518" t="s">
        <v>578</v>
      </c>
      <c r="M88" s="2527">
        <v>-2.6</v>
      </c>
      <c r="N88" s="2527">
        <v>-0.8</v>
      </c>
      <c r="O88" s="2527" t="s">
        <v>3</v>
      </c>
      <c r="P88" s="2527" t="s">
        <v>3</v>
      </c>
      <c r="Q88" s="2527" t="s">
        <v>3</v>
      </c>
      <c r="R88" s="2527" t="s">
        <v>3</v>
      </c>
      <c r="S88" s="2527" t="s">
        <v>3</v>
      </c>
      <c r="T88" s="2527" t="s">
        <v>3</v>
      </c>
      <c r="U88" s="2518"/>
    </row>
    <row r="89" spans="12:21" ht="24" x14ac:dyDescent="0.2">
      <c r="L89" s="2518" t="s">
        <v>2111</v>
      </c>
      <c r="M89" s="2527"/>
      <c r="N89" s="2527"/>
      <c r="O89" s="2527"/>
      <c r="P89" s="2527"/>
      <c r="Q89" s="2527"/>
      <c r="R89" s="2527"/>
      <c r="S89" s="2527"/>
      <c r="T89" s="2527"/>
      <c r="U89" s="2518"/>
    </row>
    <row r="90" spans="12:21" ht="24" x14ac:dyDescent="0.2">
      <c r="L90" s="2518" t="s">
        <v>2112</v>
      </c>
      <c r="M90" s="2527"/>
      <c r="N90" s="2527"/>
      <c r="O90" s="2527"/>
      <c r="P90" s="2527"/>
      <c r="Q90" s="2527"/>
      <c r="R90" s="2527"/>
      <c r="S90" s="2527"/>
      <c r="T90" s="2527"/>
      <c r="U90" s="2518"/>
    </row>
    <row r="91" spans="12:21" ht="24" x14ac:dyDescent="0.2">
      <c r="L91" s="2518" t="s">
        <v>2113</v>
      </c>
      <c r="M91" s="2527"/>
      <c r="N91" s="2527"/>
      <c r="O91" s="2527"/>
      <c r="P91" s="2527"/>
      <c r="Q91" s="2527"/>
      <c r="R91" s="2527"/>
      <c r="S91" s="2527"/>
      <c r="T91" s="2527"/>
      <c r="U91" s="2518"/>
    </row>
    <row r="92" spans="12:21" ht="14.25" customHeight="1" x14ac:dyDescent="0.2">
      <c r="L92" s="2518" t="s">
        <v>1534</v>
      </c>
      <c r="M92" s="2527" t="s">
        <v>3</v>
      </c>
      <c r="N92" s="2527" t="s">
        <v>3</v>
      </c>
      <c r="O92" s="2527">
        <v>-0.9</v>
      </c>
      <c r="P92" s="2527">
        <v>-2.5</v>
      </c>
      <c r="Q92" s="2527">
        <v>-6.7</v>
      </c>
      <c r="R92" s="2527">
        <v>-0.6</v>
      </c>
      <c r="S92" s="2527">
        <v>-0.1</v>
      </c>
      <c r="T92" s="2527" t="s">
        <v>3</v>
      </c>
      <c r="U92" s="2518"/>
    </row>
    <row r="93" spans="12:21" ht="14.25" customHeight="1" x14ac:dyDescent="0.2">
      <c r="L93" s="2518" t="s">
        <v>1535</v>
      </c>
      <c r="M93" s="2527" t="s">
        <v>3</v>
      </c>
      <c r="N93" s="2527" t="s">
        <v>3</v>
      </c>
      <c r="O93" s="2527">
        <v>-0.3</v>
      </c>
      <c r="P93" s="2527">
        <v>-0.4</v>
      </c>
      <c r="Q93" s="2527">
        <v>-1.6</v>
      </c>
      <c r="R93" s="2527">
        <v>-0.3</v>
      </c>
      <c r="S93" s="2527" t="s">
        <v>3</v>
      </c>
      <c r="T93" s="2527" t="s">
        <v>3</v>
      </c>
      <c r="U93" s="2518"/>
    </row>
    <row r="94" spans="12:21" ht="14.25" customHeight="1" x14ac:dyDescent="0.2">
      <c r="L94" s="2518" t="s">
        <v>537</v>
      </c>
      <c r="M94" s="2527" t="s">
        <v>3</v>
      </c>
      <c r="N94" s="2527" t="s">
        <v>3</v>
      </c>
      <c r="O94" s="2527" t="s">
        <v>3</v>
      </c>
      <c r="P94" s="2527" t="s">
        <v>3</v>
      </c>
      <c r="Q94" s="2527" t="s">
        <v>3</v>
      </c>
      <c r="R94" s="2527">
        <v>-0.1</v>
      </c>
      <c r="S94" s="2527" t="s">
        <v>3</v>
      </c>
      <c r="T94" s="2527">
        <v>-0.1</v>
      </c>
      <c r="U94" s="2518"/>
    </row>
    <row r="95" spans="12:21" ht="14.25" customHeight="1" x14ac:dyDescent="0.25">
      <c r="L95" s="2519" t="s">
        <v>38</v>
      </c>
      <c r="M95" s="2527">
        <v>0</v>
      </c>
      <c r="N95" s="2527">
        <v>0</v>
      </c>
      <c r="O95" s="2527">
        <v>0</v>
      </c>
      <c r="P95" s="2527">
        <v>0</v>
      </c>
      <c r="Q95" s="2527">
        <v>0</v>
      </c>
      <c r="R95" s="2527">
        <v>0</v>
      </c>
      <c r="S95" s="2527">
        <v>0</v>
      </c>
      <c r="T95" s="2527">
        <v>-3.6</v>
      </c>
      <c r="U95" s="2526"/>
    </row>
    <row r="96" spans="12:21" ht="14.25" customHeight="1" x14ac:dyDescent="0.2">
      <c r="L96" s="2519" t="s">
        <v>1536</v>
      </c>
      <c r="M96" s="2527">
        <v>-6.4</v>
      </c>
      <c r="N96" s="2527">
        <v>-18.899999999999999</v>
      </c>
      <c r="O96" s="2527">
        <v>-4.2</v>
      </c>
      <c r="P96" s="2527">
        <v>1.4</v>
      </c>
      <c r="Q96" s="2527">
        <v>0.3</v>
      </c>
      <c r="R96" s="2527" t="s">
        <v>3</v>
      </c>
      <c r="S96" s="2527">
        <v>-0.3</v>
      </c>
      <c r="T96" s="2527" t="s">
        <v>3</v>
      </c>
    </row>
    <row r="97" spans="12:21" ht="14.25" customHeight="1" x14ac:dyDescent="0.2">
      <c r="L97" s="2519"/>
    </row>
    <row r="98" spans="12:21" ht="15" x14ac:dyDescent="0.25">
      <c r="M98" s="2526"/>
      <c r="N98" s="2526"/>
      <c r="O98" s="2526"/>
      <c r="P98" s="2526"/>
      <c r="Q98" s="2526"/>
      <c r="R98" s="2526"/>
      <c r="S98" s="2526"/>
      <c r="T98" s="2526"/>
      <c r="U98" s="2526"/>
    </row>
    <row r="99" spans="12:21" ht="22.5" x14ac:dyDescent="0.2">
      <c r="L99" s="2520" t="s">
        <v>9</v>
      </c>
      <c r="M99" s="2521" t="s">
        <v>1521</v>
      </c>
      <c r="N99" s="2521" t="s">
        <v>1522</v>
      </c>
      <c r="O99" s="2521" t="s">
        <v>1523</v>
      </c>
      <c r="P99" s="2521" t="s">
        <v>1524</v>
      </c>
      <c r="Q99" s="2521" t="s">
        <v>1525</v>
      </c>
      <c r="R99" s="2521" t="s">
        <v>1526</v>
      </c>
      <c r="S99" s="2521" t="s">
        <v>1527</v>
      </c>
      <c r="T99" s="2521" t="s">
        <v>1528</v>
      </c>
      <c r="U99" s="2521" t="s">
        <v>7</v>
      </c>
    </row>
    <row r="100" spans="12:21" x14ac:dyDescent="0.2">
      <c r="L100" s="2522" t="s">
        <v>1537</v>
      </c>
      <c r="M100" s="2523"/>
      <c r="N100" s="2523"/>
      <c r="O100" s="2523"/>
      <c r="P100" s="2523"/>
      <c r="Q100" s="2523"/>
      <c r="R100" s="2523"/>
      <c r="S100" s="2523"/>
      <c r="T100" s="2523"/>
      <c r="U100" s="2523"/>
    </row>
    <row r="101" spans="12:21" x14ac:dyDescent="0.2">
      <c r="L101" s="2518" t="s">
        <v>561</v>
      </c>
      <c r="M101" s="2527">
        <v>0.1</v>
      </c>
      <c r="N101" s="2527" t="s">
        <v>3</v>
      </c>
      <c r="O101" s="2527" t="s">
        <v>3</v>
      </c>
      <c r="P101" s="2527" t="s">
        <v>3</v>
      </c>
      <c r="Q101" s="2527" t="s">
        <v>3</v>
      </c>
      <c r="R101" s="2527" t="s">
        <v>3</v>
      </c>
      <c r="S101" s="2527" t="s">
        <v>3</v>
      </c>
      <c r="T101" s="2527" t="s">
        <v>3</v>
      </c>
      <c r="U101" s="2518"/>
    </row>
    <row r="102" spans="12:21" x14ac:dyDescent="0.2">
      <c r="L102" s="2518" t="s">
        <v>564</v>
      </c>
      <c r="M102" s="2527">
        <v>1</v>
      </c>
      <c r="N102" s="2527">
        <v>0.3</v>
      </c>
      <c r="O102" s="2527">
        <v>0.5</v>
      </c>
      <c r="P102" s="2527">
        <v>0.1</v>
      </c>
      <c r="Q102" s="2527">
        <v>0.2</v>
      </c>
      <c r="R102" s="2527">
        <v>0.1</v>
      </c>
      <c r="S102" s="2527" t="s">
        <v>3</v>
      </c>
      <c r="T102" s="2527" t="s">
        <v>3</v>
      </c>
      <c r="U102" s="2518"/>
    </row>
    <row r="103" spans="12:21" x14ac:dyDescent="0.2">
      <c r="L103" s="2518" t="s">
        <v>563</v>
      </c>
      <c r="M103" s="2527">
        <v>0.2</v>
      </c>
      <c r="N103" s="2527" t="s">
        <v>3</v>
      </c>
      <c r="O103" s="2527" t="s">
        <v>3</v>
      </c>
      <c r="P103" s="2527" t="s">
        <v>3</v>
      </c>
      <c r="Q103" s="2527" t="s">
        <v>3</v>
      </c>
      <c r="R103" s="2527" t="s">
        <v>3</v>
      </c>
      <c r="S103" s="2527" t="s">
        <v>3</v>
      </c>
      <c r="T103" s="2527" t="s">
        <v>3</v>
      </c>
      <c r="U103" s="2528"/>
    </row>
    <row r="104" spans="12:21" ht="14.25" customHeight="1" x14ac:dyDescent="0.2">
      <c r="L104" s="2518" t="s">
        <v>1533</v>
      </c>
      <c r="M104" s="2527">
        <v>0.3</v>
      </c>
      <c r="N104" s="2527" t="s">
        <v>3</v>
      </c>
      <c r="O104" s="2527" t="s">
        <v>3</v>
      </c>
      <c r="P104" s="2527" t="s">
        <v>3</v>
      </c>
      <c r="Q104" s="2527" t="s">
        <v>3</v>
      </c>
      <c r="R104" s="2527" t="s">
        <v>3</v>
      </c>
      <c r="S104" s="2527" t="s">
        <v>3</v>
      </c>
      <c r="T104" s="2527" t="s">
        <v>3</v>
      </c>
      <c r="U104" s="2528"/>
    </row>
    <row r="105" spans="12:21" x14ac:dyDescent="0.2">
      <c r="L105" s="2518" t="s">
        <v>579</v>
      </c>
      <c r="M105" s="2527">
        <v>-0.3</v>
      </c>
      <c r="N105" s="2527" t="s">
        <v>3</v>
      </c>
      <c r="O105" s="2527" t="s">
        <v>3</v>
      </c>
      <c r="P105" s="2527" t="s">
        <v>3</v>
      </c>
      <c r="Q105" s="2527" t="s">
        <v>3</v>
      </c>
      <c r="R105" s="2527" t="s">
        <v>3</v>
      </c>
      <c r="S105" s="2527" t="s">
        <v>3</v>
      </c>
      <c r="T105" s="2527">
        <v>-1.8</v>
      </c>
      <c r="U105" s="2528"/>
    </row>
    <row r="106" spans="12:21" x14ac:dyDescent="0.2">
      <c r="L106" s="2518" t="s">
        <v>578</v>
      </c>
      <c r="M106" s="2527">
        <v>-0.5</v>
      </c>
      <c r="N106" s="2527">
        <v>-0.4</v>
      </c>
      <c r="O106" s="2527">
        <v>-0.3</v>
      </c>
      <c r="P106" s="2527" t="s">
        <v>3</v>
      </c>
      <c r="Q106" s="2527" t="s">
        <v>3</v>
      </c>
      <c r="R106" s="2527" t="s">
        <v>3</v>
      </c>
      <c r="S106" s="2527" t="s">
        <v>3</v>
      </c>
      <c r="T106" s="2527" t="s">
        <v>3</v>
      </c>
      <c r="U106" s="2528"/>
    </row>
    <row r="107" spans="12:21" ht="24" x14ac:dyDescent="0.2">
      <c r="L107" s="2518" t="s">
        <v>2111</v>
      </c>
      <c r="M107" s="2527">
        <v>-2.1</v>
      </c>
      <c r="N107" s="2527">
        <v>-1.4</v>
      </c>
      <c r="O107" s="2527">
        <v>-1.4</v>
      </c>
      <c r="P107" s="2527" t="s">
        <v>3</v>
      </c>
      <c r="Q107" s="2527" t="s">
        <v>3</v>
      </c>
      <c r="R107" s="2527" t="s">
        <v>3</v>
      </c>
      <c r="S107" s="2527" t="s">
        <v>3</v>
      </c>
      <c r="T107" s="2527" t="s">
        <v>3</v>
      </c>
      <c r="U107" s="2528"/>
    </row>
    <row r="108" spans="12:21" ht="24" x14ac:dyDescent="0.2">
      <c r="L108" s="2518" t="s">
        <v>2112</v>
      </c>
      <c r="M108" s="2527">
        <v>-1.5</v>
      </c>
      <c r="N108" s="2527">
        <v>-2.4</v>
      </c>
      <c r="O108" s="2527">
        <v>-2.6</v>
      </c>
      <c r="P108" s="2527" t="s">
        <v>3</v>
      </c>
      <c r="Q108" s="2527" t="s">
        <v>3</v>
      </c>
      <c r="R108" s="2527" t="s">
        <v>3</v>
      </c>
      <c r="S108" s="2527" t="s">
        <v>3</v>
      </c>
      <c r="T108" s="2527" t="s">
        <v>3</v>
      </c>
      <c r="U108" s="2528"/>
    </row>
    <row r="109" spans="12:21" ht="24" x14ac:dyDescent="0.2">
      <c r="L109" s="2518" t="s">
        <v>2113</v>
      </c>
      <c r="M109" s="2527" t="s">
        <v>3</v>
      </c>
      <c r="N109" s="2527" t="s">
        <v>3</v>
      </c>
      <c r="O109" s="2527" t="s">
        <v>3</v>
      </c>
      <c r="P109" s="2527" t="s">
        <v>3</v>
      </c>
      <c r="Q109" s="2527" t="s">
        <v>3</v>
      </c>
      <c r="R109" s="2527" t="s">
        <v>3</v>
      </c>
      <c r="S109" s="2527" t="s">
        <v>3</v>
      </c>
      <c r="T109" s="2527" t="s">
        <v>3</v>
      </c>
      <c r="U109" s="2528"/>
    </row>
    <row r="110" spans="12:21" x14ac:dyDescent="0.2">
      <c r="L110" s="2518" t="s">
        <v>1534</v>
      </c>
      <c r="M110" s="2527" t="s">
        <v>3</v>
      </c>
      <c r="N110" s="2527">
        <v>-0.1</v>
      </c>
      <c r="O110" s="2527" t="s">
        <v>3</v>
      </c>
      <c r="P110" s="2527">
        <v>-0.2</v>
      </c>
      <c r="Q110" s="2527">
        <v>-0.4</v>
      </c>
      <c r="R110" s="2527" t="s">
        <v>3</v>
      </c>
      <c r="S110" s="2527" t="s">
        <v>3</v>
      </c>
      <c r="T110" s="2527" t="s">
        <v>3</v>
      </c>
      <c r="U110" s="2528"/>
    </row>
    <row r="111" spans="12:21" x14ac:dyDescent="0.2">
      <c r="L111" s="2518" t="s">
        <v>1535</v>
      </c>
      <c r="M111" s="2527" t="s">
        <v>3</v>
      </c>
      <c r="N111" s="2527" t="s">
        <v>3</v>
      </c>
      <c r="O111" s="2527">
        <v>-1.1000000000000001</v>
      </c>
      <c r="P111" s="2527">
        <v>-0.3</v>
      </c>
      <c r="Q111" s="2527">
        <v>-1.1000000000000001</v>
      </c>
      <c r="R111" s="2527">
        <v>-0.9</v>
      </c>
      <c r="S111" s="2527" t="s">
        <v>3</v>
      </c>
      <c r="T111" s="2527" t="s">
        <v>3</v>
      </c>
      <c r="U111" s="2528"/>
    </row>
    <row r="112" spans="12:21" x14ac:dyDescent="0.2">
      <c r="L112" s="2518" t="s">
        <v>537</v>
      </c>
      <c r="M112" s="2527" t="s">
        <v>3</v>
      </c>
      <c r="N112" s="2527" t="s">
        <v>3</v>
      </c>
      <c r="O112" s="2527" t="s">
        <v>3</v>
      </c>
      <c r="P112" s="2527" t="s">
        <v>3</v>
      </c>
      <c r="Q112" s="2527" t="s">
        <v>3</v>
      </c>
      <c r="R112" s="2527">
        <v>-0.2</v>
      </c>
      <c r="S112" s="2527">
        <v>-0.2</v>
      </c>
      <c r="T112" s="2527" t="s">
        <v>3</v>
      </c>
      <c r="U112" s="2528"/>
    </row>
    <row r="113" spans="1:21" s="212" customFormat="1" ht="15" x14ac:dyDescent="0.25">
      <c r="A113" s="1454"/>
      <c r="G113" s="186"/>
      <c r="H113" s="74"/>
      <c r="I113" s="74"/>
      <c r="J113" s="74"/>
      <c r="K113" s="74"/>
      <c r="L113" s="2519" t="s">
        <v>38</v>
      </c>
      <c r="M113" s="2527">
        <v>0</v>
      </c>
      <c r="N113" s="2527">
        <v>0</v>
      </c>
      <c r="O113" s="2527">
        <v>0</v>
      </c>
      <c r="P113" s="2527">
        <v>0</v>
      </c>
      <c r="Q113" s="2527">
        <v>0</v>
      </c>
      <c r="R113" s="2527">
        <v>0</v>
      </c>
      <c r="S113" s="2527">
        <v>0</v>
      </c>
      <c r="T113" s="2527">
        <v>-0.4</v>
      </c>
      <c r="U113" s="2519"/>
    </row>
    <row r="114" spans="1:21" s="212" customFormat="1" x14ac:dyDescent="0.2">
      <c r="A114" s="1454"/>
      <c r="G114" s="74"/>
      <c r="H114" s="74"/>
      <c r="I114" s="74"/>
      <c r="J114" s="74"/>
      <c r="K114" s="74"/>
      <c r="L114" s="2519" t="s">
        <v>1536</v>
      </c>
      <c r="M114" s="2527">
        <v>0.9</v>
      </c>
      <c r="N114" s="2527">
        <v>6.1</v>
      </c>
      <c r="O114" s="2527">
        <v>4.8</v>
      </c>
      <c r="P114" s="2527">
        <v>1.6</v>
      </c>
      <c r="Q114" s="2527">
        <v>0.9</v>
      </c>
      <c r="R114" s="2527">
        <v>1.2</v>
      </c>
      <c r="S114" s="2527">
        <v>0.5</v>
      </c>
      <c r="T114" s="2527" t="s">
        <v>3</v>
      </c>
      <c r="U114" s="2519"/>
    </row>
  </sheetData>
  <mergeCells count="2">
    <mergeCell ref="A1:K3"/>
    <mergeCell ref="L5:U8"/>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2" manualBreakCount="2">
    <brk id="44" max="10" man="1"/>
    <brk id="83" max="10" man="1"/>
  </rowBreaks>
  <colBreaks count="1" manualBreakCount="1">
    <brk id="11" max="131" man="1"/>
  </colBreaks>
  <customProperties>
    <customPr name="_pios_id" r:id="rId2"/>
  </customProperties>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B1914-1EB4-44C6-A9EB-D775128BFB6D}">
  <sheetPr>
    <tabColor theme="2"/>
  </sheetPr>
  <dimension ref="A1:J17"/>
  <sheetViews>
    <sheetView showGridLines="0" showWhiteSpace="0" view="pageLayout" zoomScaleNormal="100" zoomScaleSheetLayoutView="100" workbookViewId="0"/>
  </sheetViews>
  <sheetFormatPr defaultColWidth="9.125" defaultRowHeight="15" x14ac:dyDescent="0.25"/>
  <cols>
    <col min="1" max="5" width="9.125" style="792"/>
    <col min="6" max="6" width="5.5" style="792" customWidth="1"/>
    <col min="7" max="7" width="9.125" style="792"/>
    <col min="8" max="8" width="9.5" style="792" customWidth="1"/>
    <col min="9" max="9" width="23" style="792" customWidth="1"/>
    <col min="10" max="16384" width="9.125" style="792"/>
  </cols>
  <sheetData>
    <row r="1" spans="1:10" ht="26.25" x14ac:dyDescent="0.25">
      <c r="A1" s="853" t="s">
        <v>1787</v>
      </c>
      <c r="B1" s="784"/>
      <c r="C1" s="784"/>
      <c r="D1" s="794"/>
      <c r="I1" s="791" t="s">
        <v>1715</v>
      </c>
    </row>
    <row r="2" spans="1:10" s="1344" customFormat="1" x14ac:dyDescent="0.25">
      <c r="A2" s="1343"/>
      <c r="B2" s="1343"/>
      <c r="C2" s="1343"/>
      <c r="D2" s="794"/>
      <c r="E2" s="1375"/>
      <c r="F2" s="1375"/>
      <c r="G2" s="1375"/>
      <c r="H2" s="1375"/>
      <c r="I2" s="856"/>
    </row>
    <row r="3" spans="1:10" s="795" customFormat="1" x14ac:dyDescent="0.25">
      <c r="A3" s="2850" t="s">
        <v>2394</v>
      </c>
      <c r="B3" s="626"/>
      <c r="C3" s="626"/>
      <c r="D3" s="1339"/>
      <c r="E3" s="2664"/>
      <c r="F3" s="2664"/>
      <c r="G3" s="2664"/>
      <c r="H3" s="2664"/>
      <c r="I3" s="708">
        <v>76</v>
      </c>
    </row>
    <row r="4" spans="1:10" s="795" customFormat="1" x14ac:dyDescent="0.25">
      <c r="A4" s="2850" t="s">
        <v>1796</v>
      </c>
      <c r="B4" s="626"/>
      <c r="C4" s="626"/>
      <c r="D4" s="1339"/>
      <c r="E4" s="2664"/>
      <c r="F4" s="2664"/>
      <c r="G4" s="2664"/>
      <c r="H4" s="2664"/>
      <c r="I4" s="708">
        <f>I3+1</f>
        <v>77</v>
      </c>
    </row>
    <row r="5" spans="1:10" s="795" customFormat="1" ht="23.25" customHeight="1" x14ac:dyDescent="0.25">
      <c r="A5" s="3178" t="s">
        <v>2379</v>
      </c>
      <c r="B5" s="3178"/>
      <c r="C5" s="3178"/>
      <c r="D5" s="3178"/>
      <c r="E5" s="3178"/>
      <c r="F5" s="3178"/>
      <c r="G5" s="3178"/>
      <c r="H5" s="3178"/>
      <c r="I5" s="708">
        <f t="shared" ref="I5:I16" si="0">I4+1</f>
        <v>78</v>
      </c>
    </row>
    <row r="6" spans="1:10" s="795" customFormat="1" x14ac:dyDescent="0.25">
      <c r="A6" s="2850" t="s">
        <v>1788</v>
      </c>
      <c r="B6" s="626"/>
      <c r="C6" s="626"/>
      <c r="D6" s="1339"/>
      <c r="E6" s="2664"/>
      <c r="F6" s="2664"/>
      <c r="G6" s="2664"/>
      <c r="H6" s="2664"/>
      <c r="I6" s="708">
        <f t="shared" si="0"/>
        <v>79</v>
      </c>
    </row>
    <row r="7" spans="1:10" s="795" customFormat="1" x14ac:dyDescent="0.25">
      <c r="A7" s="2850" t="s">
        <v>863</v>
      </c>
      <c r="B7" s="626"/>
      <c r="C7" s="626"/>
      <c r="D7" s="1339"/>
      <c r="E7" s="2664"/>
      <c r="F7" s="2664"/>
      <c r="G7" s="2664"/>
      <c r="H7" s="2664"/>
      <c r="I7" s="708">
        <f t="shared" si="0"/>
        <v>80</v>
      </c>
    </row>
    <row r="8" spans="1:10" s="795" customFormat="1" x14ac:dyDescent="0.25">
      <c r="A8" s="2850" t="s">
        <v>1789</v>
      </c>
      <c r="B8" s="626"/>
      <c r="C8" s="626"/>
      <c r="D8" s="1339"/>
      <c r="E8" s="2664"/>
      <c r="F8" s="2664"/>
      <c r="G8" s="2664"/>
      <c r="H8" s="2664"/>
      <c r="I8" s="708">
        <f t="shared" si="0"/>
        <v>81</v>
      </c>
    </row>
    <row r="9" spans="1:10" s="795" customFormat="1" x14ac:dyDescent="0.25">
      <c r="A9" s="2850" t="s">
        <v>1790</v>
      </c>
      <c r="B9" s="626"/>
      <c r="C9" s="626"/>
      <c r="D9" s="1339"/>
      <c r="E9" s="2664"/>
      <c r="F9" s="2664"/>
      <c r="G9" s="2664"/>
      <c r="H9" s="2664"/>
      <c r="I9" s="708">
        <f t="shared" si="0"/>
        <v>82</v>
      </c>
      <c r="J9" s="698"/>
    </row>
    <row r="10" spans="1:10" s="795" customFormat="1" x14ac:dyDescent="0.25">
      <c r="A10" s="2850" t="s">
        <v>1791</v>
      </c>
      <c r="B10" s="626"/>
      <c r="C10" s="626"/>
      <c r="D10" s="1339"/>
      <c r="E10" s="2664"/>
      <c r="F10" s="2664"/>
      <c r="G10" s="2664"/>
      <c r="H10" s="2664"/>
      <c r="I10" s="708">
        <f t="shared" si="0"/>
        <v>83</v>
      </c>
    </row>
    <row r="11" spans="1:10" s="795" customFormat="1" x14ac:dyDescent="0.25">
      <c r="A11" s="2850" t="s">
        <v>1792</v>
      </c>
      <c r="B11" s="626"/>
      <c r="C11" s="626"/>
      <c r="D11" s="1339"/>
      <c r="E11" s="2664"/>
      <c r="F11" s="2664"/>
      <c r="G11" s="2664"/>
      <c r="H11" s="2664"/>
      <c r="I11" s="708">
        <f t="shared" si="0"/>
        <v>84</v>
      </c>
    </row>
    <row r="12" spans="1:10" s="795" customFormat="1" x14ac:dyDescent="0.25">
      <c r="A12" s="2850" t="s">
        <v>2387</v>
      </c>
      <c r="B12" s="626"/>
      <c r="C12" s="626"/>
      <c r="D12" s="1339"/>
      <c r="E12" s="2664"/>
      <c r="F12" s="2664"/>
      <c r="G12" s="2664"/>
      <c r="H12" s="2664"/>
      <c r="I12" s="708">
        <f t="shared" si="0"/>
        <v>85</v>
      </c>
    </row>
    <row r="13" spans="1:10" s="795" customFormat="1" x14ac:dyDescent="0.25">
      <c r="A13" s="2850" t="s">
        <v>2388</v>
      </c>
      <c r="B13" s="626"/>
      <c r="C13" s="626"/>
      <c r="D13" s="1339"/>
      <c r="E13" s="2664"/>
      <c r="F13" s="2664"/>
      <c r="G13" s="2664"/>
      <c r="H13" s="2664"/>
      <c r="I13" s="708">
        <f t="shared" si="0"/>
        <v>86</v>
      </c>
    </row>
    <row r="14" spans="1:10" s="795" customFormat="1" x14ac:dyDescent="0.25">
      <c r="A14" s="2850" t="s">
        <v>1793</v>
      </c>
      <c r="B14" s="626"/>
      <c r="C14" s="626"/>
      <c r="D14" s="1339"/>
      <c r="E14" s="2664"/>
      <c r="F14" s="2664"/>
      <c r="G14" s="2664"/>
      <c r="H14" s="2664"/>
      <c r="I14" s="708">
        <f t="shared" si="0"/>
        <v>87</v>
      </c>
    </row>
    <row r="15" spans="1:10" s="795" customFormat="1" x14ac:dyDescent="0.25">
      <c r="A15" s="2850" t="s">
        <v>1794</v>
      </c>
      <c r="B15" s="626"/>
      <c r="C15" s="626"/>
      <c r="D15" s="1339"/>
      <c r="E15" s="2664"/>
      <c r="F15" s="2664"/>
      <c r="G15" s="2664"/>
      <c r="H15" s="2664"/>
      <c r="I15" s="708">
        <f t="shared" si="0"/>
        <v>88</v>
      </c>
    </row>
    <row r="16" spans="1:10" s="795" customFormat="1" x14ac:dyDescent="0.25">
      <c r="A16" s="2850" t="s">
        <v>2389</v>
      </c>
      <c r="B16" s="626"/>
      <c r="C16" s="626"/>
      <c r="D16" s="1339"/>
      <c r="E16" s="2664"/>
      <c r="F16" s="2664"/>
      <c r="G16" s="2664"/>
      <c r="H16" s="2664"/>
      <c r="I16" s="708">
        <f t="shared" si="0"/>
        <v>89</v>
      </c>
    </row>
    <row r="17" spans="1:8" x14ac:dyDescent="0.25">
      <c r="A17" s="636"/>
      <c r="B17" s="636"/>
      <c r="C17" s="636"/>
      <c r="D17" s="636"/>
      <c r="E17" s="636"/>
      <c r="F17" s="636"/>
      <c r="G17" s="636"/>
      <c r="H17" s="636"/>
    </row>
  </sheetData>
  <mergeCells count="1">
    <mergeCell ref="A5:H5"/>
  </mergeCells>
  <pageMargins left="0.49406250000000002" right="0.23622047244094491" top="0.63937500000000003" bottom="0.74803149606299213" header="0.31496062992125984" footer="0.31496062992125984"/>
  <pageSetup scale="93" orientation="portrait" r:id="rId1"/>
  <headerFooter>
    <oddFooter>&amp;C&amp;1#&amp;"Calibri"&amp;10&amp;K000000Confidential</oddFooter>
  </headerFooter>
  <customProperties>
    <customPr name="_pios_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E268-2298-4B64-AE39-E4624E71EF10}">
  <sheetPr>
    <tabColor theme="2"/>
  </sheetPr>
  <dimension ref="A1:XFD112"/>
  <sheetViews>
    <sheetView showGridLines="0" showWhiteSpace="0" view="pageLayout" zoomScaleNormal="100" zoomScaleSheetLayoutView="100" workbookViewId="0">
      <selection sqref="A1:H1"/>
    </sheetView>
  </sheetViews>
  <sheetFormatPr defaultColWidth="0" defaultRowHeight="14.25" customHeight="1" zeroHeight="1" x14ac:dyDescent="0.2"/>
  <cols>
    <col min="1" max="1" width="27.25" style="1453" customWidth="1"/>
    <col min="2" max="2" width="8" style="2419" customWidth="1"/>
    <col min="3" max="3" width="10" style="2419" customWidth="1"/>
    <col min="4" max="4" width="7.875" style="2419" customWidth="1"/>
    <col min="5" max="5" width="9" style="2419" customWidth="1"/>
    <col min="6" max="7" width="8.75" style="2419" customWidth="1"/>
    <col min="8" max="8" width="9.375" style="2419" customWidth="1"/>
    <col min="9" max="16384" width="9" style="2419" hidden="1"/>
  </cols>
  <sheetData>
    <row r="1" spans="1:10 16384:16384" ht="24" customHeight="1" x14ac:dyDescent="0.2">
      <c r="A1" s="3180" t="s">
        <v>2144</v>
      </c>
      <c r="B1" s="3181"/>
      <c r="C1" s="3181"/>
      <c r="D1" s="3181"/>
      <c r="E1" s="3181"/>
      <c r="F1" s="3181"/>
      <c r="G1" s="3181"/>
      <c r="H1" s="3181"/>
    </row>
    <row r="2" spans="1:10 16384:16384" s="2420" customFormat="1" ht="12" customHeight="1" x14ac:dyDescent="0.2">
      <c r="A2" s="1445"/>
      <c r="B2" s="2377" t="s">
        <v>341</v>
      </c>
      <c r="C2" s="2377" t="s">
        <v>342</v>
      </c>
      <c r="D2" s="2377" t="s">
        <v>343</v>
      </c>
      <c r="E2" s="2377" t="s">
        <v>592</v>
      </c>
      <c r="F2" s="2377" t="s">
        <v>344</v>
      </c>
      <c r="G2" s="2377" t="s">
        <v>345</v>
      </c>
      <c r="H2" s="2377" t="s">
        <v>346</v>
      </c>
      <c r="XFD2" s="2420" t="s">
        <v>592</v>
      </c>
    </row>
    <row r="3" spans="1:10 16384:16384" s="2420" customFormat="1" ht="15" customHeight="1" x14ac:dyDescent="0.2">
      <c r="A3" s="616"/>
      <c r="B3" s="2203"/>
      <c r="C3" s="2203"/>
      <c r="D3" s="3182" t="s">
        <v>556</v>
      </c>
      <c r="E3" s="3182"/>
      <c r="F3" s="3182"/>
      <c r="G3" s="3182"/>
      <c r="H3" s="3182"/>
    </row>
    <row r="4" spans="1:10 16384:16384" s="2420" customFormat="1" ht="85.5" customHeight="1" x14ac:dyDescent="0.2">
      <c r="A4" s="1446" t="s">
        <v>381</v>
      </c>
      <c r="B4" s="1446" t="s">
        <v>555</v>
      </c>
      <c r="C4" s="1446" t="s">
        <v>2369</v>
      </c>
      <c r="D4" s="2204" t="s">
        <v>557</v>
      </c>
      <c r="E4" s="2204" t="s">
        <v>558</v>
      </c>
      <c r="F4" s="2204" t="s">
        <v>559</v>
      </c>
      <c r="G4" s="2205" t="s">
        <v>560</v>
      </c>
      <c r="H4" s="2204" t="s">
        <v>2370</v>
      </c>
    </row>
    <row r="5" spans="1:10 16384:16384" ht="10.5" customHeight="1" x14ac:dyDescent="0.2">
      <c r="A5" s="1447" t="s">
        <v>529</v>
      </c>
      <c r="B5" s="742"/>
      <c r="C5" s="2421"/>
      <c r="D5" s="2421"/>
      <c r="E5" s="2421"/>
      <c r="F5" s="2421"/>
      <c r="G5" s="2421"/>
      <c r="H5" s="2421"/>
    </row>
    <row r="6" spans="1:10 16384:16384" ht="12.75" customHeight="1" x14ac:dyDescent="0.2">
      <c r="A6" s="1448" t="s">
        <v>561</v>
      </c>
      <c r="B6" s="2422">
        <v>35509</v>
      </c>
      <c r="C6" s="2422">
        <v>35459.664000000004</v>
      </c>
      <c r="D6" s="2422">
        <v>35459.664000000004</v>
      </c>
      <c r="E6" s="2422" t="s">
        <v>3</v>
      </c>
      <c r="F6" s="2422" t="s">
        <v>3</v>
      </c>
      <c r="G6" s="2422" t="s">
        <v>3</v>
      </c>
      <c r="H6" s="2422" t="s">
        <v>3</v>
      </c>
    </row>
    <row r="7" spans="1:10 16384:16384" ht="12" x14ac:dyDescent="0.2">
      <c r="A7" s="1448" t="s">
        <v>562</v>
      </c>
      <c r="B7" s="2422">
        <v>9207</v>
      </c>
      <c r="C7" s="2422">
        <v>9207.3320000000003</v>
      </c>
      <c r="D7" s="2422">
        <v>5889.5450000000001</v>
      </c>
      <c r="E7" s="2422">
        <v>3317.8760000000002</v>
      </c>
      <c r="F7" s="2422" t="s">
        <v>3</v>
      </c>
      <c r="G7" s="2422" t="s">
        <v>3</v>
      </c>
      <c r="H7" s="2422">
        <v>-8.8999999999999996E-2</v>
      </c>
    </row>
    <row r="8" spans="1:10 16384:16384" ht="12" x14ac:dyDescent="0.2">
      <c r="A8" s="1448" t="s">
        <v>563</v>
      </c>
      <c r="B8" s="2422">
        <v>8516</v>
      </c>
      <c r="C8" s="2422">
        <v>8363.2699999999986</v>
      </c>
      <c r="D8" s="2422">
        <v>2415.9050000000007</v>
      </c>
      <c r="E8" s="2422">
        <v>5961.3619999999992</v>
      </c>
      <c r="F8" s="2422" t="s">
        <v>3</v>
      </c>
      <c r="G8" s="2422" t="s">
        <v>3</v>
      </c>
      <c r="H8" s="2422">
        <v>-13.996999999999998</v>
      </c>
    </row>
    <row r="9" spans="1:10 16384:16384" ht="12" x14ac:dyDescent="0.2">
      <c r="A9" s="1448" t="s">
        <v>564</v>
      </c>
      <c r="B9" s="2422">
        <v>322740</v>
      </c>
      <c r="C9" s="2422">
        <v>324096.50800000003</v>
      </c>
      <c r="D9" s="2422">
        <v>292523.45509657072</v>
      </c>
      <c r="E9" s="2422">
        <v>23217.356</v>
      </c>
      <c r="F9" s="2422">
        <v>6924.13986398</v>
      </c>
      <c r="G9" s="2422" t="s">
        <v>3</v>
      </c>
      <c r="H9" s="2422">
        <v>1431.5570394492506</v>
      </c>
      <c r="J9" s="703"/>
    </row>
    <row r="10" spans="1:10 16384:16384" ht="12" x14ac:dyDescent="0.2">
      <c r="A10" s="1448" t="s">
        <v>565</v>
      </c>
      <c r="B10" s="2422">
        <v>64930</v>
      </c>
      <c r="C10" s="2422">
        <v>57519.063000000002</v>
      </c>
      <c r="D10" s="2422">
        <v>48712.048000000003</v>
      </c>
      <c r="E10" s="2422" t="s">
        <v>3</v>
      </c>
      <c r="F10" s="2422" t="s">
        <v>3</v>
      </c>
      <c r="G10" s="2422">
        <v>8808.4279999999999</v>
      </c>
      <c r="H10" s="2422">
        <v>-1.413</v>
      </c>
    </row>
    <row r="11" spans="1:10 16384:16384" ht="12" x14ac:dyDescent="0.2">
      <c r="A11" s="1449" t="s">
        <v>566</v>
      </c>
      <c r="B11" s="2423">
        <v>7151</v>
      </c>
      <c r="C11" s="2423">
        <v>7150.9480000000003</v>
      </c>
      <c r="D11" s="2423">
        <v>2353.3720000000003</v>
      </c>
      <c r="E11" s="2423" t="s">
        <v>3</v>
      </c>
      <c r="F11" s="2423" t="s">
        <v>3</v>
      </c>
      <c r="G11" s="2423">
        <v>4797.576</v>
      </c>
      <c r="H11" s="2423" t="s">
        <v>3</v>
      </c>
    </row>
    <row r="12" spans="1:10 16384:16384" ht="12" x14ac:dyDescent="0.2">
      <c r="A12" s="1448" t="s">
        <v>567</v>
      </c>
      <c r="B12" s="2422">
        <v>14184</v>
      </c>
      <c r="C12" s="2422">
        <v>2813.71</v>
      </c>
      <c r="D12" s="2422">
        <v>1081.1518100000001</v>
      </c>
      <c r="E12" s="2422" t="s">
        <v>3</v>
      </c>
      <c r="F12" s="2422" t="s">
        <v>3</v>
      </c>
      <c r="G12" s="2422">
        <v>1663.9373000000001</v>
      </c>
      <c r="H12" s="2422">
        <v>68.620890000000003</v>
      </c>
    </row>
    <row r="13" spans="1:10 16384:16384" ht="22.5" x14ac:dyDescent="0.2">
      <c r="A13" s="1449" t="s">
        <v>568</v>
      </c>
      <c r="B13" s="2423">
        <v>30799</v>
      </c>
      <c r="C13" s="2423">
        <v>3949.7380000000003</v>
      </c>
      <c r="D13" s="2423" t="s">
        <v>3</v>
      </c>
      <c r="E13" s="2423" t="s">
        <v>3</v>
      </c>
      <c r="F13" s="2423" t="s">
        <v>3</v>
      </c>
      <c r="G13" s="2423">
        <v>-9.691743481345938E-4</v>
      </c>
      <c r="H13" s="2423">
        <v>3949.7389691743483</v>
      </c>
    </row>
    <row r="14" spans="1:10 16384:16384" ht="12" x14ac:dyDescent="0.2">
      <c r="A14" s="1448" t="s">
        <v>91</v>
      </c>
      <c r="B14" s="2422">
        <v>39111</v>
      </c>
      <c r="C14" s="2422">
        <v>39105.322</v>
      </c>
      <c r="D14" s="2422" t="s">
        <v>3</v>
      </c>
      <c r="E14" s="2422">
        <v>39105.322</v>
      </c>
      <c r="F14" s="2422" t="s">
        <v>3</v>
      </c>
      <c r="G14" s="2422" t="s">
        <v>3</v>
      </c>
      <c r="H14" s="2422" t="s">
        <v>3</v>
      </c>
    </row>
    <row r="15" spans="1:10 16384:16384" ht="27" customHeight="1" x14ac:dyDescent="0.2">
      <c r="A15" s="1448" t="s">
        <v>569</v>
      </c>
      <c r="B15" s="2423">
        <v>217</v>
      </c>
      <c r="C15" s="2423">
        <v>217.22900000000001</v>
      </c>
      <c r="D15" s="2423" t="s">
        <v>3</v>
      </c>
      <c r="E15" s="2423" t="s">
        <v>3</v>
      </c>
      <c r="F15" s="2423" t="s">
        <v>3</v>
      </c>
      <c r="G15" s="2423">
        <v>217.22900000000001</v>
      </c>
      <c r="H15" s="2423" t="s">
        <v>3</v>
      </c>
    </row>
    <row r="16" spans="1:10 16384:16384" ht="22.5" x14ac:dyDescent="0.2">
      <c r="A16" s="1448" t="s">
        <v>570</v>
      </c>
      <c r="B16" s="2423">
        <v>572</v>
      </c>
      <c r="C16" s="2423">
        <v>1334.808</v>
      </c>
      <c r="D16" s="2423">
        <v>1334.806</v>
      </c>
      <c r="E16" s="2423" t="s">
        <v>3</v>
      </c>
      <c r="F16" s="2423" t="s">
        <v>3</v>
      </c>
      <c r="G16" s="2423" t="s">
        <v>3</v>
      </c>
      <c r="H16" s="2423">
        <v>1.9999999999527063E-3</v>
      </c>
    </row>
    <row r="17" spans="1:8" ht="12" x14ac:dyDescent="0.2">
      <c r="A17" s="1448" t="s">
        <v>11</v>
      </c>
      <c r="B17" s="2422">
        <v>3695</v>
      </c>
      <c r="C17" s="2422">
        <v>3537.1449999999995</v>
      </c>
      <c r="D17" s="2422" t="s">
        <v>3</v>
      </c>
      <c r="E17" s="2422" t="s">
        <v>3</v>
      </c>
      <c r="F17" s="2422" t="s">
        <v>3</v>
      </c>
      <c r="G17" s="2422" t="s">
        <v>3</v>
      </c>
      <c r="H17" s="2422">
        <v>3537.1449999999995</v>
      </c>
    </row>
    <row r="18" spans="1:8" ht="12" x14ac:dyDescent="0.2">
      <c r="A18" s="1448" t="s">
        <v>571</v>
      </c>
      <c r="B18" s="2422">
        <v>2002</v>
      </c>
      <c r="C18" s="2422">
        <v>1933.5739999999998</v>
      </c>
      <c r="D18" s="2422">
        <v>1933.5739999999998</v>
      </c>
      <c r="E18" s="2422" t="s">
        <v>3</v>
      </c>
      <c r="F18" s="2422" t="s">
        <v>3</v>
      </c>
      <c r="G18" s="2422" t="s">
        <v>3</v>
      </c>
      <c r="H18" s="2422" t="s">
        <v>3</v>
      </c>
    </row>
    <row r="19" spans="1:8" ht="12" x14ac:dyDescent="0.2">
      <c r="A19" s="1448" t="s">
        <v>572</v>
      </c>
      <c r="B19" s="2422">
        <v>1585</v>
      </c>
      <c r="C19" s="2422">
        <v>4.0759999999999996</v>
      </c>
      <c r="D19" s="2422">
        <v>4.0759999999999996</v>
      </c>
      <c r="E19" s="2422" t="s">
        <v>3</v>
      </c>
      <c r="F19" s="2422" t="s">
        <v>3</v>
      </c>
      <c r="G19" s="2422" t="s">
        <v>3</v>
      </c>
      <c r="H19" s="2422" t="s">
        <v>3</v>
      </c>
    </row>
    <row r="20" spans="1:8" ht="12" x14ac:dyDescent="0.2">
      <c r="A20" s="1448" t="s">
        <v>10</v>
      </c>
      <c r="B20" s="2422">
        <v>487</v>
      </c>
      <c r="C20" s="2422">
        <v>476.72800000000001</v>
      </c>
      <c r="D20" s="2422">
        <v>339.89848000000001</v>
      </c>
      <c r="E20" s="2422" t="s">
        <v>3</v>
      </c>
      <c r="F20" s="2422" t="s">
        <v>3</v>
      </c>
      <c r="G20" s="2422" t="s">
        <v>3</v>
      </c>
      <c r="H20" s="2422">
        <v>136.82952</v>
      </c>
    </row>
    <row r="21" spans="1:8" ht="12" x14ac:dyDescent="0.2">
      <c r="A21" s="1448" t="s">
        <v>573</v>
      </c>
      <c r="B21" s="2422">
        <v>362</v>
      </c>
      <c r="C21" s="2422">
        <v>359.09399999999999</v>
      </c>
      <c r="D21" s="2422">
        <v>359.09399999999999</v>
      </c>
      <c r="E21" s="2422" t="s">
        <v>3</v>
      </c>
      <c r="F21" s="2422" t="s">
        <v>3</v>
      </c>
      <c r="G21" s="2422" t="s">
        <v>3</v>
      </c>
      <c r="H21" s="2422" t="s">
        <v>3</v>
      </c>
    </row>
    <row r="22" spans="1:8" ht="12" x14ac:dyDescent="0.2">
      <c r="A22" s="1448" t="s">
        <v>532</v>
      </c>
      <c r="B22" s="2422">
        <v>173</v>
      </c>
      <c r="C22" s="2422">
        <v>172.52699999999999</v>
      </c>
      <c r="D22" s="2422" t="s">
        <v>3</v>
      </c>
      <c r="E22" s="2422" t="s">
        <v>3</v>
      </c>
      <c r="F22" s="2422" t="s">
        <v>3</v>
      </c>
      <c r="G22" s="2422" t="s">
        <v>3</v>
      </c>
      <c r="H22" s="2422">
        <v>172.52699999999999</v>
      </c>
    </row>
    <row r="23" spans="1:8" ht="12" x14ac:dyDescent="0.2">
      <c r="A23" s="1448" t="s">
        <v>574</v>
      </c>
      <c r="B23" s="2422">
        <v>12543</v>
      </c>
      <c r="C23" s="2422">
        <v>12332.386999999999</v>
      </c>
      <c r="D23" s="2422">
        <v>957.18700000000013</v>
      </c>
      <c r="E23" s="2422" t="s">
        <v>3</v>
      </c>
      <c r="F23" s="2422" t="s">
        <v>3</v>
      </c>
      <c r="G23" s="2422">
        <v>11375.2</v>
      </c>
      <c r="H23" s="2422" t="s">
        <v>3</v>
      </c>
    </row>
    <row r="24" spans="1:8" s="1061" customFormat="1" ht="12" x14ac:dyDescent="0.2">
      <c r="A24" s="1450" t="s">
        <v>575</v>
      </c>
      <c r="B24" s="2423">
        <v>1065</v>
      </c>
      <c r="C24" s="2423">
        <v>1051.153</v>
      </c>
      <c r="D24" s="2423">
        <v>1051.153</v>
      </c>
      <c r="E24" s="2423" t="s">
        <v>3</v>
      </c>
      <c r="F24" s="2423" t="s">
        <v>3</v>
      </c>
      <c r="G24" s="2423" t="s">
        <v>3</v>
      </c>
      <c r="H24" s="2423" t="s">
        <v>3</v>
      </c>
    </row>
    <row r="25" spans="1:8" ht="12" x14ac:dyDescent="0.2">
      <c r="A25" s="1448" t="s">
        <v>576</v>
      </c>
      <c r="B25" s="2422" t="s">
        <v>3</v>
      </c>
      <c r="C25" s="2422" t="s">
        <v>3</v>
      </c>
      <c r="D25" s="2422" t="s">
        <v>3</v>
      </c>
      <c r="E25" s="2422" t="s">
        <v>3</v>
      </c>
      <c r="F25" s="2422" t="s">
        <v>3</v>
      </c>
      <c r="G25" s="2422" t="s">
        <v>3</v>
      </c>
      <c r="H25" s="2422" t="s">
        <v>3</v>
      </c>
    </row>
    <row r="26" spans="1:8" ht="12" customHeight="1" x14ac:dyDescent="0.2">
      <c r="A26" s="1451" t="s">
        <v>577</v>
      </c>
      <c r="B26" s="2424">
        <v>554848.18200000003</v>
      </c>
      <c r="C26" s="2424">
        <v>509084.27600000007</v>
      </c>
      <c r="D26" s="2424">
        <v>394414.92938657064</v>
      </c>
      <c r="E26" s="2424">
        <v>71601.915999999997</v>
      </c>
      <c r="F26" s="2424">
        <v>6924.13986398</v>
      </c>
      <c r="G26" s="2424">
        <v>26862.369330825652</v>
      </c>
      <c r="H26" s="2424">
        <v>9280.9214186235968</v>
      </c>
    </row>
    <row r="27" spans="1:8" s="2426" customFormat="1" ht="3" customHeight="1" x14ac:dyDescent="0.2">
      <c r="A27" s="1452"/>
      <c r="B27" s="2425"/>
      <c r="C27" s="2425"/>
      <c r="D27" s="2425"/>
      <c r="E27" s="2425"/>
      <c r="F27" s="2425"/>
      <c r="G27" s="2425"/>
      <c r="H27" s="2425"/>
    </row>
    <row r="28" spans="1:8" s="2426" customFormat="1" ht="12" x14ac:dyDescent="0.2">
      <c r="A28" s="1447" t="s">
        <v>534</v>
      </c>
      <c r="B28" s="2422"/>
      <c r="C28" s="2422"/>
      <c r="D28" s="2422"/>
      <c r="E28" s="2422"/>
      <c r="F28" s="2422"/>
      <c r="G28" s="2422"/>
      <c r="H28" s="2422"/>
    </row>
    <row r="29" spans="1:8" ht="12" x14ac:dyDescent="0.2">
      <c r="A29" s="1450" t="s">
        <v>578</v>
      </c>
      <c r="B29" s="2422">
        <v>32304</v>
      </c>
      <c r="C29" s="2422">
        <v>32304.666999999994</v>
      </c>
      <c r="D29" s="2422"/>
      <c r="E29" s="2422">
        <v>12184.328</v>
      </c>
      <c r="F29" s="2422" t="s">
        <v>3</v>
      </c>
      <c r="G29" s="2422" t="s">
        <v>3</v>
      </c>
      <c r="H29" s="2422">
        <v>20120.339</v>
      </c>
    </row>
    <row r="30" spans="1:8" ht="12" x14ac:dyDescent="0.2">
      <c r="A30" s="1450" t="s">
        <v>579</v>
      </c>
      <c r="B30" s="2423">
        <v>168725</v>
      </c>
      <c r="C30" s="2423">
        <v>170172.39900000003</v>
      </c>
      <c r="D30" s="2423"/>
      <c r="E30" s="2423">
        <v>4698.3359999999993</v>
      </c>
      <c r="F30" s="2423" t="s">
        <v>3</v>
      </c>
      <c r="G30" s="2423" t="s">
        <v>3</v>
      </c>
      <c r="H30" s="2423">
        <v>165474.06300000005</v>
      </c>
    </row>
    <row r="31" spans="1:8" ht="22.5" x14ac:dyDescent="0.2">
      <c r="A31" s="1448" t="s">
        <v>580</v>
      </c>
      <c r="B31" s="2423">
        <v>31859</v>
      </c>
      <c r="C31" s="2423">
        <v>4377.652</v>
      </c>
      <c r="D31" s="2423"/>
      <c r="E31" s="2423" t="s">
        <v>3</v>
      </c>
      <c r="F31" s="2423" t="s">
        <v>3</v>
      </c>
      <c r="G31" s="2423" t="s">
        <v>3</v>
      </c>
      <c r="H31" s="2423">
        <v>4377.652</v>
      </c>
    </row>
    <row r="32" spans="1:8" s="1061" customFormat="1" ht="12" x14ac:dyDescent="0.2">
      <c r="A32" s="1448" t="s">
        <v>581</v>
      </c>
      <c r="B32" s="2422">
        <v>19246</v>
      </c>
      <c r="C32" s="2422" t="s">
        <v>3</v>
      </c>
      <c r="D32" s="2422"/>
      <c r="E32" s="2422" t="s">
        <v>3</v>
      </c>
      <c r="F32" s="2422" t="s">
        <v>3</v>
      </c>
      <c r="G32" s="2422" t="s">
        <v>3</v>
      </c>
      <c r="H32" s="2422" t="s">
        <v>3</v>
      </c>
    </row>
    <row r="33" spans="1:9" ht="12" x14ac:dyDescent="0.2">
      <c r="A33" s="1448" t="s">
        <v>582</v>
      </c>
      <c r="B33" s="2422">
        <v>193726</v>
      </c>
      <c r="C33" s="2422">
        <v>194191.97199999998</v>
      </c>
      <c r="D33" s="2422"/>
      <c r="E33" s="2422" t="s">
        <v>3</v>
      </c>
      <c r="F33" s="2422" t="s">
        <v>3</v>
      </c>
      <c r="G33" s="2422" t="s">
        <v>3</v>
      </c>
      <c r="H33" s="2422">
        <v>194191.97199999998</v>
      </c>
    </row>
    <row r="34" spans="1:9" ht="12" x14ac:dyDescent="0.2">
      <c r="A34" s="1448" t="s">
        <v>91</v>
      </c>
      <c r="B34" s="2422">
        <v>42047</v>
      </c>
      <c r="C34" s="2422">
        <v>42100.850999999995</v>
      </c>
      <c r="D34" s="2422"/>
      <c r="E34" s="2422">
        <v>42100.850999999995</v>
      </c>
      <c r="F34" s="2422" t="s">
        <v>3</v>
      </c>
      <c r="G34" s="2422" t="s">
        <v>3</v>
      </c>
      <c r="H34" s="2422" t="s">
        <v>3</v>
      </c>
    </row>
    <row r="35" spans="1:9" ht="23.25" customHeight="1" x14ac:dyDescent="0.2">
      <c r="A35" s="1449" t="s">
        <v>583</v>
      </c>
      <c r="B35" s="2423">
        <v>2018</v>
      </c>
      <c r="C35" s="2423">
        <v>2018.2380000000001</v>
      </c>
      <c r="D35" s="2423"/>
      <c r="E35" s="2423" t="s">
        <v>3</v>
      </c>
      <c r="F35" s="2423" t="s">
        <v>3</v>
      </c>
      <c r="G35" s="2423">
        <v>2018.2380000000001</v>
      </c>
      <c r="H35" s="2423" t="s">
        <v>3</v>
      </c>
    </row>
    <row r="36" spans="1:9" ht="12" x14ac:dyDescent="0.2">
      <c r="A36" s="1448" t="s">
        <v>584</v>
      </c>
      <c r="B36" s="2422">
        <v>742</v>
      </c>
      <c r="C36" s="2422">
        <v>670.73699999999997</v>
      </c>
      <c r="D36" s="2422"/>
      <c r="E36" s="2422" t="s">
        <v>3</v>
      </c>
      <c r="F36" s="2422" t="s">
        <v>3</v>
      </c>
      <c r="G36" s="2422" t="s">
        <v>3</v>
      </c>
      <c r="H36" s="2422">
        <v>670.73699999999997</v>
      </c>
    </row>
    <row r="37" spans="1:9" ht="12" x14ac:dyDescent="0.2">
      <c r="A37" s="1448" t="s">
        <v>585</v>
      </c>
      <c r="B37" s="2422">
        <v>19868</v>
      </c>
      <c r="C37" s="2422">
        <v>19749.367999999995</v>
      </c>
      <c r="D37" s="2422"/>
      <c r="E37" s="2422" t="s">
        <v>3</v>
      </c>
      <c r="F37" s="2422" t="s">
        <v>3</v>
      </c>
      <c r="G37" s="2422" t="s">
        <v>3</v>
      </c>
      <c r="H37" s="2422">
        <v>19749.367999999995</v>
      </c>
    </row>
    <row r="38" spans="1:9" ht="12" x14ac:dyDescent="0.2">
      <c r="A38" s="1450" t="s">
        <v>586</v>
      </c>
      <c r="B38" s="2422">
        <v>1476</v>
      </c>
      <c r="C38" s="2422">
        <v>1473.424</v>
      </c>
      <c r="D38" s="2422"/>
      <c r="E38" s="2422" t="s">
        <v>3</v>
      </c>
      <c r="F38" s="2422" t="s">
        <v>3</v>
      </c>
      <c r="G38" s="2422" t="s">
        <v>3</v>
      </c>
      <c r="H38" s="2422">
        <v>1473.424</v>
      </c>
    </row>
    <row r="39" spans="1:9" ht="12" x14ac:dyDescent="0.2">
      <c r="A39" s="1448" t="s">
        <v>587</v>
      </c>
      <c r="B39" s="2422">
        <v>481</v>
      </c>
      <c r="C39" s="2422">
        <v>427.10399999999998</v>
      </c>
      <c r="D39" s="2422"/>
      <c r="E39" s="2422" t="s">
        <v>3</v>
      </c>
      <c r="F39" s="2422" t="s">
        <v>3</v>
      </c>
      <c r="G39" s="2422" t="s">
        <v>3</v>
      </c>
      <c r="H39" s="2422">
        <v>427.10399999999998</v>
      </c>
    </row>
    <row r="40" spans="1:9" ht="12" x14ac:dyDescent="0.2">
      <c r="A40" s="1448" t="s">
        <v>111</v>
      </c>
      <c r="B40" s="2422">
        <v>570</v>
      </c>
      <c r="C40" s="2422">
        <v>567.87</v>
      </c>
      <c r="D40" s="2422"/>
      <c r="E40" s="2422" t="s">
        <v>3</v>
      </c>
      <c r="F40" s="2422" t="s">
        <v>3</v>
      </c>
      <c r="G40" s="2422" t="s">
        <v>3</v>
      </c>
      <c r="H40" s="2422">
        <v>567.87</v>
      </c>
    </row>
    <row r="41" spans="1:9" ht="12" x14ac:dyDescent="0.2">
      <c r="A41" s="1448" t="s">
        <v>588</v>
      </c>
      <c r="B41" s="2422">
        <v>439</v>
      </c>
      <c r="C41" s="2422">
        <v>407.63</v>
      </c>
      <c r="D41" s="2422"/>
      <c r="E41" s="2422" t="s">
        <v>3</v>
      </c>
      <c r="F41" s="2422" t="s">
        <v>3</v>
      </c>
      <c r="G41" s="2422" t="s">
        <v>3</v>
      </c>
      <c r="H41" s="2422">
        <v>407.63</v>
      </c>
    </row>
    <row r="42" spans="1:9" ht="12" x14ac:dyDescent="0.2">
      <c r="A42" s="1448" t="s">
        <v>537</v>
      </c>
      <c r="B42" s="2422">
        <v>9819</v>
      </c>
      <c r="C42" s="2422">
        <v>9819.396999999999</v>
      </c>
      <c r="D42" s="2422"/>
      <c r="E42" s="2422" t="s">
        <v>3</v>
      </c>
      <c r="F42" s="2422" t="s">
        <v>3</v>
      </c>
      <c r="G42" s="2422" t="s">
        <v>3</v>
      </c>
      <c r="H42" s="2422">
        <v>9819.396999999999</v>
      </c>
    </row>
    <row r="43" spans="1:9" ht="12" x14ac:dyDescent="0.2">
      <c r="A43" s="1448" t="s">
        <v>589</v>
      </c>
      <c r="B43" s="2422" t="s">
        <v>3</v>
      </c>
      <c r="C43" s="2422" t="s">
        <v>3</v>
      </c>
      <c r="D43" s="2422"/>
      <c r="E43" s="2422" t="s">
        <v>3</v>
      </c>
      <c r="F43" s="2422" t="s">
        <v>3</v>
      </c>
      <c r="G43" s="2422" t="s">
        <v>3</v>
      </c>
      <c r="H43" s="2422" t="s">
        <v>3</v>
      </c>
    </row>
    <row r="44" spans="1:9" ht="12" x14ac:dyDescent="0.2">
      <c r="A44" s="1448" t="s">
        <v>590</v>
      </c>
      <c r="B44" s="2422">
        <v>31528</v>
      </c>
      <c r="C44" s="2422">
        <v>30802.956999999999</v>
      </c>
      <c r="D44" s="2422"/>
      <c r="E44" s="2422" t="s">
        <v>3</v>
      </c>
      <c r="F44" s="2422" t="s">
        <v>3</v>
      </c>
      <c r="G44" s="2422" t="s">
        <v>3</v>
      </c>
      <c r="H44" s="2422">
        <v>30802.956999999999</v>
      </c>
    </row>
    <row r="45" spans="1:9" ht="12" customHeight="1" x14ac:dyDescent="0.2">
      <c r="A45" s="1451" t="s">
        <v>591</v>
      </c>
      <c r="B45" s="2424">
        <v>554848</v>
      </c>
      <c r="C45" s="2424">
        <v>509084.266</v>
      </c>
      <c r="D45" s="2424"/>
      <c r="E45" s="2424">
        <v>58983.514999999992</v>
      </c>
      <c r="F45" s="2424" t="s">
        <v>3</v>
      </c>
      <c r="G45" s="2424">
        <v>2018.2380000000001</v>
      </c>
      <c r="H45" s="2424">
        <v>448082.51300000009</v>
      </c>
    </row>
    <row r="46" spans="1:9" ht="6.75" customHeight="1" x14ac:dyDescent="0.2">
      <c r="A46" s="1452"/>
      <c r="B46" s="2425"/>
      <c r="C46" s="2425"/>
      <c r="D46" s="2425"/>
      <c r="E46" s="2425"/>
      <c r="F46" s="2425"/>
      <c r="G46" s="2425"/>
      <c r="H46" s="2425"/>
    </row>
    <row r="47" spans="1:9" s="2426" customFormat="1" ht="39.75" customHeight="1" x14ac:dyDescent="0.2">
      <c r="A47" s="3179" t="s">
        <v>2413</v>
      </c>
      <c r="B47" s="3179"/>
      <c r="C47" s="3179"/>
      <c r="D47" s="3179"/>
      <c r="E47" s="3179"/>
      <c r="F47" s="3179"/>
      <c r="G47" s="3179"/>
      <c r="H47" s="3179"/>
      <c r="I47" s="2427"/>
    </row>
    <row r="48" spans="1:9" ht="27.75" customHeight="1" x14ac:dyDescent="0.2">
      <c r="A48" s="3179" t="s">
        <v>2414</v>
      </c>
      <c r="B48" s="3179"/>
      <c r="C48" s="3179"/>
      <c r="D48" s="3179"/>
      <c r="E48" s="3179"/>
      <c r="F48" s="3179"/>
      <c r="G48" s="3179"/>
      <c r="H48" s="3179"/>
      <c r="I48" s="3179"/>
    </row>
    <row r="49" ht="12.75" customHeight="1" x14ac:dyDescent="0.2"/>
    <row r="50" ht="12" customHeight="1" x14ac:dyDescent="0.2"/>
    <row r="51" ht="12" x14ac:dyDescent="0.2"/>
    <row r="52" ht="12" x14ac:dyDescent="0.2"/>
    <row r="53" ht="12" x14ac:dyDescent="0.2"/>
    <row r="54" ht="12" x14ac:dyDescent="0.2"/>
    <row r="55" ht="12" x14ac:dyDescent="0.2"/>
    <row r="56" ht="12" x14ac:dyDescent="0.2"/>
    <row r="57" ht="12" x14ac:dyDescent="0.2"/>
    <row r="58" ht="14.25" customHeight="1" x14ac:dyDescent="0.2"/>
    <row r="59" ht="14.25" customHeight="1" x14ac:dyDescent="0.2"/>
    <row r="60" ht="14.25" customHeight="1" x14ac:dyDescent="0.2"/>
    <row r="61" ht="14.25" customHeight="1" x14ac:dyDescent="0.2"/>
    <row r="62" ht="14.25" hidden="1" customHeight="1" x14ac:dyDescent="0.2"/>
    <row r="63" ht="14.25" hidden="1" customHeight="1" x14ac:dyDescent="0.2"/>
    <row r="64" ht="14.25" hidden="1" customHeight="1" x14ac:dyDescent="0.2"/>
    <row r="65" ht="14.25" hidden="1" customHeight="1" x14ac:dyDescent="0.2"/>
    <row r="66" ht="14.25" hidden="1" customHeight="1" x14ac:dyDescent="0.2"/>
    <row r="67" ht="14.25" hidden="1" customHeight="1" x14ac:dyDescent="0.2"/>
    <row r="68" ht="14.25" hidden="1" customHeight="1" x14ac:dyDescent="0.2"/>
    <row r="69" ht="14.25" hidden="1" customHeight="1" x14ac:dyDescent="0.2"/>
    <row r="70" ht="14.25" hidden="1" customHeight="1" x14ac:dyDescent="0.2"/>
    <row r="71" ht="14.25" hidden="1" customHeight="1" x14ac:dyDescent="0.2"/>
    <row r="72" ht="14.25" hidden="1" customHeight="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spans="7:7" ht="14.25" hidden="1" customHeight="1" x14ac:dyDescent="0.2"/>
    <row r="98" spans="7:7" ht="14.25" hidden="1" customHeight="1" x14ac:dyDescent="0.2"/>
    <row r="99" spans="7:7" ht="14.25" hidden="1" customHeight="1" x14ac:dyDescent="0.2"/>
    <row r="100" spans="7:7" ht="14.25" hidden="1" customHeight="1" x14ac:dyDescent="0.2"/>
    <row r="101" spans="7:7" ht="14.25" hidden="1" customHeight="1" x14ac:dyDescent="0.2"/>
    <row r="102" spans="7:7" ht="14.25" hidden="1" customHeight="1" x14ac:dyDescent="0.2"/>
    <row r="103" spans="7:7" ht="14.25" hidden="1" customHeight="1" x14ac:dyDescent="0.2"/>
    <row r="104" spans="7:7" ht="14.25" hidden="1" customHeight="1" x14ac:dyDescent="0.2"/>
    <row r="105" spans="7:7" ht="14.25" hidden="1" customHeight="1" x14ac:dyDescent="0.2"/>
    <row r="106" spans="7:7" ht="14.25" hidden="1" customHeight="1" x14ac:dyDescent="0.2"/>
    <row r="107" spans="7:7" ht="14.25" hidden="1" customHeight="1" x14ac:dyDescent="0.2"/>
    <row r="108" spans="7:7" ht="14.25" hidden="1" customHeight="1" x14ac:dyDescent="0.2"/>
    <row r="109" spans="7:7" ht="14.25" hidden="1" customHeight="1" x14ac:dyDescent="0.2"/>
    <row r="110" spans="7:7" ht="14.25" hidden="1" customHeight="1" x14ac:dyDescent="0.2"/>
    <row r="111" spans="7:7" ht="14.25" hidden="1" customHeight="1" x14ac:dyDescent="0.2">
      <c r="G111" s="2428"/>
    </row>
    <row r="112" spans="7:7" ht="14.25" customHeight="1" x14ac:dyDescent="0.2"/>
  </sheetData>
  <mergeCells count="4">
    <mergeCell ref="A48:I48"/>
    <mergeCell ref="A1:H1"/>
    <mergeCell ref="A47:H47"/>
    <mergeCell ref="D3:H3"/>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2696F-607B-470D-8CF0-EEBE9FF6A973}">
  <sheetPr>
    <tabColor theme="2"/>
  </sheetPr>
  <dimension ref="A1:J41"/>
  <sheetViews>
    <sheetView showGridLines="0" showWhiteSpace="0" view="pageLayout" zoomScaleNormal="100" workbookViewId="0">
      <selection sqref="A1:E1"/>
    </sheetView>
  </sheetViews>
  <sheetFormatPr defaultColWidth="9" defaultRowHeight="15" x14ac:dyDescent="0.25"/>
  <cols>
    <col min="1" max="1" width="47.5" style="792" customWidth="1"/>
    <col min="2" max="2" width="7.125" style="792" customWidth="1"/>
    <col min="3" max="3" width="8.125" style="792" customWidth="1"/>
    <col min="4" max="4" width="10" style="792" customWidth="1"/>
    <col min="5" max="5" width="9" style="792" customWidth="1"/>
    <col min="6" max="16384" width="9" style="792"/>
  </cols>
  <sheetData>
    <row r="1" spans="1:10" x14ac:dyDescent="0.25">
      <c r="A1" s="3183" t="s">
        <v>2145</v>
      </c>
      <c r="B1" s="3184"/>
      <c r="C1" s="3184"/>
      <c r="D1" s="3184"/>
      <c r="E1" s="3184"/>
    </row>
    <row r="2" spans="1:10" ht="53.25" customHeight="1" x14ac:dyDescent="0.25">
      <c r="A2" s="615" t="s">
        <v>9</v>
      </c>
      <c r="B2" s="615" t="s">
        <v>2367</v>
      </c>
      <c r="C2" s="615" t="s">
        <v>527</v>
      </c>
      <c r="D2" s="615" t="s">
        <v>2368</v>
      </c>
      <c r="E2" s="615" t="s">
        <v>528</v>
      </c>
    </row>
    <row r="3" spans="1:10" x14ac:dyDescent="0.25">
      <c r="A3" s="615" t="s">
        <v>529</v>
      </c>
      <c r="B3" s="615"/>
      <c r="C3" s="615"/>
      <c r="D3" s="615"/>
      <c r="E3" s="615"/>
    </row>
    <row r="4" spans="1:10" x14ac:dyDescent="0.25">
      <c r="A4" s="615" t="s">
        <v>11</v>
      </c>
      <c r="B4" s="741">
        <v>3694.6325562157485</v>
      </c>
      <c r="C4" s="741">
        <v>157.48780451014042</v>
      </c>
      <c r="D4" s="741">
        <v>3537.1447517056081</v>
      </c>
      <c r="E4" s="741"/>
    </row>
    <row r="5" spans="1:10" x14ac:dyDescent="0.25">
      <c r="A5" s="1438" t="s">
        <v>530</v>
      </c>
      <c r="B5" s="741">
        <v>-3608.6725562157453</v>
      </c>
      <c r="C5" s="741">
        <v>-157.48780451014042</v>
      </c>
      <c r="D5" s="741">
        <v>-3451.1847517056049</v>
      </c>
      <c r="E5" s="741">
        <v>8</v>
      </c>
    </row>
    <row r="6" spans="1:10" x14ac:dyDescent="0.25">
      <c r="A6" s="1439" t="s">
        <v>10</v>
      </c>
      <c r="B6" s="741">
        <v>487.44482309270694</v>
      </c>
      <c r="C6" s="741">
        <v>10.717157088625301</v>
      </c>
      <c r="D6" s="741">
        <v>476.72766600408164</v>
      </c>
      <c r="E6" s="741"/>
    </row>
    <row r="7" spans="1:10" ht="24.75" x14ac:dyDescent="0.25">
      <c r="A7" s="1438" t="s">
        <v>531</v>
      </c>
      <c r="B7" s="741">
        <v>145.68809339240102</v>
      </c>
      <c r="C7" s="741">
        <v>9.91</v>
      </c>
      <c r="D7" s="741">
        <v>135.77809339240099</v>
      </c>
      <c r="E7" s="2409" t="s">
        <v>2411</v>
      </c>
    </row>
    <row r="8" spans="1:10" x14ac:dyDescent="0.25">
      <c r="A8" s="1439" t="s">
        <v>532</v>
      </c>
      <c r="B8" s="741">
        <v>172.52732919975202</v>
      </c>
      <c r="C8" s="741" t="s">
        <v>3</v>
      </c>
      <c r="D8" s="741">
        <v>172.52732919975202</v>
      </c>
      <c r="E8" s="741"/>
    </row>
    <row r="9" spans="1:10" x14ac:dyDescent="0.25">
      <c r="A9" s="1438" t="s">
        <v>533</v>
      </c>
      <c r="B9" s="741">
        <v>-130.36620123138363</v>
      </c>
      <c r="C9" s="741" t="s">
        <v>3</v>
      </c>
      <c r="D9" s="741">
        <v>-130.36593883470039</v>
      </c>
      <c r="E9" s="741">
        <v>15</v>
      </c>
      <c r="J9" s="636"/>
    </row>
    <row r="10" spans="1:10" x14ac:dyDescent="0.25">
      <c r="A10" s="1438"/>
      <c r="B10" s="741"/>
      <c r="C10" s="741"/>
      <c r="D10" s="741"/>
      <c r="E10" s="741"/>
    </row>
    <row r="11" spans="1:10" x14ac:dyDescent="0.25">
      <c r="A11" s="615" t="s">
        <v>534</v>
      </c>
      <c r="B11" s="2410"/>
      <c r="C11" s="2410"/>
      <c r="D11" s="2410"/>
      <c r="E11" s="2410"/>
    </row>
    <row r="12" spans="1:10" x14ac:dyDescent="0.25">
      <c r="A12" s="615" t="s">
        <v>535</v>
      </c>
      <c r="B12" s="741">
        <v>481.38749616567901</v>
      </c>
      <c r="C12" s="741">
        <v>54.283457202062003</v>
      </c>
      <c r="D12" s="741">
        <v>427.10403896361703</v>
      </c>
      <c r="E12" s="741"/>
    </row>
    <row r="13" spans="1:10" ht="36.75" x14ac:dyDescent="0.25">
      <c r="A13" s="1438" t="s">
        <v>536</v>
      </c>
      <c r="B13" s="741" t="s">
        <v>3</v>
      </c>
      <c r="C13" s="741" t="s">
        <v>3</v>
      </c>
      <c r="D13" s="741" t="s">
        <v>3</v>
      </c>
      <c r="E13" s="2409" t="s">
        <v>2411</v>
      </c>
    </row>
    <row r="14" spans="1:10" x14ac:dyDescent="0.25">
      <c r="A14" s="615" t="s">
        <v>537</v>
      </c>
      <c r="B14" s="741">
        <v>9819.4243431449104</v>
      </c>
      <c r="C14" s="741">
        <v>1000.923</v>
      </c>
      <c r="D14" s="741">
        <v>8818.5013431449097</v>
      </c>
      <c r="E14" s="741"/>
    </row>
    <row r="15" spans="1:10" ht="24.75" x14ac:dyDescent="0.25">
      <c r="A15" s="1438" t="s">
        <v>538</v>
      </c>
      <c r="B15" s="741">
        <v>3126.0170240799998</v>
      </c>
      <c r="C15" s="741" t="s">
        <v>3</v>
      </c>
      <c r="D15" s="741">
        <v>3126.0170240799998</v>
      </c>
      <c r="E15" s="741">
        <v>30</v>
      </c>
    </row>
    <row r="16" spans="1:10" ht="26.25" customHeight="1" x14ac:dyDescent="0.25">
      <c r="A16" s="1438" t="s">
        <v>539</v>
      </c>
      <c r="B16" s="741" t="s">
        <v>3</v>
      </c>
      <c r="C16" s="741" t="s">
        <v>3</v>
      </c>
      <c r="D16" s="741" t="s">
        <v>3</v>
      </c>
      <c r="E16" s="741">
        <v>33</v>
      </c>
    </row>
    <row r="17" spans="1:5" ht="24.75" x14ac:dyDescent="0.25">
      <c r="A17" s="1438" t="s">
        <v>540</v>
      </c>
      <c r="B17" s="741">
        <v>-28.5</v>
      </c>
      <c r="C17" s="741" t="s">
        <v>3</v>
      </c>
      <c r="D17" s="741">
        <v>-28.5</v>
      </c>
      <c r="E17" s="741">
        <v>37</v>
      </c>
    </row>
    <row r="18" spans="1:5" ht="24.75" x14ac:dyDescent="0.25">
      <c r="A18" s="1438" t="s">
        <v>541</v>
      </c>
      <c r="B18" s="741">
        <v>4560.9698448348154</v>
      </c>
      <c r="C18" s="741" t="s">
        <v>3</v>
      </c>
      <c r="D18" s="741">
        <v>4560.9698448348154</v>
      </c>
      <c r="E18" s="741">
        <v>46</v>
      </c>
    </row>
    <row r="19" spans="1:5" ht="35.25" customHeight="1" x14ac:dyDescent="0.25">
      <c r="A19" s="1438" t="s">
        <v>542</v>
      </c>
      <c r="B19" s="741" t="s">
        <v>3</v>
      </c>
      <c r="C19" s="741" t="s">
        <v>3</v>
      </c>
      <c r="D19" s="741" t="s">
        <v>3</v>
      </c>
      <c r="E19" s="741">
        <v>47</v>
      </c>
    </row>
    <row r="20" spans="1:5" ht="24.75" x14ac:dyDescent="0.25">
      <c r="A20" s="1438" t="s">
        <v>543</v>
      </c>
      <c r="B20" s="741">
        <v>-63.9</v>
      </c>
      <c r="C20" s="741" t="s">
        <v>3</v>
      </c>
      <c r="D20" s="741">
        <v>-63.9</v>
      </c>
      <c r="E20" s="741">
        <v>52</v>
      </c>
    </row>
    <row r="21" spans="1:5" ht="7.5" customHeight="1" x14ac:dyDescent="0.25">
      <c r="A21" s="1438"/>
      <c r="B21" s="741"/>
      <c r="C21" s="741"/>
      <c r="D21" s="741"/>
      <c r="E21" s="741"/>
    </row>
    <row r="22" spans="1:5" ht="7.5" customHeight="1" x14ac:dyDescent="0.25">
      <c r="A22" s="1438"/>
      <c r="B22" s="741"/>
      <c r="C22" s="741"/>
      <c r="D22" s="741"/>
      <c r="E22" s="741"/>
    </row>
    <row r="23" spans="1:5" x14ac:dyDescent="0.25">
      <c r="A23" s="615" t="s">
        <v>38</v>
      </c>
      <c r="B23" s="2410"/>
      <c r="C23" s="2410"/>
      <c r="D23" s="2410"/>
      <c r="E23" s="2410"/>
    </row>
    <row r="24" spans="1:5" x14ac:dyDescent="0.25">
      <c r="A24" s="1440" t="s">
        <v>544</v>
      </c>
      <c r="B24" s="741">
        <v>4050.036000796782</v>
      </c>
      <c r="C24" s="741">
        <v>8.4081796782012705E-2</v>
      </c>
      <c r="D24" s="741">
        <v>4049.9519190000001</v>
      </c>
      <c r="E24" s="741">
        <v>1</v>
      </c>
    </row>
    <row r="25" spans="1:5" x14ac:dyDescent="0.25">
      <c r="A25" s="1440" t="s">
        <v>545</v>
      </c>
      <c r="B25" s="741">
        <v>1079.9257127412111</v>
      </c>
      <c r="C25" s="741">
        <v>-2.3539985863493303E-4</v>
      </c>
      <c r="D25" s="741">
        <v>1079.9259481410697</v>
      </c>
      <c r="E25" s="741"/>
    </row>
    <row r="26" spans="1:5" ht="24.75" x14ac:dyDescent="0.25">
      <c r="A26" s="1438" t="s">
        <v>546</v>
      </c>
      <c r="B26" s="741">
        <v>1079.9259481410697</v>
      </c>
      <c r="C26" s="741" t="s">
        <v>3</v>
      </c>
      <c r="D26" s="741">
        <v>1079.9259481410697</v>
      </c>
      <c r="E26" s="741">
        <v>1</v>
      </c>
    </row>
    <row r="27" spans="1:5" x14ac:dyDescent="0.25">
      <c r="A27" s="1438" t="s">
        <v>547</v>
      </c>
      <c r="B27" s="741">
        <v>2.5209496029030199E-4</v>
      </c>
      <c r="C27" s="741">
        <v>1.8447524960275002E-2</v>
      </c>
      <c r="D27" s="741">
        <v>-1.8195429999984698E-2</v>
      </c>
      <c r="E27" s="741">
        <v>2</v>
      </c>
    </row>
    <row r="28" spans="1:5" x14ac:dyDescent="0.25">
      <c r="A28" s="1440" t="s">
        <v>548</v>
      </c>
      <c r="B28" s="741">
        <v>-2062</v>
      </c>
      <c r="C28" s="741">
        <v>-37.511265999999999</v>
      </c>
      <c r="D28" s="741">
        <v>-2024.488734</v>
      </c>
      <c r="E28" s="741"/>
    </row>
    <row r="29" spans="1:5" x14ac:dyDescent="0.25">
      <c r="A29" s="1438" t="s">
        <v>547</v>
      </c>
      <c r="B29" s="741">
        <v>-1292.7433913294199</v>
      </c>
      <c r="C29" s="741">
        <v>5.3412518002041338</v>
      </c>
      <c r="D29" s="741">
        <v>-1298.0846431296241</v>
      </c>
      <c r="E29" s="741">
        <v>2</v>
      </c>
    </row>
    <row r="30" spans="1:5" x14ac:dyDescent="0.25">
      <c r="A30" s="1438" t="s">
        <v>549</v>
      </c>
      <c r="B30" s="741">
        <v>-769.25660867058014</v>
      </c>
      <c r="C30" s="741">
        <v>-42.852517800204133</v>
      </c>
      <c r="D30" s="741">
        <v>-726.40409087037597</v>
      </c>
      <c r="E30" s="741">
        <v>3</v>
      </c>
    </row>
    <row r="31" spans="1:5" ht="24.75" x14ac:dyDescent="0.25">
      <c r="A31" s="1438" t="s">
        <v>550</v>
      </c>
      <c r="B31" s="741">
        <v>-26.025331108813958</v>
      </c>
      <c r="C31" s="741" t="s">
        <v>3</v>
      </c>
      <c r="D31" s="741">
        <v>-26.025331108813955</v>
      </c>
      <c r="E31" s="741">
        <v>11</v>
      </c>
    </row>
    <row r="32" spans="1:5" x14ac:dyDescent="0.25">
      <c r="A32" s="1440" t="s">
        <v>551</v>
      </c>
      <c r="B32" s="741">
        <v>26844.391377409334</v>
      </c>
      <c r="C32" s="741">
        <v>760.64460450496483</v>
      </c>
      <c r="D32" s="741">
        <v>26083.746772903942</v>
      </c>
      <c r="E32" s="741"/>
    </row>
    <row r="33" spans="1:5" x14ac:dyDescent="0.25">
      <c r="A33" s="1438" t="s">
        <v>552</v>
      </c>
      <c r="B33" s="741">
        <v>-70.545707843554737</v>
      </c>
      <c r="C33" s="741">
        <v>-113.23799026943439</v>
      </c>
      <c r="D33" s="741">
        <v>42.692282425870189</v>
      </c>
      <c r="E33" s="741" t="s">
        <v>553</v>
      </c>
    </row>
    <row r="34" spans="1:5" x14ac:dyDescent="0.25">
      <c r="A34" s="1438" t="s">
        <v>547</v>
      </c>
      <c r="B34" s="741">
        <v>26185.503615609781</v>
      </c>
      <c r="C34" s="741">
        <v>873.88259477439919</v>
      </c>
      <c r="D34" s="741">
        <v>25311.621020834969</v>
      </c>
      <c r="E34" s="741">
        <v>2</v>
      </c>
    </row>
    <row r="35" spans="1:5" x14ac:dyDescent="0.25">
      <c r="A35" s="1441" t="s">
        <v>1011</v>
      </c>
      <c r="B35" s="741">
        <v>748.25055636126308</v>
      </c>
      <c r="C35" s="741" t="s">
        <v>3</v>
      </c>
      <c r="D35" s="741">
        <v>748.25055636126308</v>
      </c>
      <c r="E35" s="741">
        <v>31</v>
      </c>
    </row>
    <row r="36" spans="1:5" ht="24.75" x14ac:dyDescent="0.25">
      <c r="A36" s="1438" t="s">
        <v>554</v>
      </c>
      <c r="B36" s="2411">
        <v>-18.817086718158667</v>
      </c>
      <c r="C36" s="2411"/>
      <c r="D36" s="2411">
        <v>-18.817086718158667</v>
      </c>
      <c r="E36" s="2412">
        <v>16</v>
      </c>
    </row>
    <row r="37" spans="1:5" x14ac:dyDescent="0.25">
      <c r="A37" s="1442"/>
      <c r="B37" s="2413"/>
      <c r="C37" s="2413"/>
      <c r="D37" s="2413"/>
      <c r="E37" s="2414"/>
    </row>
    <row r="38" spans="1:5" ht="15" customHeight="1" x14ac:dyDescent="0.25">
      <c r="A38" s="1443" t="s">
        <v>2327</v>
      </c>
      <c r="B38" s="2415"/>
      <c r="C38" s="2415"/>
      <c r="D38" s="2415"/>
      <c r="E38" s="2415"/>
    </row>
    <row r="39" spans="1:5" ht="15" customHeight="1" x14ac:dyDescent="0.25">
      <c r="A39" s="1443" t="s">
        <v>2328</v>
      </c>
      <c r="B39" s="2415"/>
      <c r="C39" s="2415"/>
      <c r="D39" s="2415"/>
      <c r="E39" s="2415"/>
    </row>
    <row r="40" spans="1:5" ht="15" customHeight="1" x14ac:dyDescent="0.25">
      <c r="A40" s="3185" t="s">
        <v>2412</v>
      </c>
      <c r="B40" s="3185"/>
      <c r="C40" s="3185"/>
      <c r="D40" s="3185"/>
      <c r="E40" s="3185"/>
    </row>
    <row r="41" spans="1:5" x14ac:dyDescent="0.25">
      <c r="A41" s="1444"/>
      <c r="B41" s="1444"/>
      <c r="C41" s="1444"/>
      <c r="D41" s="1444"/>
      <c r="E41" s="1444"/>
    </row>
  </sheetData>
  <mergeCells count="2">
    <mergeCell ref="A1:E1"/>
    <mergeCell ref="A40:E40"/>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330B-FD02-4FCA-B946-83CB4E5AF0A9}">
  <sheetPr>
    <tabColor theme="2"/>
  </sheetPr>
  <dimension ref="A1:J108"/>
  <sheetViews>
    <sheetView showGridLines="0" showWhiteSpace="0" view="pageLayout" zoomScaleNormal="100" zoomScaleSheetLayoutView="100" workbookViewId="0">
      <selection sqref="A1:F1"/>
    </sheetView>
  </sheetViews>
  <sheetFormatPr defaultColWidth="0" defaultRowHeight="30.75" customHeight="1" x14ac:dyDescent="0.2"/>
  <cols>
    <col min="1" max="1" width="36.5" style="639" customWidth="1"/>
    <col min="2" max="2" width="10.125" style="2347" customWidth="1"/>
    <col min="3" max="3" width="9" style="2347" customWidth="1"/>
    <col min="4" max="4" width="10.25" style="2347" customWidth="1"/>
    <col min="5" max="6" width="9" style="2347" customWidth="1"/>
    <col min="7" max="16384" width="9" style="639" hidden="1"/>
  </cols>
  <sheetData>
    <row r="1" spans="1:10" ht="77.25" customHeight="1" x14ac:dyDescent="0.2">
      <c r="A1" s="3187" t="s">
        <v>2406</v>
      </c>
      <c r="B1" s="3187"/>
      <c r="C1" s="3187"/>
      <c r="D1" s="3187"/>
      <c r="E1" s="3187"/>
      <c r="F1" s="3187"/>
    </row>
    <row r="2" spans="1:10" ht="18.75" customHeight="1" x14ac:dyDescent="0.25">
      <c r="A2" s="1431"/>
      <c r="B2" s="2199" t="s">
        <v>341</v>
      </c>
      <c r="C2" s="2199" t="s">
        <v>342</v>
      </c>
      <c r="D2" s="2199" t="s">
        <v>343</v>
      </c>
      <c r="E2" s="2199" t="s">
        <v>592</v>
      </c>
      <c r="F2" s="2199" t="s">
        <v>344</v>
      </c>
    </row>
    <row r="3" spans="1:10" ht="18.75" customHeight="1" x14ac:dyDescent="0.2">
      <c r="A3" s="614"/>
      <c r="B3" s="2200"/>
      <c r="C3" s="2904" t="s">
        <v>593</v>
      </c>
      <c r="D3" s="2904"/>
      <c r="E3" s="2904"/>
      <c r="F3" s="2904"/>
    </row>
    <row r="4" spans="1:10" ht="52.5" customHeight="1" x14ac:dyDescent="0.2">
      <c r="A4" s="615" t="s">
        <v>381</v>
      </c>
      <c r="B4" s="2201" t="s">
        <v>2364</v>
      </c>
      <c r="C4" s="2202" t="s">
        <v>594</v>
      </c>
      <c r="D4" s="2202" t="s">
        <v>595</v>
      </c>
      <c r="E4" s="2202" t="s">
        <v>2365</v>
      </c>
      <c r="F4" s="2202" t="s">
        <v>2366</v>
      </c>
    </row>
    <row r="5" spans="1:10" ht="24" x14ac:dyDescent="0.2">
      <c r="A5" s="740" t="s">
        <v>596</v>
      </c>
      <c r="B5" s="740">
        <v>499803.35458137648</v>
      </c>
      <c r="C5" s="740">
        <v>394414.92938657064</v>
      </c>
      <c r="D5" s="740">
        <v>71601.915999999997</v>
      </c>
      <c r="E5" s="740">
        <v>6924.13986398</v>
      </c>
      <c r="F5" s="740">
        <v>26862.369330825652</v>
      </c>
    </row>
    <row r="6" spans="1:10" ht="24" x14ac:dyDescent="0.2">
      <c r="A6" s="1432" t="s">
        <v>597</v>
      </c>
      <c r="B6" s="2405">
        <v>61001.75299999991</v>
      </c>
      <c r="C6" s="2405"/>
      <c r="D6" s="2405">
        <v>58983.514999999992</v>
      </c>
      <c r="E6" s="2405"/>
      <c r="F6" s="2405">
        <v>2018.2380000000001</v>
      </c>
    </row>
    <row r="7" spans="1:10" ht="24" x14ac:dyDescent="0.2">
      <c r="A7" s="740" t="s">
        <v>598</v>
      </c>
      <c r="B7" s="740">
        <v>438801.60158137657</v>
      </c>
      <c r="C7" s="740">
        <v>394414.92938657064</v>
      </c>
      <c r="D7" s="740">
        <v>12618.401000000005</v>
      </c>
      <c r="E7" s="740">
        <v>6924.13986398</v>
      </c>
      <c r="F7" s="740">
        <v>24844.13133082565</v>
      </c>
    </row>
    <row r="8" spans="1:10" ht="12" x14ac:dyDescent="0.2">
      <c r="A8" s="1433" t="s">
        <v>599</v>
      </c>
      <c r="B8" s="1432">
        <v>99270.815919450004</v>
      </c>
      <c r="C8" s="1432">
        <v>96847.730568910003</v>
      </c>
      <c r="D8" s="1432"/>
      <c r="E8" s="1432">
        <v>2423.08535054</v>
      </c>
      <c r="F8" s="1432"/>
    </row>
    <row r="9" spans="1:10" ht="17.25" customHeight="1" x14ac:dyDescent="0.2">
      <c r="A9" s="1432" t="s">
        <v>600</v>
      </c>
      <c r="B9" s="1432">
        <v>16679</v>
      </c>
      <c r="C9" s="1432"/>
      <c r="D9" s="1432">
        <v>16679</v>
      </c>
      <c r="E9" s="1432"/>
      <c r="F9" s="1432"/>
      <c r="J9" s="702"/>
    </row>
    <row r="10" spans="1:10" ht="24" customHeight="1" x14ac:dyDescent="0.2">
      <c r="A10" s="1432" t="s">
        <v>601</v>
      </c>
      <c r="B10" s="1432">
        <v>-88.268200449999995</v>
      </c>
      <c r="C10" s="1432">
        <v>-88.268200449999995</v>
      </c>
      <c r="D10" s="1432"/>
      <c r="E10" s="1432"/>
      <c r="F10" s="1432"/>
    </row>
    <row r="11" spans="1:10" ht="16.5" customHeight="1" x14ac:dyDescent="0.2">
      <c r="A11" s="1432" t="s">
        <v>602</v>
      </c>
      <c r="B11" s="1432">
        <v>12239</v>
      </c>
      <c r="C11" s="1432"/>
      <c r="D11" s="1432">
        <v>12239</v>
      </c>
      <c r="E11" s="1432"/>
      <c r="F11" s="1432"/>
    </row>
    <row r="12" spans="1:10" ht="24.75" customHeight="1" x14ac:dyDescent="0.2">
      <c r="A12" s="1432" t="s">
        <v>603</v>
      </c>
      <c r="B12" s="1432">
        <v>-22173.475977650043</v>
      </c>
      <c r="C12" s="1432">
        <v>1.5240223499586136</v>
      </c>
      <c r="D12" s="1432">
        <v>-22175</v>
      </c>
      <c r="E12" s="1432"/>
      <c r="F12" s="1432"/>
    </row>
    <row r="13" spans="1:10" ht="14.25" customHeight="1" x14ac:dyDescent="0.2">
      <c r="A13" s="1432" t="s">
        <v>604</v>
      </c>
      <c r="B13" s="1432">
        <v>-52393.565657988016</v>
      </c>
      <c r="C13" s="1432">
        <v>-51383.111581628014</v>
      </c>
      <c r="D13" s="1432"/>
      <c r="E13" s="1432">
        <v>-1062.4565167399999</v>
      </c>
      <c r="F13" s="1432"/>
    </row>
    <row r="14" spans="1:10" ht="14.25" customHeight="1" x14ac:dyDescent="0.2">
      <c r="A14" s="1432" t="s">
        <v>605</v>
      </c>
      <c r="B14" s="1432">
        <v>-5.330405310014612</v>
      </c>
      <c r="C14" s="1432">
        <v>-5.330405310014612</v>
      </c>
      <c r="D14" s="1432"/>
      <c r="E14" s="1432"/>
      <c r="F14" s="1432"/>
    </row>
    <row r="15" spans="1:10" ht="14.25" customHeight="1" x14ac:dyDescent="0.2">
      <c r="A15" s="1434" t="s">
        <v>606</v>
      </c>
      <c r="B15" s="1432">
        <v>-24844.13133082565</v>
      </c>
      <c r="C15" s="1432"/>
      <c r="D15" s="1432"/>
      <c r="E15" s="1432"/>
      <c r="F15" s="1432">
        <v>-24844.13133082565</v>
      </c>
    </row>
    <row r="16" spans="1:10" ht="14.25" customHeight="1" x14ac:dyDescent="0.2">
      <c r="A16" s="740" t="s">
        <v>607</v>
      </c>
      <c r="B16" s="740">
        <v>467485.64592860278</v>
      </c>
      <c r="C16" s="740">
        <v>439787.47379044257</v>
      </c>
      <c r="D16" s="740">
        <v>19361.401000000005</v>
      </c>
      <c r="E16" s="740">
        <v>8284.7686977800004</v>
      </c>
      <c r="F16" s="740"/>
    </row>
    <row r="17" spans="1:6" s="2087" customFormat="1" ht="1.5" customHeight="1" x14ac:dyDescent="0.2">
      <c r="A17" s="1435"/>
      <c r="B17" s="2406"/>
      <c r="C17" s="2406"/>
      <c r="D17" s="2406"/>
      <c r="E17" s="2406"/>
      <c r="F17" s="2406"/>
    </row>
    <row r="18" spans="1:6" ht="26.25" customHeight="1" x14ac:dyDescent="0.2">
      <c r="A18" s="3188" t="s">
        <v>2407</v>
      </c>
      <c r="B18" s="3188"/>
      <c r="C18" s="3188"/>
      <c r="D18" s="3188"/>
      <c r="E18" s="3188"/>
      <c r="F18" s="3188"/>
    </row>
    <row r="19" spans="1:6" ht="1.1499999999999999" customHeight="1" x14ac:dyDescent="0.2">
      <c r="A19" s="3189" t="s">
        <v>2408</v>
      </c>
      <c r="B19" s="3189"/>
      <c r="C19" s="3189"/>
      <c r="D19" s="3189"/>
      <c r="E19" s="3189"/>
      <c r="F19" s="3189"/>
    </row>
    <row r="20" spans="1:6" ht="34.5" customHeight="1" x14ac:dyDescent="0.2">
      <c r="A20" s="3189"/>
      <c r="B20" s="3189"/>
      <c r="C20" s="3189"/>
      <c r="D20" s="3189"/>
      <c r="E20" s="3189"/>
      <c r="F20" s="3189"/>
    </row>
    <row r="21" spans="1:6" ht="15.6" customHeight="1" x14ac:dyDescent="0.2">
      <c r="A21" s="3189" t="s">
        <v>2409</v>
      </c>
      <c r="B21" s="3189"/>
      <c r="C21" s="3189"/>
      <c r="D21" s="3189"/>
      <c r="E21" s="3189"/>
      <c r="F21" s="3189"/>
    </row>
    <row r="22" spans="1:6" ht="36.75" customHeight="1" x14ac:dyDescent="0.2">
      <c r="A22" s="3186" t="s">
        <v>2410</v>
      </c>
      <c r="B22" s="3186"/>
      <c r="C22" s="3186"/>
      <c r="D22" s="3186"/>
      <c r="E22" s="3186"/>
      <c r="F22" s="3186"/>
    </row>
    <row r="23" spans="1:6" ht="30.75" customHeight="1" x14ac:dyDescent="0.2">
      <c r="A23" s="1436"/>
      <c r="B23" s="2407"/>
      <c r="C23" s="2407"/>
      <c r="D23" s="2407"/>
      <c r="E23" s="2407"/>
      <c r="F23" s="2407"/>
    </row>
    <row r="24" spans="1:6" ht="30.75" customHeight="1" x14ac:dyDescent="0.2">
      <c r="A24" s="1437"/>
      <c r="B24" s="2408"/>
    </row>
    <row r="108" spans="7:7" ht="30.75" customHeight="1" x14ac:dyDescent="0.25">
      <c r="G108" s="1971"/>
    </row>
  </sheetData>
  <mergeCells count="6">
    <mergeCell ref="A22:F22"/>
    <mergeCell ref="A1:F1"/>
    <mergeCell ref="C3:F3"/>
    <mergeCell ref="A18:F18"/>
    <mergeCell ref="A19:F20"/>
    <mergeCell ref="A21:F21"/>
  </mergeCells>
  <pageMargins left="0.50375000000000003"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14241-207E-49C4-9F81-5C07408EB680}">
  <sheetPr>
    <tabColor theme="2"/>
  </sheetPr>
  <dimension ref="A1:G150"/>
  <sheetViews>
    <sheetView showGridLines="0" showWhiteSpace="0" view="pageLayout" zoomScale="80" zoomScaleNormal="115" zoomScaleSheetLayoutView="100" zoomScalePageLayoutView="80" workbookViewId="0">
      <selection sqref="A1:E1"/>
    </sheetView>
  </sheetViews>
  <sheetFormatPr defaultColWidth="0" defaultRowHeight="12" x14ac:dyDescent="0.2"/>
  <cols>
    <col min="1" max="1" width="6.125" style="1430" customWidth="1"/>
    <col min="2" max="2" width="46.25" style="606" customWidth="1"/>
    <col min="3" max="3" width="8.375" style="1316" customWidth="1"/>
    <col min="4" max="4" width="19.875" style="1430" customWidth="1"/>
    <col min="5" max="5" width="13.75" style="1316" customWidth="1"/>
    <col min="6" max="7" width="0" style="604" hidden="1" customWidth="1"/>
    <col min="8" max="16384" width="8" style="604" hidden="1"/>
  </cols>
  <sheetData>
    <row r="1" spans="1:5" ht="15" x14ac:dyDescent="0.25">
      <c r="A1" s="3102" t="s">
        <v>2146</v>
      </c>
      <c r="B1" s="2990"/>
      <c r="C1" s="2990"/>
      <c r="D1" s="2867"/>
      <c r="E1" s="2867"/>
    </row>
    <row r="2" spans="1:5" ht="66.75" customHeight="1" x14ac:dyDescent="0.2">
      <c r="A2" s="605" t="s">
        <v>9</v>
      </c>
      <c r="B2" s="613"/>
      <c r="C2" s="2195" t="s">
        <v>608</v>
      </c>
      <c r="D2" s="2138" t="s">
        <v>609</v>
      </c>
      <c r="E2" s="2195" t="s">
        <v>610</v>
      </c>
    </row>
    <row r="3" spans="1:5" s="619" customFormat="1" ht="14.25" customHeight="1" x14ac:dyDescent="0.2">
      <c r="A3" s="3192" t="s">
        <v>611</v>
      </c>
      <c r="B3" s="3193"/>
      <c r="C3" s="2196"/>
      <c r="D3" s="2197"/>
      <c r="E3" s="2197"/>
    </row>
    <row r="4" spans="1:5" s="619" customFormat="1" ht="14.25" customHeight="1" x14ac:dyDescent="0.2">
      <c r="A4" s="1424">
        <v>1</v>
      </c>
      <c r="B4" s="739" t="s">
        <v>612</v>
      </c>
      <c r="C4" s="1423">
        <v>5129.8778671410701</v>
      </c>
      <c r="D4" s="1424" t="s">
        <v>613</v>
      </c>
      <c r="E4" s="2198" t="s">
        <v>3</v>
      </c>
    </row>
    <row r="5" spans="1:5" s="619" customFormat="1" ht="14.25" customHeight="1" x14ac:dyDescent="0.2">
      <c r="A5" s="1424"/>
      <c r="B5" s="739" t="s">
        <v>614</v>
      </c>
      <c r="C5" s="1423">
        <v>4049.9519190000001</v>
      </c>
      <c r="D5" s="1424" t="s">
        <v>615</v>
      </c>
      <c r="E5" s="2198" t="s">
        <v>3</v>
      </c>
    </row>
    <row r="6" spans="1:5" s="619" customFormat="1" ht="14.25" customHeight="1" x14ac:dyDescent="0.2">
      <c r="A6" s="1422"/>
      <c r="B6" s="739" t="s">
        <v>616</v>
      </c>
      <c r="C6" s="1422"/>
      <c r="D6" s="1424" t="s">
        <v>615</v>
      </c>
      <c r="E6" s="2198" t="s">
        <v>3</v>
      </c>
    </row>
    <row r="7" spans="1:5" s="619" customFormat="1" ht="14.25" customHeight="1" x14ac:dyDescent="0.2">
      <c r="A7" s="1422"/>
      <c r="B7" s="739" t="s">
        <v>617</v>
      </c>
      <c r="C7" s="2388"/>
      <c r="D7" s="1422" t="s">
        <v>615</v>
      </c>
      <c r="E7" s="2388" t="s">
        <v>3</v>
      </c>
    </row>
    <row r="8" spans="1:5" s="619" customFormat="1" ht="14.25" customHeight="1" x14ac:dyDescent="0.2">
      <c r="A8" s="1424">
        <v>2</v>
      </c>
      <c r="B8" s="733" t="s">
        <v>618</v>
      </c>
      <c r="C8" s="1423">
        <v>24013.536377705343</v>
      </c>
      <c r="D8" s="1424" t="s">
        <v>619</v>
      </c>
      <c r="E8" s="2198" t="s">
        <v>3</v>
      </c>
    </row>
    <row r="9" spans="1:5" s="619" customFormat="1" ht="36" x14ac:dyDescent="0.2">
      <c r="A9" s="1424">
        <v>3</v>
      </c>
      <c r="B9" s="618" t="s">
        <v>620</v>
      </c>
      <c r="C9" s="2198">
        <v>-726.40409087037597</v>
      </c>
      <c r="D9" s="1424" t="s">
        <v>621</v>
      </c>
      <c r="E9" s="2198" t="s">
        <v>3</v>
      </c>
    </row>
    <row r="10" spans="1:5" s="619" customFormat="1" x14ac:dyDescent="0.2">
      <c r="A10" s="1424" t="s">
        <v>622</v>
      </c>
      <c r="B10" s="618" t="s">
        <v>623</v>
      </c>
      <c r="C10" s="2198"/>
      <c r="D10" s="1424" t="s">
        <v>624</v>
      </c>
      <c r="E10" s="2198"/>
    </row>
    <row r="11" spans="1:5" s="619" customFormat="1" ht="38.25" customHeight="1" x14ac:dyDescent="0.2">
      <c r="A11" s="1424">
        <v>4</v>
      </c>
      <c r="B11" s="618" t="s">
        <v>1012</v>
      </c>
      <c r="C11" s="2389"/>
      <c r="D11" s="1424" t="s">
        <v>625</v>
      </c>
      <c r="E11" s="2198"/>
    </row>
    <row r="12" spans="1:5" s="619" customFormat="1" x14ac:dyDescent="0.2">
      <c r="A12" s="1424"/>
      <c r="B12" s="618" t="s">
        <v>626</v>
      </c>
      <c r="C12" s="2198"/>
      <c r="D12" s="1424" t="s">
        <v>627</v>
      </c>
      <c r="E12" s="2198"/>
    </row>
    <row r="13" spans="1:5" s="619" customFormat="1" x14ac:dyDescent="0.2">
      <c r="A13" s="1424">
        <v>5</v>
      </c>
      <c r="B13" s="619" t="s">
        <v>628</v>
      </c>
      <c r="C13" s="2198"/>
      <c r="D13" s="1424" t="s">
        <v>629</v>
      </c>
      <c r="E13" s="2198"/>
    </row>
    <row r="14" spans="1:5" s="619" customFormat="1" ht="24" x14ac:dyDescent="0.2">
      <c r="A14" s="1424" t="s">
        <v>630</v>
      </c>
      <c r="B14" s="618" t="s">
        <v>631</v>
      </c>
      <c r="C14" s="2198">
        <v>42.692282425870189</v>
      </c>
      <c r="D14" s="1424" t="s">
        <v>632</v>
      </c>
      <c r="E14" s="2198"/>
    </row>
    <row r="15" spans="1:5" s="619" customFormat="1" x14ac:dyDescent="0.2">
      <c r="A15" s="1393">
        <v>6</v>
      </c>
      <c r="B15" s="1419" t="s">
        <v>633</v>
      </c>
      <c r="C15" s="1394">
        <v>28459.702436401905</v>
      </c>
      <c r="D15" s="1393" t="s">
        <v>3</v>
      </c>
      <c r="E15" s="1394" t="s">
        <v>3</v>
      </c>
    </row>
    <row r="16" spans="1:5" s="619" customFormat="1" x14ac:dyDescent="0.2">
      <c r="A16" s="1428"/>
      <c r="B16" s="2390"/>
      <c r="C16" s="2391"/>
      <c r="D16" s="1428"/>
      <c r="E16" s="2391"/>
    </row>
    <row r="17" spans="1:5" s="619" customFormat="1" ht="15" x14ac:dyDescent="0.2">
      <c r="A17" s="3190" t="s">
        <v>634</v>
      </c>
      <c r="B17" s="3191"/>
      <c r="C17" s="2392"/>
      <c r="D17" s="1425"/>
      <c r="E17" s="2392" t="s">
        <v>3</v>
      </c>
    </row>
    <row r="18" spans="1:5" s="619" customFormat="1" x14ac:dyDescent="0.2">
      <c r="A18" s="1424">
        <v>7</v>
      </c>
      <c r="B18" s="618" t="s">
        <v>635</v>
      </c>
      <c r="C18" s="2198">
        <v>-255.46007147751573</v>
      </c>
      <c r="D18" s="1424" t="s">
        <v>636</v>
      </c>
      <c r="E18" s="2198" t="s">
        <v>3</v>
      </c>
    </row>
    <row r="19" spans="1:5" s="619" customFormat="1" ht="30" customHeight="1" x14ac:dyDescent="0.2">
      <c r="A19" s="1424">
        <v>8</v>
      </c>
      <c r="B19" s="618" t="s">
        <v>637</v>
      </c>
      <c r="C19" s="2198">
        <v>-3451.1847517056049</v>
      </c>
      <c r="D19" s="1424" t="s">
        <v>638</v>
      </c>
      <c r="E19" s="2198" t="s">
        <v>3</v>
      </c>
    </row>
    <row r="20" spans="1:5" s="619" customFormat="1" x14ac:dyDescent="0.2">
      <c r="A20" s="1424">
        <v>9</v>
      </c>
      <c r="B20" s="618" t="s">
        <v>639</v>
      </c>
      <c r="C20" s="2198" t="s">
        <v>640</v>
      </c>
      <c r="D20" s="1424" t="s">
        <v>3</v>
      </c>
      <c r="E20" s="2198" t="s">
        <v>3</v>
      </c>
    </row>
    <row r="21" spans="1:5" s="619" customFormat="1" ht="36" x14ac:dyDescent="0.2">
      <c r="A21" s="1424">
        <v>10</v>
      </c>
      <c r="B21" s="618" t="s">
        <v>641</v>
      </c>
      <c r="C21" s="2153">
        <v>-135.77809339240099</v>
      </c>
      <c r="D21" s="1424" t="s">
        <v>642</v>
      </c>
      <c r="E21" s="2198" t="s">
        <v>3</v>
      </c>
    </row>
    <row r="22" spans="1:5" s="619" customFormat="1" x14ac:dyDescent="0.2">
      <c r="A22" s="1424">
        <v>11</v>
      </c>
      <c r="B22" s="618" t="s">
        <v>643</v>
      </c>
      <c r="C22" s="2393">
        <v>26.025331108813955</v>
      </c>
      <c r="D22" s="1424" t="s">
        <v>644</v>
      </c>
      <c r="E22" s="2198" t="s">
        <v>3</v>
      </c>
    </row>
    <row r="23" spans="1:5" s="619" customFormat="1" ht="24" x14ac:dyDescent="0.2">
      <c r="A23" s="1424">
        <v>12</v>
      </c>
      <c r="B23" s="618" t="s">
        <v>645</v>
      </c>
      <c r="C23" s="2393"/>
      <c r="D23" s="1424" t="s">
        <v>646</v>
      </c>
      <c r="E23" s="2198" t="s">
        <v>3</v>
      </c>
    </row>
    <row r="24" spans="1:5" s="619" customFormat="1" ht="24" x14ac:dyDescent="0.2">
      <c r="A24" s="1424">
        <v>13</v>
      </c>
      <c r="B24" s="618" t="s">
        <v>647</v>
      </c>
      <c r="C24" s="2153"/>
      <c r="D24" s="1424" t="s">
        <v>648</v>
      </c>
      <c r="E24" s="2198" t="s">
        <v>3</v>
      </c>
    </row>
    <row r="25" spans="1:5" s="619" customFormat="1" ht="24" x14ac:dyDescent="0.2">
      <c r="A25" s="1424">
        <v>14</v>
      </c>
      <c r="B25" s="618" t="s">
        <v>649</v>
      </c>
      <c r="C25" s="2393">
        <v>-73.492578670854641</v>
      </c>
      <c r="D25" s="1424" t="s">
        <v>650</v>
      </c>
      <c r="E25" s="2198" t="s">
        <v>3</v>
      </c>
    </row>
    <row r="26" spans="1:5" s="619" customFormat="1" x14ac:dyDescent="0.2">
      <c r="A26" s="1424">
        <v>15</v>
      </c>
      <c r="B26" s="618" t="s">
        <v>651</v>
      </c>
      <c r="C26" s="2393">
        <v>-130.36593883470039</v>
      </c>
      <c r="D26" s="1424" t="s">
        <v>652</v>
      </c>
      <c r="E26" s="2198" t="s">
        <v>3</v>
      </c>
    </row>
    <row r="27" spans="1:5" s="619" customFormat="1" ht="24" x14ac:dyDescent="0.2">
      <c r="A27" s="1424">
        <v>16</v>
      </c>
      <c r="B27" s="618" t="s">
        <v>653</v>
      </c>
      <c r="C27" s="2393">
        <v>-18.817086718158667</v>
      </c>
      <c r="D27" s="1424" t="s">
        <v>654</v>
      </c>
      <c r="E27" s="2198"/>
    </row>
    <row r="28" spans="1:5" s="619" customFormat="1" ht="63.75" customHeight="1" x14ac:dyDescent="0.2">
      <c r="A28" s="1424">
        <v>17</v>
      </c>
      <c r="B28" s="618" t="s">
        <v>655</v>
      </c>
      <c r="C28" s="2198"/>
      <c r="D28" s="1424" t="s">
        <v>656</v>
      </c>
      <c r="E28" s="2198"/>
    </row>
    <row r="29" spans="1:5" s="619" customFormat="1" ht="60" x14ac:dyDescent="0.2">
      <c r="A29" s="1424">
        <v>18</v>
      </c>
      <c r="B29" s="618" t="s">
        <v>657</v>
      </c>
      <c r="C29" s="2198"/>
      <c r="D29" s="1424" t="s">
        <v>658</v>
      </c>
      <c r="E29" s="2198"/>
    </row>
    <row r="30" spans="1:5" s="619" customFormat="1" ht="48" x14ac:dyDescent="0.2">
      <c r="A30" s="1424">
        <v>19</v>
      </c>
      <c r="B30" s="618" t="s">
        <v>659</v>
      </c>
      <c r="C30" s="2198"/>
      <c r="D30" s="1424" t="s">
        <v>660</v>
      </c>
      <c r="E30" s="2198"/>
    </row>
    <row r="31" spans="1:5" s="619" customFormat="1" x14ac:dyDescent="0.2">
      <c r="A31" s="1424">
        <v>20</v>
      </c>
      <c r="B31" s="618" t="s">
        <v>639</v>
      </c>
      <c r="C31" s="2198" t="s">
        <v>640</v>
      </c>
      <c r="D31" s="1424" t="s">
        <v>3</v>
      </c>
      <c r="E31" s="2198" t="s">
        <v>3</v>
      </c>
    </row>
    <row r="32" spans="1:5" s="619" customFormat="1" ht="24" x14ac:dyDescent="0.2">
      <c r="A32" s="1424" t="s">
        <v>661</v>
      </c>
      <c r="B32" s="618" t="s">
        <v>662</v>
      </c>
      <c r="C32" s="2198"/>
      <c r="D32" s="1424" t="s">
        <v>663</v>
      </c>
      <c r="E32" s="2198" t="s">
        <v>3</v>
      </c>
    </row>
    <row r="33" spans="1:5" s="619" customFormat="1" ht="24" x14ac:dyDescent="0.2">
      <c r="A33" s="1424" t="s">
        <v>664</v>
      </c>
      <c r="B33" s="618" t="s">
        <v>665</v>
      </c>
      <c r="C33" s="2198"/>
      <c r="D33" s="1424" t="s">
        <v>666</v>
      </c>
      <c r="E33" s="2198" t="s">
        <v>3</v>
      </c>
    </row>
    <row r="34" spans="1:5" s="619" customFormat="1" ht="36" x14ac:dyDescent="0.2">
      <c r="A34" s="1424" t="s">
        <v>667</v>
      </c>
      <c r="B34" s="618" t="s">
        <v>668</v>
      </c>
      <c r="C34" s="2198"/>
      <c r="D34" s="1424" t="s">
        <v>669</v>
      </c>
      <c r="E34" s="2198" t="s">
        <v>3</v>
      </c>
    </row>
    <row r="35" spans="1:5" s="619" customFormat="1" x14ac:dyDescent="0.2">
      <c r="A35" s="1424" t="s">
        <v>670</v>
      </c>
      <c r="B35" s="618" t="s">
        <v>671</v>
      </c>
      <c r="C35" s="2198"/>
      <c r="D35" s="1424" t="s">
        <v>672</v>
      </c>
      <c r="E35" s="2198" t="s">
        <v>3</v>
      </c>
    </row>
    <row r="36" spans="1:5" s="619" customFormat="1" ht="60.75" customHeight="1" x14ac:dyDescent="0.2">
      <c r="A36" s="1424">
        <v>21</v>
      </c>
      <c r="B36" s="618" t="s">
        <v>673</v>
      </c>
      <c r="C36" s="2198"/>
      <c r="D36" s="1424" t="s">
        <v>674</v>
      </c>
      <c r="E36" s="2198" t="s">
        <v>3</v>
      </c>
    </row>
    <row r="37" spans="1:5" s="619" customFormat="1" x14ac:dyDescent="0.2">
      <c r="A37" s="1424">
        <v>22</v>
      </c>
      <c r="B37" s="619" t="s">
        <v>675</v>
      </c>
      <c r="C37" s="2198"/>
      <c r="D37" s="1424" t="s">
        <v>676</v>
      </c>
      <c r="E37" s="2198" t="s">
        <v>3</v>
      </c>
    </row>
    <row r="38" spans="1:5" s="619" customFormat="1" ht="58.5" customHeight="1" x14ac:dyDescent="0.2">
      <c r="A38" s="1424">
        <v>23</v>
      </c>
      <c r="B38" s="618" t="s">
        <v>677</v>
      </c>
      <c r="C38" s="2198"/>
      <c r="D38" s="1424" t="s">
        <v>678</v>
      </c>
      <c r="E38" s="2198"/>
    </row>
    <row r="39" spans="1:5" s="619" customFormat="1" x14ac:dyDescent="0.2">
      <c r="A39" s="1424">
        <v>24</v>
      </c>
      <c r="B39" s="618" t="s">
        <v>639</v>
      </c>
      <c r="C39" s="619" t="s">
        <v>640</v>
      </c>
      <c r="D39" s="1424" t="s">
        <v>3</v>
      </c>
      <c r="E39" s="2198" t="s">
        <v>3</v>
      </c>
    </row>
    <row r="40" spans="1:5" s="619" customFormat="1" ht="24" x14ac:dyDescent="0.2">
      <c r="A40" s="1424">
        <v>25</v>
      </c>
      <c r="B40" s="618" t="s">
        <v>679</v>
      </c>
      <c r="C40" s="2198"/>
      <c r="D40" s="1424" t="s">
        <v>674</v>
      </c>
      <c r="E40" s="2198"/>
    </row>
    <row r="41" spans="1:5" s="619" customFormat="1" x14ac:dyDescent="0.2">
      <c r="A41" s="1424" t="s">
        <v>680</v>
      </c>
      <c r="B41" s="1499" t="s">
        <v>1013</v>
      </c>
      <c r="C41" s="2198"/>
      <c r="D41" s="1424" t="s">
        <v>681</v>
      </c>
      <c r="E41" s="2198" t="s">
        <v>3</v>
      </c>
    </row>
    <row r="42" spans="1:5" s="619" customFormat="1" x14ac:dyDescent="0.2">
      <c r="A42" s="1424" t="s">
        <v>682</v>
      </c>
      <c r="B42" s="618" t="s">
        <v>683</v>
      </c>
      <c r="C42" s="2198"/>
      <c r="D42" s="1424" t="s">
        <v>684</v>
      </c>
      <c r="E42" s="2198" t="s">
        <v>3</v>
      </c>
    </row>
    <row r="43" spans="1:5" s="619" customFormat="1" ht="40.5" customHeight="1" x14ac:dyDescent="0.2">
      <c r="A43" s="1424">
        <v>26</v>
      </c>
      <c r="B43" s="618" t="s">
        <v>685</v>
      </c>
      <c r="C43" s="2198"/>
      <c r="D43" s="1424" t="s">
        <v>3</v>
      </c>
      <c r="E43" s="2198" t="s">
        <v>3</v>
      </c>
    </row>
    <row r="44" spans="1:5" s="619" customFormat="1" ht="24" x14ac:dyDescent="0.2">
      <c r="A44" s="1424" t="s">
        <v>686</v>
      </c>
      <c r="B44" s="618" t="s">
        <v>687</v>
      </c>
      <c r="C44" s="2198"/>
      <c r="D44" s="1424" t="s">
        <v>3</v>
      </c>
      <c r="E44" s="2198">
        <v>43.246534043451199</v>
      </c>
    </row>
    <row r="45" spans="1:5" s="619" customFormat="1" x14ac:dyDescent="0.2">
      <c r="A45" s="1424"/>
      <c r="B45" s="619" t="s">
        <v>688</v>
      </c>
      <c r="C45" s="2198"/>
      <c r="D45" s="1424">
        <v>467</v>
      </c>
      <c r="E45" s="2198">
        <v>-45.383772973299834</v>
      </c>
    </row>
    <row r="46" spans="1:5" s="619" customFormat="1" x14ac:dyDescent="0.2">
      <c r="A46" s="1424"/>
      <c r="B46" s="618" t="s">
        <v>689</v>
      </c>
      <c r="C46" s="2198"/>
      <c r="D46" s="1424">
        <v>467</v>
      </c>
      <c r="E46" s="2198" t="s">
        <v>3</v>
      </c>
    </row>
    <row r="47" spans="1:5" s="619" customFormat="1" x14ac:dyDescent="0.2">
      <c r="A47" s="1424"/>
      <c r="B47" s="619" t="s">
        <v>690</v>
      </c>
      <c r="C47" s="2198"/>
      <c r="D47" s="1424">
        <v>468</v>
      </c>
      <c r="E47" s="2198">
        <v>88.630307016751033</v>
      </c>
    </row>
    <row r="48" spans="1:5" s="619" customFormat="1" x14ac:dyDescent="0.2">
      <c r="A48" s="1424"/>
      <c r="B48" s="618" t="s">
        <v>691</v>
      </c>
      <c r="C48" s="2198"/>
      <c r="D48" s="1424">
        <v>468</v>
      </c>
      <c r="E48" s="2198" t="s">
        <v>3</v>
      </c>
    </row>
    <row r="49" spans="1:5" s="619" customFormat="1" ht="36" x14ac:dyDescent="0.2">
      <c r="A49" s="1424" t="s">
        <v>692</v>
      </c>
      <c r="B49" s="618" t="s">
        <v>693</v>
      </c>
      <c r="C49" s="2198"/>
      <c r="D49" s="1424">
        <v>481</v>
      </c>
      <c r="E49" s="2198" t="s">
        <v>3</v>
      </c>
    </row>
    <row r="50" spans="1:5" s="619" customFormat="1" x14ac:dyDescent="0.2">
      <c r="A50" s="1424"/>
      <c r="B50" s="618" t="s">
        <v>694</v>
      </c>
      <c r="C50" s="2198"/>
      <c r="D50" s="1424">
        <v>481</v>
      </c>
      <c r="E50" s="2198" t="s">
        <v>3</v>
      </c>
    </row>
    <row r="51" spans="1:5" s="619" customFormat="1" ht="24" x14ac:dyDescent="0.2">
      <c r="A51" s="1424">
        <v>27</v>
      </c>
      <c r="B51" s="618" t="s">
        <v>695</v>
      </c>
      <c r="C51" s="2198"/>
      <c r="D51" s="1424" t="s">
        <v>696</v>
      </c>
      <c r="E51" s="2198" t="s">
        <v>3</v>
      </c>
    </row>
    <row r="52" spans="1:5" s="619" customFormat="1" x14ac:dyDescent="0.2">
      <c r="A52" s="1393">
        <v>28</v>
      </c>
      <c r="B52" s="753" t="s">
        <v>697</v>
      </c>
      <c r="C52" s="1394">
        <v>-4039.0731896904213</v>
      </c>
      <c r="D52" s="1393" t="s">
        <v>3</v>
      </c>
      <c r="E52" s="1394" t="s">
        <v>3</v>
      </c>
    </row>
    <row r="53" spans="1:5" s="619" customFormat="1" x14ac:dyDescent="0.2">
      <c r="A53" s="1393">
        <v>29</v>
      </c>
      <c r="B53" s="1419" t="s">
        <v>698</v>
      </c>
      <c r="C53" s="1394">
        <v>24420.629246711484</v>
      </c>
      <c r="D53" s="1393" t="s">
        <v>3</v>
      </c>
      <c r="E53" s="1394" t="s">
        <v>3</v>
      </c>
    </row>
    <row r="54" spans="1:5" s="2394" customFormat="1" x14ac:dyDescent="0.2">
      <c r="A54" s="1428"/>
      <c r="B54" s="2390"/>
      <c r="C54" s="2391"/>
      <c r="D54" s="1428"/>
      <c r="E54" s="2391"/>
    </row>
    <row r="55" spans="1:5" s="619" customFormat="1" ht="15" x14ac:dyDescent="0.2">
      <c r="A55" s="3190" t="s">
        <v>699</v>
      </c>
      <c r="B55" s="3191"/>
      <c r="C55" s="2392"/>
      <c r="D55" s="1425"/>
      <c r="E55" s="2392" t="s">
        <v>3</v>
      </c>
    </row>
    <row r="56" spans="1:5" s="619" customFormat="1" x14ac:dyDescent="0.2">
      <c r="A56" s="1424">
        <v>30</v>
      </c>
      <c r="B56" s="618" t="s">
        <v>612</v>
      </c>
      <c r="C56" s="2198">
        <v>3126.0170240799998</v>
      </c>
      <c r="D56" s="1424" t="s">
        <v>700</v>
      </c>
      <c r="E56" s="2198" t="s">
        <v>3</v>
      </c>
    </row>
    <row r="57" spans="1:5" s="619" customFormat="1" x14ac:dyDescent="0.2">
      <c r="A57" s="1424">
        <v>31</v>
      </c>
      <c r="B57" s="618" t="s">
        <v>701</v>
      </c>
      <c r="C57" s="2198">
        <v>748.25055636126308</v>
      </c>
      <c r="D57" s="1424" t="s">
        <v>3</v>
      </c>
      <c r="E57" s="2198" t="s">
        <v>3</v>
      </c>
    </row>
    <row r="58" spans="1:5" s="619" customFormat="1" ht="24" x14ac:dyDescent="0.2">
      <c r="A58" s="1424">
        <v>32</v>
      </c>
      <c r="B58" s="618" t="s">
        <v>702</v>
      </c>
      <c r="C58" s="2198">
        <v>2377.7664677187367</v>
      </c>
      <c r="D58" s="1424"/>
      <c r="E58" s="2198" t="s">
        <v>3</v>
      </c>
    </row>
    <row r="59" spans="1:5" s="619" customFormat="1" ht="34.5" customHeight="1" x14ac:dyDescent="0.2">
      <c r="A59" s="1424">
        <v>33</v>
      </c>
      <c r="B59" s="618" t="s">
        <v>1014</v>
      </c>
      <c r="C59" s="2198"/>
      <c r="D59" s="1424" t="s">
        <v>703</v>
      </c>
      <c r="E59" s="2198"/>
    </row>
    <row r="60" spans="1:5" s="619" customFormat="1" x14ac:dyDescent="0.2">
      <c r="A60" s="1424"/>
      <c r="B60" s="618" t="s">
        <v>626</v>
      </c>
      <c r="C60" s="2198"/>
      <c r="D60" s="1424" t="s">
        <v>704</v>
      </c>
      <c r="E60" s="2198" t="s">
        <v>3</v>
      </c>
    </row>
    <row r="61" spans="1:5" s="619" customFormat="1" ht="36" x14ac:dyDescent="0.2">
      <c r="A61" s="1424">
        <v>34</v>
      </c>
      <c r="B61" s="618" t="s">
        <v>705</v>
      </c>
      <c r="C61" s="2198"/>
      <c r="D61" s="1424" t="s">
        <v>706</v>
      </c>
      <c r="E61" s="2198" t="s">
        <v>3</v>
      </c>
    </row>
    <row r="62" spans="1:5" s="619" customFormat="1" x14ac:dyDescent="0.2">
      <c r="A62" s="1424">
        <v>35</v>
      </c>
      <c r="B62" s="619" t="s">
        <v>707</v>
      </c>
      <c r="C62" s="2198"/>
      <c r="D62" s="1424" t="s">
        <v>703</v>
      </c>
      <c r="E62" s="2198" t="s">
        <v>3</v>
      </c>
    </row>
    <row r="63" spans="1:5" s="619" customFormat="1" x14ac:dyDescent="0.2">
      <c r="A63" s="1393">
        <v>36</v>
      </c>
      <c r="B63" s="753" t="s">
        <v>708</v>
      </c>
      <c r="C63" s="1394">
        <v>3126.0170240799998</v>
      </c>
      <c r="D63" s="1393" t="s">
        <v>3</v>
      </c>
      <c r="E63" s="1394" t="s">
        <v>3</v>
      </c>
    </row>
    <row r="64" spans="1:5" s="2394" customFormat="1" x14ac:dyDescent="0.2">
      <c r="A64" s="1428"/>
      <c r="B64" s="2390"/>
      <c r="C64" s="2391"/>
      <c r="D64" s="1428"/>
      <c r="E64" s="2391"/>
    </row>
    <row r="65" spans="1:5" s="619" customFormat="1" ht="15" x14ac:dyDescent="0.2">
      <c r="A65" s="3190" t="s">
        <v>709</v>
      </c>
      <c r="B65" s="3191"/>
      <c r="C65" s="2392"/>
      <c r="D65" s="1425"/>
      <c r="E65" s="2392" t="s">
        <v>3</v>
      </c>
    </row>
    <row r="66" spans="1:5" s="619" customFormat="1" ht="24" x14ac:dyDescent="0.2">
      <c r="A66" s="1424">
        <v>37</v>
      </c>
      <c r="B66" s="618" t="s">
        <v>710</v>
      </c>
      <c r="C66" s="2198">
        <v>-28.5</v>
      </c>
      <c r="D66" s="1424" t="s">
        <v>711</v>
      </c>
      <c r="E66" s="2198" t="s">
        <v>3</v>
      </c>
    </row>
    <row r="67" spans="1:5" s="619" customFormat="1" ht="61.5" customHeight="1" x14ac:dyDescent="0.2">
      <c r="A67" s="1424">
        <v>38</v>
      </c>
      <c r="B67" s="618" t="s">
        <v>712</v>
      </c>
      <c r="C67" s="2198"/>
      <c r="D67" s="1424" t="s">
        <v>713</v>
      </c>
      <c r="E67" s="2198" t="s">
        <v>3</v>
      </c>
    </row>
    <row r="68" spans="1:5" s="619" customFormat="1" ht="66" customHeight="1" x14ac:dyDescent="0.2">
      <c r="A68" s="1424">
        <v>39</v>
      </c>
      <c r="B68" s="618" t="s">
        <v>1016</v>
      </c>
      <c r="C68" s="2198"/>
      <c r="D68" s="1424" t="s">
        <v>714</v>
      </c>
      <c r="E68" s="2198" t="s">
        <v>3</v>
      </c>
    </row>
    <row r="69" spans="1:5" s="619" customFormat="1" ht="66" customHeight="1" x14ac:dyDescent="0.2">
      <c r="A69" s="1424">
        <v>40</v>
      </c>
      <c r="B69" s="618" t="s">
        <v>1015</v>
      </c>
      <c r="C69" s="2198"/>
      <c r="D69" s="1424" t="s">
        <v>715</v>
      </c>
      <c r="E69" s="2198" t="s">
        <v>3</v>
      </c>
    </row>
    <row r="70" spans="1:5" s="619" customFormat="1" ht="60" customHeight="1" x14ac:dyDescent="0.2">
      <c r="A70" s="1424">
        <v>41</v>
      </c>
      <c r="B70" s="618" t="s">
        <v>716</v>
      </c>
      <c r="C70" s="2198"/>
      <c r="D70" s="1424" t="s">
        <v>3</v>
      </c>
      <c r="E70" s="2198" t="s">
        <v>3</v>
      </c>
    </row>
    <row r="71" spans="1:5" s="619" customFormat="1" ht="48" x14ac:dyDescent="0.2">
      <c r="A71" s="1424" t="s">
        <v>717</v>
      </c>
      <c r="B71" s="618" t="s">
        <v>718</v>
      </c>
      <c r="C71" s="2198"/>
      <c r="D71" s="1424" t="s">
        <v>719</v>
      </c>
      <c r="E71" s="2198"/>
    </row>
    <row r="72" spans="1:5" s="619" customFormat="1" x14ac:dyDescent="0.2">
      <c r="A72" s="1424"/>
      <c r="B72" s="618" t="s">
        <v>720</v>
      </c>
      <c r="C72" s="2198"/>
      <c r="D72" s="1424" t="s">
        <v>3</v>
      </c>
      <c r="E72" s="2198" t="s">
        <v>3</v>
      </c>
    </row>
    <row r="73" spans="1:5" s="619" customFormat="1" ht="36" x14ac:dyDescent="0.2">
      <c r="A73" s="1424" t="s">
        <v>721</v>
      </c>
      <c r="B73" s="618" t="s">
        <v>1017</v>
      </c>
      <c r="C73" s="2198"/>
      <c r="D73" s="1424" t="s">
        <v>722</v>
      </c>
      <c r="E73" s="2198" t="s">
        <v>3</v>
      </c>
    </row>
    <row r="74" spans="1:5" s="619" customFormat="1" ht="36" x14ac:dyDescent="0.2">
      <c r="A74" s="1424"/>
      <c r="B74" s="618" t="s">
        <v>723</v>
      </c>
      <c r="C74" s="2198"/>
      <c r="D74" s="1424" t="s">
        <v>3</v>
      </c>
      <c r="E74" s="2198" t="s">
        <v>3</v>
      </c>
    </row>
    <row r="75" spans="1:5" s="619" customFormat="1" ht="24" x14ac:dyDescent="0.2">
      <c r="A75" s="1424" t="s">
        <v>724</v>
      </c>
      <c r="B75" s="618" t="s">
        <v>725</v>
      </c>
      <c r="C75" s="2198"/>
      <c r="D75" s="1424" t="s">
        <v>726</v>
      </c>
      <c r="E75" s="2198" t="s">
        <v>3</v>
      </c>
    </row>
    <row r="76" spans="1:5" s="619" customFormat="1" x14ac:dyDescent="0.2">
      <c r="A76" s="1424"/>
      <c r="B76" s="618" t="s">
        <v>727</v>
      </c>
      <c r="C76" s="2198"/>
      <c r="D76" s="1424">
        <v>467</v>
      </c>
      <c r="E76" s="2198" t="s">
        <v>3</v>
      </c>
    </row>
    <row r="77" spans="1:5" s="619" customFormat="1" x14ac:dyDescent="0.2">
      <c r="A77" s="1424"/>
      <c r="B77" s="618" t="s">
        <v>728</v>
      </c>
      <c r="C77" s="2198"/>
      <c r="D77" s="1424">
        <v>468</v>
      </c>
      <c r="E77" s="2198" t="s">
        <v>3</v>
      </c>
    </row>
    <row r="78" spans="1:5" s="619" customFormat="1" x14ac:dyDescent="0.2">
      <c r="A78" s="1424"/>
      <c r="B78" s="618" t="s">
        <v>729</v>
      </c>
      <c r="C78" s="2198"/>
      <c r="D78" s="1424">
        <v>481</v>
      </c>
      <c r="E78" s="2198" t="s">
        <v>3</v>
      </c>
    </row>
    <row r="79" spans="1:5" s="619" customFormat="1" ht="24" x14ac:dyDescent="0.2">
      <c r="A79" s="1424">
        <v>42</v>
      </c>
      <c r="B79" s="618" t="s">
        <v>730</v>
      </c>
      <c r="C79" s="2198">
        <v>0</v>
      </c>
      <c r="D79" s="1424" t="s">
        <v>731</v>
      </c>
      <c r="E79" s="2198" t="s">
        <v>3</v>
      </c>
    </row>
    <row r="80" spans="1:5" s="619" customFormat="1" x14ac:dyDescent="0.2">
      <c r="A80" s="1393">
        <v>43</v>
      </c>
      <c r="B80" s="753" t="s">
        <v>732</v>
      </c>
      <c r="C80" s="1394">
        <v>-28.5</v>
      </c>
      <c r="D80" s="1393" t="s">
        <v>3</v>
      </c>
      <c r="E80" s="1394" t="s">
        <v>3</v>
      </c>
    </row>
    <row r="81" spans="1:5" s="619" customFormat="1" x14ac:dyDescent="0.2">
      <c r="A81" s="1393">
        <v>44</v>
      </c>
      <c r="B81" s="1419" t="s">
        <v>733</v>
      </c>
      <c r="C81" s="1394">
        <v>3097.5170240799998</v>
      </c>
      <c r="D81" s="1393" t="s">
        <v>3</v>
      </c>
      <c r="E81" s="1394" t="s">
        <v>3</v>
      </c>
    </row>
    <row r="82" spans="1:5" s="619" customFormat="1" x14ac:dyDescent="0.2">
      <c r="A82" s="1393">
        <v>45</v>
      </c>
      <c r="B82" s="1419" t="s">
        <v>734</v>
      </c>
      <c r="C82" s="1394">
        <v>27518.146270791483</v>
      </c>
      <c r="D82" s="1393" t="s">
        <v>3</v>
      </c>
      <c r="E82" s="1394" t="s">
        <v>3</v>
      </c>
    </row>
    <row r="83" spans="1:5" s="2394" customFormat="1" x14ac:dyDescent="0.2">
      <c r="A83" s="1428"/>
      <c r="B83" s="2390"/>
      <c r="C83" s="2391"/>
      <c r="D83" s="1428"/>
      <c r="E83" s="2391"/>
    </row>
    <row r="84" spans="1:5" s="619" customFormat="1" ht="15" x14ac:dyDescent="0.2">
      <c r="A84" s="3190" t="s">
        <v>735</v>
      </c>
      <c r="B84" s="3191"/>
      <c r="C84" s="2392"/>
      <c r="D84" s="1425"/>
      <c r="E84" s="2392" t="s">
        <v>3</v>
      </c>
    </row>
    <row r="85" spans="1:5" s="619" customFormat="1" x14ac:dyDescent="0.2">
      <c r="A85" s="1424">
        <v>46</v>
      </c>
      <c r="B85" s="619" t="s">
        <v>612</v>
      </c>
      <c r="C85" s="2198">
        <v>4560.9698448348154</v>
      </c>
      <c r="D85" s="1424" t="s">
        <v>736</v>
      </c>
      <c r="E85" s="2198"/>
    </row>
    <row r="86" spans="1:5" s="619" customFormat="1" ht="40.5" customHeight="1" x14ac:dyDescent="0.2">
      <c r="A86" s="1424">
        <v>47</v>
      </c>
      <c r="B86" s="618" t="s">
        <v>1018</v>
      </c>
      <c r="C86" s="2198"/>
      <c r="D86" s="1424" t="s">
        <v>737</v>
      </c>
      <c r="E86" s="2198"/>
    </row>
    <row r="87" spans="1:5" s="619" customFormat="1" x14ac:dyDescent="0.2">
      <c r="A87" s="1424"/>
      <c r="B87" s="618" t="s">
        <v>626</v>
      </c>
      <c r="C87" s="2198"/>
      <c r="D87" s="1424" t="s">
        <v>738</v>
      </c>
      <c r="E87" s="2198"/>
    </row>
    <row r="88" spans="1:5" s="619" customFormat="1" ht="48" x14ac:dyDescent="0.2">
      <c r="A88" s="1424">
        <v>48</v>
      </c>
      <c r="B88" s="618" t="s">
        <v>739</v>
      </c>
      <c r="C88" s="2198"/>
      <c r="D88" s="1424" t="s">
        <v>740</v>
      </c>
      <c r="E88" s="2198"/>
    </row>
    <row r="89" spans="1:5" s="619" customFormat="1" x14ac:dyDescent="0.2">
      <c r="A89" s="1424">
        <v>49</v>
      </c>
      <c r="B89" s="619" t="s">
        <v>741</v>
      </c>
      <c r="C89" s="2198"/>
      <c r="D89" s="1424" t="s">
        <v>737</v>
      </c>
      <c r="E89" s="2198"/>
    </row>
    <row r="90" spans="1:5" s="619" customFormat="1" x14ac:dyDescent="0.2">
      <c r="A90" s="1424">
        <v>50</v>
      </c>
      <c r="B90" s="618" t="s">
        <v>742</v>
      </c>
      <c r="C90" s="2198">
        <v>220.39731908000016</v>
      </c>
      <c r="D90" s="1424" t="s">
        <v>743</v>
      </c>
      <c r="E90" s="2198" t="s">
        <v>3</v>
      </c>
    </row>
    <row r="91" spans="1:5" s="619" customFormat="1" x14ac:dyDescent="0.2">
      <c r="A91" s="1393">
        <v>51</v>
      </c>
      <c r="B91" s="1419" t="s">
        <v>744</v>
      </c>
      <c r="C91" s="1394">
        <v>4781.3671639148151</v>
      </c>
      <c r="D91" s="1393" t="s">
        <v>3</v>
      </c>
      <c r="E91" s="1394" t="s">
        <v>3</v>
      </c>
    </row>
    <row r="92" spans="1:5" s="2394" customFormat="1" x14ac:dyDescent="0.2">
      <c r="A92" s="1428"/>
      <c r="B92" s="2390"/>
      <c r="C92" s="2391"/>
      <c r="D92" s="1428"/>
      <c r="E92" s="2391"/>
    </row>
    <row r="93" spans="1:5" s="619" customFormat="1" ht="15" x14ac:dyDescent="0.2">
      <c r="A93" s="3190" t="s">
        <v>745</v>
      </c>
      <c r="B93" s="3191"/>
      <c r="C93" s="2392"/>
      <c r="D93" s="1425"/>
      <c r="E93" s="2392" t="s">
        <v>3</v>
      </c>
    </row>
    <row r="94" spans="1:5" s="619" customFormat="1" ht="24" x14ac:dyDescent="0.2">
      <c r="A94" s="1424">
        <v>52</v>
      </c>
      <c r="B94" s="618" t="s">
        <v>746</v>
      </c>
      <c r="C94" s="2198">
        <v>-63.9</v>
      </c>
      <c r="D94" s="1424" t="s">
        <v>747</v>
      </c>
      <c r="E94" s="2198" t="s">
        <v>3</v>
      </c>
    </row>
    <row r="95" spans="1:5" s="619" customFormat="1" ht="48" x14ac:dyDescent="0.2">
      <c r="A95" s="1424">
        <v>53</v>
      </c>
      <c r="B95" s="618" t="s">
        <v>1019</v>
      </c>
      <c r="C95" s="2198"/>
      <c r="D95" s="1424" t="s">
        <v>748</v>
      </c>
      <c r="E95" s="2198" t="s">
        <v>3</v>
      </c>
    </row>
    <row r="96" spans="1:5" s="619" customFormat="1" ht="65.25" customHeight="1" x14ac:dyDescent="0.2">
      <c r="A96" s="1424">
        <v>54</v>
      </c>
      <c r="B96" s="618" t="s">
        <v>1024</v>
      </c>
      <c r="C96" s="2198"/>
      <c r="D96" s="1424" t="s">
        <v>749</v>
      </c>
      <c r="E96" s="2198" t="s">
        <v>3</v>
      </c>
    </row>
    <row r="97" spans="1:7" s="619" customFormat="1" x14ac:dyDescent="0.2">
      <c r="A97" s="1424" t="s">
        <v>750</v>
      </c>
      <c r="B97" s="619" t="s">
        <v>751</v>
      </c>
      <c r="D97" s="1424" t="s">
        <v>3</v>
      </c>
      <c r="E97" s="2198" t="s">
        <v>3</v>
      </c>
    </row>
    <row r="98" spans="1:7" s="619" customFormat="1" ht="24" x14ac:dyDescent="0.2">
      <c r="A98" s="1424" t="s">
        <v>752</v>
      </c>
      <c r="B98" s="618" t="s">
        <v>753</v>
      </c>
      <c r="D98" s="1424" t="s">
        <v>3</v>
      </c>
      <c r="E98" s="2198" t="s">
        <v>3</v>
      </c>
    </row>
    <row r="99" spans="1:7" s="619" customFormat="1" ht="64.5" customHeight="1" x14ac:dyDescent="0.2">
      <c r="A99" s="1424">
        <v>55</v>
      </c>
      <c r="B99" s="618" t="s">
        <v>1020</v>
      </c>
      <c r="C99" s="2198">
        <v>-1000</v>
      </c>
      <c r="D99" s="1424" t="s">
        <v>754</v>
      </c>
      <c r="E99" s="2198"/>
    </row>
    <row r="100" spans="1:7" s="619" customFormat="1" ht="57.75" customHeight="1" x14ac:dyDescent="0.2">
      <c r="A100" s="1424">
        <v>56</v>
      </c>
      <c r="B100" s="618" t="s">
        <v>755</v>
      </c>
      <c r="C100" s="2198"/>
      <c r="D100" s="1424" t="s">
        <v>3</v>
      </c>
      <c r="E100" s="2198" t="s">
        <v>3</v>
      </c>
      <c r="G100" s="2395"/>
    </row>
    <row r="101" spans="1:7" s="619" customFormat="1" ht="54" customHeight="1" x14ac:dyDescent="0.2">
      <c r="A101" s="1424" t="s">
        <v>756</v>
      </c>
      <c r="B101" s="618" t="s">
        <v>1021</v>
      </c>
      <c r="C101" s="2198"/>
      <c r="D101" s="1424" t="s">
        <v>719</v>
      </c>
      <c r="E101" s="2198"/>
    </row>
    <row r="102" spans="1:7" s="619" customFormat="1" x14ac:dyDescent="0.2">
      <c r="A102" s="1424"/>
      <c r="B102" s="618" t="s">
        <v>720</v>
      </c>
      <c r="C102" s="2198"/>
      <c r="D102" s="1424" t="s">
        <v>3</v>
      </c>
      <c r="E102" s="2198" t="s">
        <v>3</v>
      </c>
    </row>
    <row r="103" spans="1:7" s="619" customFormat="1" ht="36" x14ac:dyDescent="0.2">
      <c r="A103" s="1424" t="s">
        <v>757</v>
      </c>
      <c r="B103" s="618" t="s">
        <v>1022</v>
      </c>
      <c r="C103" s="2198"/>
      <c r="D103" s="2396" t="s">
        <v>758</v>
      </c>
      <c r="E103" s="2198" t="s">
        <v>3</v>
      </c>
    </row>
    <row r="104" spans="1:7" s="619" customFormat="1" ht="60.6" customHeight="1" x14ac:dyDescent="0.2">
      <c r="A104" s="1424"/>
      <c r="B104" s="618" t="s">
        <v>1023</v>
      </c>
      <c r="C104" s="2198"/>
      <c r="D104" s="1424" t="s">
        <v>3</v>
      </c>
      <c r="E104" s="2198" t="s">
        <v>3</v>
      </c>
    </row>
    <row r="105" spans="1:7" s="619" customFormat="1" ht="48" customHeight="1" x14ac:dyDescent="0.2">
      <c r="A105" s="1424" t="s">
        <v>759</v>
      </c>
      <c r="B105" s="618" t="s">
        <v>760</v>
      </c>
      <c r="C105" s="2198"/>
      <c r="D105" s="1424" t="s">
        <v>726</v>
      </c>
      <c r="E105" s="2198" t="s">
        <v>3</v>
      </c>
    </row>
    <row r="106" spans="1:7" s="619" customFormat="1" x14ac:dyDescent="0.2">
      <c r="A106" s="1424"/>
      <c r="B106" s="618" t="s">
        <v>727</v>
      </c>
      <c r="C106" s="2198"/>
      <c r="D106" s="1424">
        <v>467</v>
      </c>
      <c r="E106" s="2198" t="s">
        <v>3</v>
      </c>
    </row>
    <row r="107" spans="1:7" s="619" customFormat="1" x14ac:dyDescent="0.2">
      <c r="A107" s="1424"/>
      <c r="B107" s="618" t="s">
        <v>728</v>
      </c>
      <c r="C107" s="2198"/>
      <c r="D107" s="1424">
        <v>468</v>
      </c>
      <c r="E107" s="2198" t="s">
        <v>3</v>
      </c>
    </row>
    <row r="108" spans="1:7" s="619" customFormat="1" x14ac:dyDescent="0.2">
      <c r="A108" s="1424"/>
      <c r="B108" s="618" t="s">
        <v>729</v>
      </c>
      <c r="C108" s="2198"/>
      <c r="D108" s="1424">
        <v>481</v>
      </c>
      <c r="E108" s="2198" t="s">
        <v>3</v>
      </c>
    </row>
    <row r="109" spans="1:7" s="619" customFormat="1" x14ac:dyDescent="0.2">
      <c r="A109" s="1393">
        <v>57</v>
      </c>
      <c r="B109" s="1419" t="s">
        <v>761</v>
      </c>
      <c r="C109" s="1394">
        <v>-1063.9000000000001</v>
      </c>
      <c r="D109" s="1393" t="s">
        <v>3</v>
      </c>
      <c r="E109" s="1394" t="s">
        <v>3</v>
      </c>
    </row>
    <row r="110" spans="1:7" s="619" customFormat="1" x14ac:dyDescent="0.2">
      <c r="A110" s="1393">
        <v>58</v>
      </c>
      <c r="B110" s="1419" t="s">
        <v>762</v>
      </c>
      <c r="C110" s="1394">
        <v>3717.467163914815</v>
      </c>
      <c r="D110" s="1393" t="s">
        <v>3</v>
      </c>
      <c r="E110" s="1394" t="s">
        <v>3</v>
      </c>
    </row>
    <row r="111" spans="1:7" s="619" customFormat="1" x14ac:dyDescent="0.2">
      <c r="A111" s="1393">
        <v>59</v>
      </c>
      <c r="B111" s="1419" t="s">
        <v>763</v>
      </c>
      <c r="C111" s="1394">
        <v>31235.613434706298</v>
      </c>
      <c r="D111" s="1393" t="s">
        <v>3</v>
      </c>
      <c r="E111" s="1394" t="s">
        <v>3</v>
      </c>
    </row>
    <row r="112" spans="1:7" s="619" customFormat="1" ht="48" x14ac:dyDescent="0.2">
      <c r="A112" s="1424" t="s">
        <v>764</v>
      </c>
      <c r="B112" s="618" t="s">
        <v>765</v>
      </c>
      <c r="C112" s="2198"/>
      <c r="D112" s="1424"/>
      <c r="E112" s="2198" t="s">
        <v>3</v>
      </c>
    </row>
    <row r="113" spans="1:5" s="619" customFormat="1" ht="72" customHeight="1" x14ac:dyDescent="0.2">
      <c r="A113" s="1424"/>
      <c r="B113" s="618" t="s">
        <v>766</v>
      </c>
      <c r="C113" s="2198"/>
      <c r="D113" s="2396" t="s">
        <v>767</v>
      </c>
      <c r="E113" s="2198" t="s">
        <v>3</v>
      </c>
    </row>
    <row r="114" spans="1:5" s="619" customFormat="1" ht="72.75" customHeight="1" x14ac:dyDescent="0.2">
      <c r="A114" s="1424"/>
      <c r="B114" s="618" t="s">
        <v>768</v>
      </c>
      <c r="C114" s="2198"/>
      <c r="D114" s="2396" t="s">
        <v>769</v>
      </c>
      <c r="E114" s="2198" t="s">
        <v>3</v>
      </c>
    </row>
    <row r="115" spans="1:5" s="619" customFormat="1" x14ac:dyDescent="0.2">
      <c r="A115" s="1424"/>
      <c r="B115" s="618" t="s">
        <v>770</v>
      </c>
      <c r="C115" s="2198"/>
      <c r="D115" s="1424"/>
      <c r="E115" s="2198"/>
    </row>
    <row r="116" spans="1:5" s="619" customFormat="1" ht="98.25" customHeight="1" x14ac:dyDescent="0.2">
      <c r="A116" s="1424"/>
      <c r="B116" s="618" t="s">
        <v>771</v>
      </c>
      <c r="C116" s="2198"/>
      <c r="D116" s="2396" t="s">
        <v>772</v>
      </c>
      <c r="E116" s="2198" t="s">
        <v>3</v>
      </c>
    </row>
    <row r="117" spans="1:5" s="619" customFormat="1" x14ac:dyDescent="0.2">
      <c r="A117" s="915">
        <v>60</v>
      </c>
      <c r="B117" s="2397" t="s">
        <v>773</v>
      </c>
      <c r="C117" s="2398">
        <v>150214.77385857186</v>
      </c>
      <c r="D117" s="915"/>
      <c r="E117" s="2399" t="s">
        <v>3</v>
      </c>
    </row>
    <row r="118" spans="1:5" s="2394" customFormat="1" x14ac:dyDescent="0.2">
      <c r="A118" s="1429"/>
      <c r="B118" s="2400"/>
      <c r="C118" s="2401"/>
      <c r="D118" s="1429"/>
      <c r="E118" s="2401"/>
    </row>
    <row r="119" spans="1:5" s="619" customFormat="1" ht="15" x14ac:dyDescent="0.2">
      <c r="A119" s="3190" t="s">
        <v>774</v>
      </c>
      <c r="B119" s="3191"/>
      <c r="C119" s="2392"/>
      <c r="D119" s="1425"/>
      <c r="E119" s="2392" t="s">
        <v>3</v>
      </c>
    </row>
    <row r="120" spans="1:5" s="619" customFormat="1" x14ac:dyDescent="0.2">
      <c r="A120" s="915">
        <v>61</v>
      </c>
      <c r="B120" s="2397" t="s">
        <v>775</v>
      </c>
      <c r="C120" s="2402">
        <v>0.1625714210354812</v>
      </c>
      <c r="D120" s="915" t="s">
        <v>776</v>
      </c>
      <c r="E120" s="2399" t="s">
        <v>3</v>
      </c>
    </row>
    <row r="121" spans="1:5" s="619" customFormat="1" x14ac:dyDescent="0.2">
      <c r="A121" s="915">
        <v>62</v>
      </c>
      <c r="B121" s="2397" t="s">
        <v>777</v>
      </c>
      <c r="C121" s="2402">
        <v>0.18319200944042952</v>
      </c>
      <c r="D121" s="915" t="s">
        <v>778</v>
      </c>
      <c r="E121" s="2399" t="s">
        <v>3</v>
      </c>
    </row>
    <row r="122" spans="1:5" s="619" customFormat="1" x14ac:dyDescent="0.2">
      <c r="A122" s="915">
        <v>63</v>
      </c>
      <c r="B122" s="2397" t="s">
        <v>779</v>
      </c>
      <c r="C122" s="2402">
        <v>0.20793968950161201</v>
      </c>
      <c r="D122" s="915" t="s">
        <v>780</v>
      </c>
      <c r="E122" s="2399" t="s">
        <v>3</v>
      </c>
    </row>
    <row r="123" spans="1:5" s="619" customFormat="1" ht="61.5" customHeight="1" x14ac:dyDescent="0.2">
      <c r="A123" s="915">
        <v>64</v>
      </c>
      <c r="B123" s="2397" t="s">
        <v>1025</v>
      </c>
      <c r="C123" s="2402">
        <v>6.8879870505139704E-2</v>
      </c>
      <c r="D123" s="915" t="s">
        <v>781</v>
      </c>
      <c r="E123" s="2399" t="s">
        <v>3</v>
      </c>
    </row>
    <row r="124" spans="1:5" s="619" customFormat="1" x14ac:dyDescent="0.2">
      <c r="A124" s="1424">
        <v>65</v>
      </c>
      <c r="B124" s="618" t="s">
        <v>782</v>
      </c>
      <c r="C124" s="2403">
        <v>2.5000000000000001E-2</v>
      </c>
      <c r="D124" s="1424" t="s">
        <v>3</v>
      </c>
      <c r="E124" s="2198" t="s">
        <v>3</v>
      </c>
    </row>
    <row r="125" spans="1:5" s="619" customFormat="1" x14ac:dyDescent="0.2">
      <c r="A125" s="1424">
        <v>66</v>
      </c>
      <c r="B125" s="618" t="s">
        <v>783</v>
      </c>
      <c r="C125" s="2404">
        <v>1.38798705051397E-2</v>
      </c>
      <c r="D125" s="1424" t="s">
        <v>3</v>
      </c>
      <c r="E125" s="2198" t="s">
        <v>3</v>
      </c>
    </row>
    <row r="126" spans="1:5" s="619" customFormat="1" x14ac:dyDescent="0.2">
      <c r="A126" s="1424">
        <v>67</v>
      </c>
      <c r="B126" s="618" t="s">
        <v>784</v>
      </c>
      <c r="C126" s="2404">
        <v>0.03</v>
      </c>
      <c r="D126" s="1424" t="s">
        <v>3</v>
      </c>
      <c r="E126" s="2198" t="s">
        <v>3</v>
      </c>
    </row>
    <row r="127" spans="1:5" s="619" customFormat="1" ht="36.75" customHeight="1" x14ac:dyDescent="0.2">
      <c r="A127" s="1424" t="s">
        <v>785</v>
      </c>
      <c r="B127" s="618" t="s">
        <v>786</v>
      </c>
      <c r="C127" s="2404">
        <v>0</v>
      </c>
      <c r="D127" s="1424" t="s">
        <v>787</v>
      </c>
      <c r="E127" s="2198" t="s">
        <v>3</v>
      </c>
    </row>
    <row r="128" spans="1:5" s="619" customFormat="1" ht="24" x14ac:dyDescent="0.2">
      <c r="A128" s="1424">
        <v>68</v>
      </c>
      <c r="B128" s="618" t="s">
        <v>788</v>
      </c>
      <c r="C128" s="2404">
        <v>0.11757142103548122</v>
      </c>
      <c r="D128" s="1424" t="s">
        <v>789</v>
      </c>
      <c r="E128" s="2198" t="s">
        <v>3</v>
      </c>
    </row>
    <row r="129" spans="1:5" s="619" customFormat="1" x14ac:dyDescent="0.2">
      <c r="A129" s="1424">
        <v>69</v>
      </c>
      <c r="B129" s="618" t="s">
        <v>790</v>
      </c>
      <c r="C129" s="2404" t="s">
        <v>640</v>
      </c>
      <c r="D129" s="1424"/>
      <c r="E129" s="2198" t="s">
        <v>3</v>
      </c>
    </row>
    <row r="130" spans="1:5" s="619" customFormat="1" x14ac:dyDescent="0.2">
      <c r="A130" s="1424">
        <v>70</v>
      </c>
      <c r="B130" s="618" t="s">
        <v>790</v>
      </c>
      <c r="C130" s="2198" t="s">
        <v>640</v>
      </c>
      <c r="D130" s="1424"/>
      <c r="E130" s="2198" t="s">
        <v>3</v>
      </c>
    </row>
    <row r="131" spans="1:5" s="619" customFormat="1" x14ac:dyDescent="0.2">
      <c r="A131" s="1424">
        <v>71</v>
      </c>
      <c r="B131" s="618" t="s">
        <v>790</v>
      </c>
      <c r="C131" s="2198" t="s">
        <v>640</v>
      </c>
      <c r="D131" s="1424"/>
      <c r="E131" s="2198" t="s">
        <v>3</v>
      </c>
    </row>
    <row r="132" spans="1:5" s="619" customFormat="1" x14ac:dyDescent="0.2">
      <c r="A132" s="1424"/>
      <c r="B132" s="618"/>
      <c r="C132" s="2198"/>
      <c r="D132" s="1424"/>
      <c r="E132" s="2198"/>
    </row>
    <row r="133" spans="1:5" s="619" customFormat="1" ht="15" x14ac:dyDescent="0.2">
      <c r="A133" s="3190" t="s">
        <v>791</v>
      </c>
      <c r="B133" s="3191"/>
      <c r="C133" s="2198"/>
      <c r="D133" s="1424"/>
      <c r="E133" s="2198" t="s">
        <v>3</v>
      </c>
    </row>
    <row r="134" spans="1:5" s="619" customFormat="1" ht="48" x14ac:dyDescent="0.2">
      <c r="A134" s="1424">
        <v>72</v>
      </c>
      <c r="B134" s="618" t="s">
        <v>792</v>
      </c>
      <c r="C134" s="2198">
        <v>260.5499734300364</v>
      </c>
      <c r="D134" s="1424" t="s">
        <v>793</v>
      </c>
      <c r="E134" s="2198" t="s">
        <v>3</v>
      </c>
    </row>
    <row r="135" spans="1:5" s="619" customFormat="1" ht="59.25" customHeight="1" x14ac:dyDescent="0.2">
      <c r="A135" s="1424">
        <v>73</v>
      </c>
      <c r="B135" s="618" t="s">
        <v>794</v>
      </c>
      <c r="C135" s="2198">
        <v>1211.8876279545664</v>
      </c>
      <c r="D135" s="1424" t="s">
        <v>795</v>
      </c>
      <c r="E135" s="2198" t="s">
        <v>3</v>
      </c>
    </row>
    <row r="136" spans="1:5" s="619" customFormat="1" x14ac:dyDescent="0.2">
      <c r="A136" s="1424">
        <v>74</v>
      </c>
      <c r="B136" s="618" t="s">
        <v>639</v>
      </c>
      <c r="C136" s="2198" t="s">
        <v>3</v>
      </c>
      <c r="D136" s="1424" t="s">
        <v>3</v>
      </c>
      <c r="E136" s="2198" t="s">
        <v>3</v>
      </c>
    </row>
    <row r="137" spans="1:5" s="619" customFormat="1" ht="45.75" customHeight="1" x14ac:dyDescent="0.2">
      <c r="A137" s="1424">
        <v>75</v>
      </c>
      <c r="B137" s="618" t="s">
        <v>796</v>
      </c>
      <c r="C137" s="2198">
        <v>79.247634735138945</v>
      </c>
      <c r="D137" s="1424" t="s">
        <v>797</v>
      </c>
      <c r="E137" s="2198" t="s">
        <v>3</v>
      </c>
    </row>
    <row r="138" spans="1:5" s="619" customFormat="1" ht="15" x14ac:dyDescent="0.2">
      <c r="A138" s="3190" t="s">
        <v>798</v>
      </c>
      <c r="B138" s="3191"/>
      <c r="C138" s="2198"/>
      <c r="D138" s="1424"/>
      <c r="E138" s="2198" t="s">
        <v>3</v>
      </c>
    </row>
    <row r="139" spans="1:5" s="619" customFormat="1" ht="36" x14ac:dyDescent="0.2">
      <c r="A139" s="1424">
        <v>76</v>
      </c>
      <c r="B139" s="618" t="s">
        <v>2170</v>
      </c>
      <c r="C139" s="2198"/>
      <c r="D139" s="1424">
        <v>62</v>
      </c>
      <c r="E139" s="2198" t="s">
        <v>3</v>
      </c>
    </row>
    <row r="140" spans="1:5" s="619" customFormat="1" ht="24" x14ac:dyDescent="0.2">
      <c r="A140" s="1424">
        <v>77</v>
      </c>
      <c r="B140" s="618" t="s">
        <v>799</v>
      </c>
      <c r="C140" s="2198"/>
      <c r="D140" s="1424">
        <v>62</v>
      </c>
      <c r="E140" s="2198" t="s">
        <v>3</v>
      </c>
    </row>
    <row r="141" spans="1:5" s="619" customFormat="1" ht="36" x14ac:dyDescent="0.2">
      <c r="A141" s="1424">
        <v>78</v>
      </c>
      <c r="B141" s="618" t="s">
        <v>800</v>
      </c>
      <c r="C141" s="1530">
        <v>220.39731908000016</v>
      </c>
      <c r="D141" s="1424">
        <v>62</v>
      </c>
      <c r="E141" s="2198" t="s">
        <v>3</v>
      </c>
    </row>
    <row r="142" spans="1:5" s="619" customFormat="1" ht="24" x14ac:dyDescent="0.2">
      <c r="A142" s="1424">
        <v>79</v>
      </c>
      <c r="B142" s="618" t="s">
        <v>801</v>
      </c>
      <c r="C142" s="1530">
        <v>622.16646956004001</v>
      </c>
      <c r="D142" s="1424">
        <v>62</v>
      </c>
      <c r="E142" s="2198" t="s">
        <v>3</v>
      </c>
    </row>
    <row r="143" spans="1:5" s="619" customFormat="1" x14ac:dyDescent="0.2">
      <c r="A143" s="1424"/>
      <c r="B143" s="618"/>
      <c r="C143" s="2198"/>
      <c r="D143" s="1424"/>
      <c r="E143" s="2198"/>
    </row>
    <row r="144" spans="1:5" s="619" customFormat="1" ht="32.25" customHeight="1" x14ac:dyDescent="0.2">
      <c r="A144" s="3190" t="s">
        <v>802</v>
      </c>
      <c r="B144" s="3191"/>
      <c r="C144" s="2198"/>
      <c r="D144" s="1424"/>
      <c r="E144" s="2198" t="s">
        <v>3</v>
      </c>
    </row>
    <row r="145" spans="1:5" s="619" customFormat="1" ht="24" x14ac:dyDescent="0.2">
      <c r="A145" s="1424">
        <v>80</v>
      </c>
      <c r="B145" s="618" t="s">
        <v>803</v>
      </c>
      <c r="C145" s="1530"/>
      <c r="D145" s="2396" t="s">
        <v>804</v>
      </c>
      <c r="E145" s="2198" t="s">
        <v>3</v>
      </c>
    </row>
    <row r="146" spans="1:5" s="619" customFormat="1" ht="24" x14ac:dyDescent="0.2">
      <c r="A146" s="1424">
        <v>81</v>
      </c>
      <c r="B146" s="618" t="s">
        <v>805</v>
      </c>
      <c r="C146" s="1530"/>
      <c r="D146" s="2396" t="s">
        <v>804</v>
      </c>
      <c r="E146" s="2198" t="s">
        <v>3</v>
      </c>
    </row>
    <row r="147" spans="1:5" s="619" customFormat="1" x14ac:dyDescent="0.2">
      <c r="A147" s="1424">
        <v>82</v>
      </c>
      <c r="B147" s="618" t="s">
        <v>806</v>
      </c>
      <c r="C147" s="1530">
        <v>591.16773086008322</v>
      </c>
      <c r="D147" s="2396" t="s">
        <v>807</v>
      </c>
      <c r="E147" s="2198" t="s">
        <v>3</v>
      </c>
    </row>
    <row r="148" spans="1:5" s="619" customFormat="1" ht="24" x14ac:dyDescent="0.2">
      <c r="A148" s="1424">
        <v>83</v>
      </c>
      <c r="B148" s="618" t="s">
        <v>808</v>
      </c>
      <c r="C148" s="1530"/>
      <c r="D148" s="2396" t="s">
        <v>807</v>
      </c>
      <c r="E148" s="2198" t="s">
        <v>3</v>
      </c>
    </row>
    <row r="149" spans="1:5" s="619" customFormat="1" x14ac:dyDescent="0.2">
      <c r="A149" s="1424">
        <v>84</v>
      </c>
      <c r="B149" s="618" t="s">
        <v>809</v>
      </c>
      <c r="C149" s="1530">
        <v>331.96790109255812</v>
      </c>
      <c r="D149" s="2396" t="s">
        <v>810</v>
      </c>
      <c r="E149" s="2198" t="s">
        <v>3</v>
      </c>
    </row>
    <row r="150" spans="1:5" s="619" customFormat="1" ht="24" x14ac:dyDescent="0.2">
      <c r="A150" s="1424">
        <v>85</v>
      </c>
      <c r="B150" s="618" t="s">
        <v>811</v>
      </c>
      <c r="C150" s="1530"/>
      <c r="D150" s="2396" t="s">
        <v>810</v>
      </c>
      <c r="E150" s="2198" t="s">
        <v>3</v>
      </c>
    </row>
  </sheetData>
  <mergeCells count="11">
    <mergeCell ref="A93:B93"/>
    <mergeCell ref="A119:B119"/>
    <mergeCell ref="A133:B133"/>
    <mergeCell ref="A138:B138"/>
    <mergeCell ref="A144:B144"/>
    <mergeCell ref="A84:B84"/>
    <mergeCell ref="A1:E1"/>
    <mergeCell ref="A3:B3"/>
    <mergeCell ref="A17:B17"/>
    <mergeCell ref="A55:B55"/>
    <mergeCell ref="A65:B65"/>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B2EB3-DE9C-4175-9F50-96227B2822A5}">
  <sheetPr>
    <tabColor theme="2"/>
  </sheetPr>
  <dimension ref="A1:G111"/>
  <sheetViews>
    <sheetView showGridLines="0" showWhiteSpace="0" view="pageLayout" zoomScaleNormal="100" zoomScaleSheetLayoutView="100" workbookViewId="0">
      <selection sqref="A1:B1"/>
    </sheetView>
  </sheetViews>
  <sheetFormatPr defaultColWidth="0" defaultRowHeight="12" x14ac:dyDescent="0.2"/>
  <cols>
    <col min="1" max="1" width="8.125" style="1424" customWidth="1"/>
    <col min="2" max="2" width="69.25" style="606" customWidth="1"/>
    <col min="3" max="3" width="10.875" style="1316" customWidth="1"/>
    <col min="4" max="7" width="0" style="604" hidden="1" customWidth="1"/>
    <col min="8" max="16384" width="8" style="604" hidden="1"/>
  </cols>
  <sheetData>
    <row r="1" spans="1:3" x14ac:dyDescent="0.2">
      <c r="A1" s="3102" t="s">
        <v>2402</v>
      </c>
      <c r="B1" s="3195"/>
      <c r="C1" s="604"/>
    </row>
    <row r="2" spans="1:3" ht="21" customHeight="1" x14ac:dyDescent="0.2">
      <c r="A2" s="3196" t="s">
        <v>812</v>
      </c>
      <c r="B2" s="3197"/>
      <c r="C2" s="793"/>
    </row>
    <row r="3" spans="1:3" s="619" customFormat="1" ht="27" customHeight="1" x14ac:dyDescent="0.2">
      <c r="A3" s="613" t="s">
        <v>813</v>
      </c>
      <c r="B3" s="611"/>
      <c r="C3" s="1427" t="s">
        <v>814</v>
      </c>
    </row>
    <row r="4" spans="1:3" s="619" customFormat="1" ht="14.25" customHeight="1" x14ac:dyDescent="0.2">
      <c r="A4" s="1422">
        <v>1</v>
      </c>
      <c r="B4" s="619" t="s">
        <v>815</v>
      </c>
      <c r="C4" s="1424">
        <v>554848.17396112136</v>
      </c>
    </row>
    <row r="5" spans="1:3" s="619" customFormat="1" ht="26.25" customHeight="1" x14ac:dyDescent="0.2">
      <c r="A5" s="1422">
        <v>2</v>
      </c>
      <c r="B5" s="618" t="s">
        <v>1027</v>
      </c>
      <c r="C5" s="1424">
        <v>-45763.905114521978</v>
      </c>
    </row>
    <row r="6" spans="1:3" s="619" customFormat="1" ht="39" customHeight="1" x14ac:dyDescent="0.2">
      <c r="A6" s="1422">
        <v>3</v>
      </c>
      <c r="B6" s="739" t="s">
        <v>816</v>
      </c>
      <c r="C6" s="619" t="s">
        <v>3</v>
      </c>
    </row>
    <row r="7" spans="1:3" s="619" customFormat="1" ht="14.25" customHeight="1" x14ac:dyDescent="0.2">
      <c r="A7" s="1422">
        <v>4</v>
      </c>
      <c r="B7" s="739" t="s">
        <v>817</v>
      </c>
      <c r="C7" s="1424">
        <v>-16066.061142464339</v>
      </c>
    </row>
    <row r="8" spans="1:3" s="619" customFormat="1" ht="14.25" customHeight="1" x14ac:dyDescent="0.2">
      <c r="A8" s="1423">
        <v>5</v>
      </c>
      <c r="B8" s="2168" t="s">
        <v>818</v>
      </c>
      <c r="C8" s="1422">
        <v>-1673.1796768361032</v>
      </c>
    </row>
    <row r="9" spans="1:3" s="619" customFormat="1" ht="24" x14ac:dyDescent="0.2">
      <c r="A9" s="1424">
        <v>6</v>
      </c>
      <c r="B9" s="618" t="s">
        <v>1026</v>
      </c>
      <c r="C9" s="1424">
        <v>34816.64720265902</v>
      </c>
    </row>
    <row r="10" spans="1:3" s="619" customFormat="1" ht="25.9" customHeight="1" x14ac:dyDescent="0.2">
      <c r="A10" s="1424" t="s">
        <v>819</v>
      </c>
      <c r="B10" s="618" t="s">
        <v>820</v>
      </c>
      <c r="C10" s="1424" t="s">
        <v>3</v>
      </c>
    </row>
    <row r="11" spans="1:3" s="619" customFormat="1" ht="27" customHeight="1" x14ac:dyDescent="0.2">
      <c r="A11" s="1424" t="s">
        <v>821</v>
      </c>
      <c r="B11" s="618" t="s">
        <v>822</v>
      </c>
      <c r="C11" s="1424" t="s">
        <v>3</v>
      </c>
    </row>
    <row r="12" spans="1:3" s="619" customFormat="1" x14ac:dyDescent="0.2">
      <c r="A12" s="1424">
        <v>7</v>
      </c>
      <c r="B12" s="618" t="s">
        <v>823</v>
      </c>
      <c r="C12" s="1424">
        <v>-4067.5731896898747</v>
      </c>
    </row>
    <row r="13" spans="1:3" s="619" customFormat="1" x14ac:dyDescent="0.2">
      <c r="A13" s="1393">
        <v>8</v>
      </c>
      <c r="B13" s="1419" t="s">
        <v>824</v>
      </c>
      <c r="C13" s="1393">
        <v>522094.10204026807</v>
      </c>
    </row>
    <row r="14" spans="1:3" s="619" customFormat="1" x14ac:dyDescent="0.2">
      <c r="A14" s="1425"/>
      <c r="B14" s="2416"/>
      <c r="C14" s="1425"/>
    </row>
    <row r="15" spans="1:3" s="619" customFormat="1" ht="14.25" customHeight="1" x14ac:dyDescent="0.2">
      <c r="A15" s="3190" t="s">
        <v>825</v>
      </c>
      <c r="B15" s="3194"/>
      <c r="C15" s="2174"/>
    </row>
    <row r="16" spans="1:3" s="619" customFormat="1" ht="24" x14ac:dyDescent="0.2">
      <c r="A16" s="613" t="s">
        <v>813</v>
      </c>
      <c r="B16" s="2173"/>
      <c r="C16" s="1427" t="s">
        <v>826</v>
      </c>
    </row>
    <row r="17" spans="1:3" s="619" customFormat="1" x14ac:dyDescent="0.2">
      <c r="A17" s="3190" t="s">
        <v>827</v>
      </c>
      <c r="B17" s="3194"/>
      <c r="C17" s="2174"/>
    </row>
    <row r="18" spans="1:3" s="619" customFormat="1" x14ac:dyDescent="0.2">
      <c r="A18" s="1424">
        <v>1</v>
      </c>
      <c r="B18" s="618" t="s">
        <v>828</v>
      </c>
      <c r="C18" s="1424">
        <v>437482.35456055118</v>
      </c>
    </row>
    <row r="19" spans="1:3" s="619" customFormat="1" x14ac:dyDescent="0.2">
      <c r="A19" s="1424">
        <v>2</v>
      </c>
      <c r="B19" s="619" t="s">
        <v>829</v>
      </c>
      <c r="C19" s="1424">
        <v>-4067.5731896904213</v>
      </c>
    </row>
    <row r="20" spans="1:3" s="619" customFormat="1" ht="24" x14ac:dyDescent="0.2">
      <c r="A20" s="1424">
        <v>3</v>
      </c>
      <c r="B20" s="618" t="s">
        <v>830</v>
      </c>
      <c r="C20" s="1424">
        <v>433414.78137086076</v>
      </c>
    </row>
    <row r="21" spans="1:3" s="619" customFormat="1" x14ac:dyDescent="0.2">
      <c r="A21" s="3190" t="s">
        <v>831</v>
      </c>
      <c r="B21" s="3194"/>
      <c r="C21" s="619" t="s">
        <v>246</v>
      </c>
    </row>
    <row r="22" spans="1:3" s="619" customFormat="1" x14ac:dyDescent="0.2">
      <c r="A22" s="1424">
        <v>4</v>
      </c>
      <c r="B22" s="618" t="s">
        <v>832</v>
      </c>
      <c r="C22" s="1424">
        <v>6430.6360985770507</v>
      </c>
    </row>
    <row r="23" spans="1:3" s="619" customFormat="1" x14ac:dyDescent="0.2">
      <c r="A23" s="1424">
        <v>5</v>
      </c>
      <c r="B23" s="618" t="s">
        <v>833</v>
      </c>
      <c r="C23" s="1424">
        <v>20646.76159519413</v>
      </c>
    </row>
    <row r="24" spans="1:3" s="619" customFormat="1" x14ac:dyDescent="0.2">
      <c r="A24" s="1424" t="s">
        <v>834</v>
      </c>
      <c r="B24" s="619" t="s">
        <v>835</v>
      </c>
      <c r="C24" s="1424" t="s">
        <v>246</v>
      </c>
    </row>
    <row r="25" spans="1:3" s="619" customFormat="1" ht="24" x14ac:dyDescent="0.2">
      <c r="A25" s="1424">
        <v>6</v>
      </c>
      <c r="B25" s="618" t="s">
        <v>836</v>
      </c>
      <c r="C25" s="1424" t="s">
        <v>246</v>
      </c>
    </row>
    <row r="26" spans="1:3" s="619" customFormat="1" x14ac:dyDescent="0.2">
      <c r="A26" s="1424">
        <v>7</v>
      </c>
      <c r="B26" s="618" t="s">
        <v>837</v>
      </c>
      <c r="C26" s="1424">
        <v>-8634.3495128430877</v>
      </c>
    </row>
    <row r="27" spans="1:3" s="619" customFormat="1" x14ac:dyDescent="0.2">
      <c r="A27" s="1424">
        <v>8</v>
      </c>
      <c r="B27" s="618" t="s">
        <v>838</v>
      </c>
      <c r="C27" s="1424" t="s">
        <v>3</v>
      </c>
    </row>
    <row r="28" spans="1:3" s="619" customFormat="1" x14ac:dyDescent="0.2">
      <c r="A28" s="1424">
        <v>9</v>
      </c>
      <c r="B28" s="618" t="s">
        <v>839</v>
      </c>
      <c r="C28" s="1424">
        <v>68943.938557176429</v>
      </c>
    </row>
    <row r="29" spans="1:3" s="619" customFormat="1" x14ac:dyDescent="0.2">
      <c r="A29" s="1424">
        <v>10</v>
      </c>
      <c r="B29" s="618" t="s">
        <v>840</v>
      </c>
      <c r="C29" s="1424">
        <v>-64347.726863288692</v>
      </c>
    </row>
    <row r="30" spans="1:3" s="619" customFormat="1" x14ac:dyDescent="0.2">
      <c r="A30" s="1424">
        <v>11</v>
      </c>
      <c r="B30" s="619" t="s">
        <v>841</v>
      </c>
      <c r="C30" s="1424">
        <v>23039.259874815831</v>
      </c>
    </row>
    <row r="31" spans="1:3" s="619" customFormat="1" x14ac:dyDescent="0.2">
      <c r="A31" s="3190" t="s">
        <v>842</v>
      </c>
      <c r="B31" s="3194"/>
      <c r="C31" s="619" t="s">
        <v>246</v>
      </c>
    </row>
    <row r="32" spans="1:3" s="619" customFormat="1" x14ac:dyDescent="0.2">
      <c r="A32" s="1424">
        <v>12</v>
      </c>
      <c r="B32" s="618" t="s">
        <v>843</v>
      </c>
      <c r="C32" s="1424">
        <v>42461.931261560072</v>
      </c>
    </row>
    <row r="33" spans="1:3" s="619" customFormat="1" x14ac:dyDescent="0.2">
      <c r="A33" s="1424">
        <v>13</v>
      </c>
      <c r="B33" s="618" t="s">
        <v>844</v>
      </c>
      <c r="C33" s="1424">
        <v>-12682.339945866919</v>
      </c>
    </row>
    <row r="34" spans="1:3" s="619" customFormat="1" x14ac:dyDescent="0.2">
      <c r="A34" s="1424">
        <v>14</v>
      </c>
      <c r="B34" s="619" t="s">
        <v>845</v>
      </c>
      <c r="C34" s="1424">
        <v>1043.8222762393489</v>
      </c>
    </row>
    <row r="35" spans="1:3" s="619" customFormat="1" ht="24" x14ac:dyDescent="0.2">
      <c r="A35" s="1424" t="s">
        <v>846</v>
      </c>
      <c r="B35" s="618" t="s">
        <v>847</v>
      </c>
      <c r="C35" s="1424" t="s">
        <v>246</v>
      </c>
    </row>
    <row r="36" spans="1:3" s="619" customFormat="1" x14ac:dyDescent="0.2">
      <c r="A36" s="1424">
        <v>15</v>
      </c>
      <c r="B36" s="618" t="s">
        <v>848</v>
      </c>
      <c r="C36" s="1424" t="s">
        <v>246</v>
      </c>
    </row>
    <row r="37" spans="1:3" s="619" customFormat="1" x14ac:dyDescent="0.2">
      <c r="A37" s="1424" t="s">
        <v>849</v>
      </c>
      <c r="B37" s="618" t="s">
        <v>850</v>
      </c>
      <c r="C37" s="1424" t="s">
        <v>246</v>
      </c>
    </row>
    <row r="38" spans="1:3" s="619" customFormat="1" x14ac:dyDescent="0.2">
      <c r="A38" s="1424">
        <v>16</v>
      </c>
      <c r="B38" s="618" t="s">
        <v>851</v>
      </c>
      <c r="C38" s="1424">
        <v>30823.413591932505</v>
      </c>
    </row>
    <row r="39" spans="1:3" s="619" customFormat="1" x14ac:dyDescent="0.2">
      <c r="A39" s="3190" t="s">
        <v>852</v>
      </c>
      <c r="B39" s="3194"/>
      <c r="C39" s="619" t="s">
        <v>246</v>
      </c>
    </row>
    <row r="40" spans="1:3" s="619" customFormat="1" x14ac:dyDescent="0.2">
      <c r="A40" s="1424">
        <v>17</v>
      </c>
      <c r="B40" s="619" t="s">
        <v>853</v>
      </c>
      <c r="C40" s="1424">
        <v>99270.81591318603</v>
      </c>
    </row>
    <row r="41" spans="1:3" s="619" customFormat="1" x14ac:dyDescent="0.2">
      <c r="A41" s="1424">
        <v>18</v>
      </c>
      <c r="B41" s="619" t="s">
        <v>854</v>
      </c>
      <c r="C41" s="1424">
        <v>-64454.16871052701</v>
      </c>
    </row>
    <row r="42" spans="1:3" s="619" customFormat="1" x14ac:dyDescent="0.2">
      <c r="A42" s="1424">
        <v>19</v>
      </c>
      <c r="B42" s="619" t="s">
        <v>2171</v>
      </c>
      <c r="C42" s="1424">
        <v>34816.64720265902</v>
      </c>
    </row>
    <row r="43" spans="1:3" s="619" customFormat="1" x14ac:dyDescent="0.2">
      <c r="A43" s="1424"/>
      <c r="C43" s="1424"/>
    </row>
    <row r="44" spans="1:3" s="619" customFormat="1" x14ac:dyDescent="0.2">
      <c r="A44" s="1424"/>
      <c r="C44" s="1424"/>
    </row>
    <row r="45" spans="1:3" s="619" customFormat="1" ht="31.5" customHeight="1" x14ac:dyDescent="0.2">
      <c r="A45" s="3190" t="s">
        <v>855</v>
      </c>
      <c r="B45" s="3194"/>
      <c r="C45" s="619" t="s">
        <v>246</v>
      </c>
    </row>
    <row r="46" spans="1:3" s="619" customFormat="1" ht="24" x14ac:dyDescent="0.2">
      <c r="A46" s="1424" t="s">
        <v>856</v>
      </c>
      <c r="B46" s="618" t="s">
        <v>857</v>
      </c>
      <c r="C46" s="1424" t="s">
        <v>246</v>
      </c>
    </row>
    <row r="47" spans="1:3" s="619" customFormat="1" ht="24" x14ac:dyDescent="0.2">
      <c r="A47" s="1424" t="s">
        <v>858</v>
      </c>
      <c r="B47" s="618" t="s">
        <v>859</v>
      </c>
      <c r="C47" s="1424" t="s">
        <v>246</v>
      </c>
    </row>
    <row r="48" spans="1:3" s="619" customFormat="1" x14ac:dyDescent="0.2">
      <c r="A48" s="3190" t="s">
        <v>860</v>
      </c>
      <c r="B48" s="3194"/>
      <c r="C48" s="619" t="s">
        <v>246</v>
      </c>
    </row>
    <row r="49" spans="1:3" s="619" customFormat="1" x14ac:dyDescent="0.2">
      <c r="A49" s="1424">
        <v>20</v>
      </c>
      <c r="B49" s="618" t="s">
        <v>861</v>
      </c>
      <c r="C49" s="1424">
        <v>27518.146270791483</v>
      </c>
    </row>
    <row r="50" spans="1:3" s="619" customFormat="1" x14ac:dyDescent="0.2">
      <c r="A50" s="1424">
        <v>21</v>
      </c>
      <c r="B50" s="618" t="s">
        <v>862</v>
      </c>
      <c r="C50" s="1424">
        <v>522094.10204026807</v>
      </c>
    </row>
    <row r="51" spans="1:3" s="619" customFormat="1" x14ac:dyDescent="0.2">
      <c r="A51" s="3190" t="s">
        <v>863</v>
      </c>
      <c r="B51" s="3194"/>
      <c r="C51" s="1424"/>
    </row>
    <row r="52" spans="1:3" s="619" customFormat="1" x14ac:dyDescent="0.2">
      <c r="A52" s="1393">
        <v>22</v>
      </c>
      <c r="B52" s="1419" t="s">
        <v>863</v>
      </c>
      <c r="C52" s="2417">
        <v>5.2707253660316325E-2</v>
      </c>
    </row>
    <row r="53" spans="1:3" s="619" customFormat="1" x14ac:dyDescent="0.2">
      <c r="A53" s="3190" t="s">
        <v>864</v>
      </c>
      <c r="B53" s="3194"/>
    </row>
    <row r="54" spans="1:3" s="619" customFormat="1" ht="14.25" customHeight="1" x14ac:dyDescent="0.2">
      <c r="A54" s="1426" t="s">
        <v>865</v>
      </c>
      <c r="B54" s="618" t="s">
        <v>866</v>
      </c>
      <c r="C54" s="1424" t="s">
        <v>867</v>
      </c>
    </row>
    <row r="55" spans="1:3" s="619" customFormat="1" ht="24" x14ac:dyDescent="0.2">
      <c r="A55" s="1424" t="s">
        <v>868</v>
      </c>
      <c r="B55" s="618" t="s">
        <v>869</v>
      </c>
      <c r="C55" s="1424"/>
    </row>
    <row r="56" spans="1:3" s="619" customFormat="1" x14ac:dyDescent="0.2">
      <c r="A56" s="1424"/>
      <c r="B56" s="618"/>
      <c r="C56" s="1424"/>
    </row>
    <row r="57" spans="1:3" s="619" customFormat="1" ht="14.25" customHeight="1" x14ac:dyDescent="0.2">
      <c r="A57" s="3190" t="s">
        <v>870</v>
      </c>
      <c r="B57" s="3194"/>
      <c r="C57" s="2174"/>
    </row>
    <row r="58" spans="1:3" s="619" customFormat="1" ht="24" x14ac:dyDescent="0.2">
      <c r="A58" s="1427"/>
      <c r="B58" s="611"/>
      <c r="C58" s="1427" t="s">
        <v>826</v>
      </c>
    </row>
    <row r="59" spans="1:3" s="619" customFormat="1" x14ac:dyDescent="0.2">
      <c r="A59" s="1424" t="s">
        <v>871</v>
      </c>
      <c r="B59" s="618" t="s">
        <v>872</v>
      </c>
      <c r="C59" s="1424">
        <v>437482.35456055118</v>
      </c>
    </row>
    <row r="60" spans="1:3" s="619" customFormat="1" x14ac:dyDescent="0.2">
      <c r="A60" s="1424" t="s">
        <v>873</v>
      </c>
      <c r="B60" s="619" t="s">
        <v>874</v>
      </c>
      <c r="C60" s="1424">
        <v>34364.924380159733</v>
      </c>
    </row>
    <row r="61" spans="1:3" s="619" customFormat="1" x14ac:dyDescent="0.2">
      <c r="A61" s="1424" t="s">
        <v>875</v>
      </c>
      <c r="B61" s="618" t="s">
        <v>876</v>
      </c>
      <c r="C61" s="1424">
        <v>403117.43018039141</v>
      </c>
    </row>
    <row r="62" spans="1:3" s="619" customFormat="1" x14ac:dyDescent="0.2">
      <c r="A62" s="1422" t="s">
        <v>877</v>
      </c>
      <c r="B62" s="739" t="s">
        <v>878</v>
      </c>
      <c r="C62" s="1422">
        <v>26840.403034352174</v>
      </c>
    </row>
    <row r="63" spans="1:3" s="619" customFormat="1" ht="14.25" customHeight="1" x14ac:dyDescent="0.2">
      <c r="A63" s="1426" t="s">
        <v>879</v>
      </c>
      <c r="B63" s="619" t="s">
        <v>880</v>
      </c>
      <c r="C63" s="1424">
        <v>65350.763397072937</v>
      </c>
    </row>
    <row r="64" spans="1:3" s="619" customFormat="1" ht="29.25" customHeight="1" x14ac:dyDescent="0.2">
      <c r="A64" s="1424" t="s">
        <v>881</v>
      </c>
      <c r="B64" s="618" t="s">
        <v>882</v>
      </c>
      <c r="C64" s="1424">
        <v>4709.6568395499999</v>
      </c>
    </row>
    <row r="65" spans="1:4" s="619" customFormat="1" x14ac:dyDescent="0.2">
      <c r="A65" s="1424" t="s">
        <v>883</v>
      </c>
      <c r="B65" s="619" t="s">
        <v>884</v>
      </c>
      <c r="C65" s="1424">
        <v>2886.8776659195328</v>
      </c>
    </row>
    <row r="66" spans="1:4" s="619" customFormat="1" x14ac:dyDescent="0.2">
      <c r="A66" s="1424" t="s">
        <v>885</v>
      </c>
      <c r="B66" s="619" t="s">
        <v>886</v>
      </c>
      <c r="C66" s="1424">
        <v>144316.99277096716</v>
      </c>
    </row>
    <row r="67" spans="1:4" s="619" customFormat="1" x14ac:dyDescent="0.2">
      <c r="A67" s="1424" t="s">
        <v>887</v>
      </c>
      <c r="B67" s="618" t="s">
        <v>888</v>
      </c>
      <c r="C67" s="1424">
        <v>27964.360606857714</v>
      </c>
    </row>
    <row r="68" spans="1:4" s="619" customFormat="1" x14ac:dyDescent="0.2">
      <c r="A68" s="1424" t="s">
        <v>889</v>
      </c>
      <c r="B68" s="618" t="s">
        <v>890</v>
      </c>
      <c r="C68" s="1424">
        <v>109951.64139373983</v>
      </c>
    </row>
    <row r="69" spans="1:4" s="619" customFormat="1" x14ac:dyDescent="0.2">
      <c r="A69" s="1424" t="s">
        <v>891</v>
      </c>
      <c r="B69" s="618" t="s">
        <v>892</v>
      </c>
      <c r="C69" s="1424">
        <v>3803.0106771904943</v>
      </c>
    </row>
    <row r="70" spans="1:4" s="619" customFormat="1" x14ac:dyDescent="0.2">
      <c r="A70" s="1424" t="s">
        <v>893</v>
      </c>
      <c r="B70" s="618" t="s">
        <v>894</v>
      </c>
      <c r="C70" s="1424">
        <v>17293.723794741625</v>
      </c>
    </row>
    <row r="71" spans="1:4" s="619" customFormat="1" x14ac:dyDescent="0.2">
      <c r="A71" s="1424"/>
      <c r="B71" s="618"/>
      <c r="C71" s="1424"/>
    </row>
    <row r="72" spans="1:4" s="619" customFormat="1" ht="14.25" customHeight="1" x14ac:dyDescent="0.2">
      <c r="A72" s="3200" t="s">
        <v>895</v>
      </c>
      <c r="B72" s="3201"/>
      <c r="C72" s="2418"/>
    </row>
    <row r="73" spans="1:4" s="619" customFormat="1" ht="63.6" customHeight="1" x14ac:dyDescent="0.2">
      <c r="A73" s="1424">
        <v>1</v>
      </c>
      <c r="B73" s="618" t="s">
        <v>2116</v>
      </c>
      <c r="C73" s="3198"/>
      <c r="D73" s="3199"/>
    </row>
    <row r="74" spans="1:4" s="619" customFormat="1" ht="94.15" customHeight="1" x14ac:dyDescent="0.2">
      <c r="A74" s="1424">
        <v>2</v>
      </c>
      <c r="B74" s="618" t="s">
        <v>2115</v>
      </c>
      <c r="C74" s="3198"/>
      <c r="D74" s="3199"/>
    </row>
    <row r="111" spans="6:6" ht="15" x14ac:dyDescent="0.25">
      <c r="F111" s="923"/>
    </row>
  </sheetData>
  <mergeCells count="15">
    <mergeCell ref="C73:D73"/>
    <mergeCell ref="C74:D74"/>
    <mergeCell ref="A72:B72"/>
    <mergeCell ref="A39:B39"/>
    <mergeCell ref="A45:B45"/>
    <mergeCell ref="A48:B48"/>
    <mergeCell ref="A51:B51"/>
    <mergeCell ref="A53:B53"/>
    <mergeCell ref="A57:B57"/>
    <mergeCell ref="A31:B31"/>
    <mergeCell ref="A1:B1"/>
    <mergeCell ref="A2:B2"/>
    <mergeCell ref="A15:B15"/>
    <mergeCell ref="A17:B17"/>
    <mergeCell ref="A21:B21"/>
  </mergeCells>
  <pageMargins left="0.58083333333333331" right="0.23622047244094491" top="0.74803149606299213" bottom="0.74803149606299213" header="0.31496062992125984" footer="0.31496062992125984"/>
  <pageSetup paperSize="9" scale="82" orientation="portrait" r:id="rId1"/>
  <headerFooter>
    <oddFooter>&amp;C&amp;1#&amp;"Calibri"&amp;10&amp;K000000Confidential</oddFooter>
  </headerFooter>
  <rowBreaks count="1" manualBreakCount="1">
    <brk id="56" max="16383" man="1"/>
  </rowBreaks>
  <customProperties>
    <customPr name="_pios_id" r:id="rId2"/>
  </customProperties>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484A6-3510-438B-B073-218818A8DE58}">
  <sheetPr>
    <tabColor theme="2"/>
  </sheetPr>
  <dimension ref="A1:Q111"/>
  <sheetViews>
    <sheetView showGridLines="0" showWhiteSpace="0" view="pageLayout" zoomScaleNormal="100" zoomScaleSheetLayoutView="100" workbookViewId="0">
      <selection sqref="A1:E2"/>
    </sheetView>
  </sheetViews>
  <sheetFormatPr defaultColWidth="0" defaultRowHeight="12" x14ac:dyDescent="0.2"/>
  <cols>
    <col min="1" max="1" width="39.5" style="606" customWidth="1"/>
    <col min="2" max="2" width="13.5" style="74" customWidth="1"/>
    <col min="3" max="3" width="13.5" style="233" customWidth="1"/>
    <col min="4" max="5" width="13.5" style="74" customWidth="1"/>
    <col min="6" max="6" width="9" style="74" hidden="1" customWidth="1"/>
    <col min="7" max="7" width="0" style="74" hidden="1" customWidth="1"/>
    <col min="8" max="8" width="11" style="74" hidden="1" customWidth="1"/>
    <col min="9" max="12" width="0" style="74" hidden="1" customWidth="1"/>
    <col min="13" max="13" width="7.875" style="74" hidden="1" customWidth="1"/>
    <col min="14" max="17" width="0" style="74" hidden="1" customWidth="1"/>
    <col min="18" max="16384" width="8" style="74" hidden="1"/>
  </cols>
  <sheetData>
    <row r="1" spans="1:17" x14ac:dyDescent="0.2">
      <c r="A1" s="2985" t="s">
        <v>2147</v>
      </c>
      <c r="B1" s="2985"/>
      <c r="C1" s="2985"/>
      <c r="D1" s="2985"/>
      <c r="E1" s="2985"/>
    </row>
    <row r="2" spans="1:17" x14ac:dyDescent="0.2">
      <c r="A2" s="2990"/>
      <c r="B2" s="2990"/>
      <c r="C2" s="2990"/>
      <c r="D2" s="2990"/>
      <c r="E2" s="2990"/>
      <c r="F2" s="604"/>
      <c r="G2" s="604"/>
      <c r="H2" s="604"/>
    </row>
    <row r="3" spans="1:17" ht="15" x14ac:dyDescent="0.25">
      <c r="A3" s="1376"/>
      <c r="B3" s="3204">
        <v>2019</v>
      </c>
      <c r="C3" s="3205"/>
      <c r="D3" s="3206">
        <v>2018</v>
      </c>
      <c r="E3" s="3207"/>
      <c r="F3" s="604"/>
      <c r="G3" s="1369"/>
      <c r="H3" s="3204">
        <v>2018</v>
      </c>
      <c r="I3" s="3208"/>
      <c r="J3" s="3202">
        <v>2017</v>
      </c>
      <c r="K3" s="3203"/>
      <c r="M3" s="78"/>
      <c r="N3" s="3209">
        <v>2018</v>
      </c>
      <c r="O3" s="3208"/>
      <c r="P3" s="3202">
        <v>2017</v>
      </c>
      <c r="Q3" s="3203"/>
    </row>
    <row r="4" spans="1:17" ht="28.5" customHeight="1" x14ac:dyDescent="0.2">
      <c r="A4" s="605" t="s">
        <v>9</v>
      </c>
      <c r="B4" s="2121" t="s">
        <v>368</v>
      </c>
      <c r="C4" s="2194" t="s">
        <v>2</v>
      </c>
      <c r="D4" s="2134" t="s">
        <v>368</v>
      </c>
      <c r="E4" s="2134" t="s">
        <v>2</v>
      </c>
      <c r="F4" s="604"/>
      <c r="G4" s="2186" t="s">
        <v>1685</v>
      </c>
      <c r="H4" s="2121" t="s">
        <v>368</v>
      </c>
      <c r="I4" s="143" t="s">
        <v>2</v>
      </c>
      <c r="J4" s="79" t="s">
        <v>368</v>
      </c>
      <c r="K4" s="79" t="s">
        <v>2</v>
      </c>
      <c r="L4" s="199"/>
      <c r="M4" s="89" t="s">
        <v>1686</v>
      </c>
      <c r="N4" s="143" t="s">
        <v>368</v>
      </c>
      <c r="O4" s="143" t="s">
        <v>2</v>
      </c>
      <c r="P4" s="79" t="s">
        <v>368</v>
      </c>
      <c r="Q4" s="79" t="s">
        <v>2</v>
      </c>
    </row>
    <row r="5" spans="1:17" ht="15.75" customHeight="1" x14ac:dyDescent="0.2">
      <c r="A5" s="1385" t="s">
        <v>450</v>
      </c>
      <c r="B5" s="738">
        <f>'[11]TABLES TO PILLAR III'!$G86</f>
        <v>10527.537351159999</v>
      </c>
      <c r="C5" s="201">
        <f>'[11]TABLES TO PILLAR III'!$H86</f>
        <v>23.995705238510403</v>
      </c>
      <c r="D5" s="87">
        <v>9851.1130603700003</v>
      </c>
      <c r="E5" s="201">
        <v>22.514916079925097</v>
      </c>
      <c r="G5" s="80" t="s">
        <v>450</v>
      </c>
      <c r="H5" s="91">
        <v>0</v>
      </c>
      <c r="I5" s="201">
        <v>0</v>
      </c>
      <c r="J5" s="87"/>
      <c r="K5" s="201"/>
      <c r="L5" s="199"/>
      <c r="M5" s="80" t="s">
        <v>450</v>
      </c>
      <c r="N5" s="91">
        <v>9851.1130603700003</v>
      </c>
      <c r="O5" s="201">
        <v>22.822947044108215</v>
      </c>
      <c r="P5" s="87">
        <v>9489.7245199999998</v>
      </c>
      <c r="Q5" s="201">
        <v>22.619313156540212</v>
      </c>
    </row>
    <row r="6" spans="1:17" ht="15.75" customHeight="1" x14ac:dyDescent="0.2">
      <c r="A6" s="617" t="s">
        <v>451</v>
      </c>
      <c r="B6" s="91">
        <f>'[11]TABLES TO PILLAR III'!$G87</f>
        <v>8073.4167122700001</v>
      </c>
      <c r="C6" s="201">
        <f>'[11]TABLES TO PILLAR III'!$H87</f>
        <v>18.401960613699313</v>
      </c>
      <c r="D6" s="87">
        <v>7962.612880390001</v>
      </c>
      <c r="E6" s="201">
        <v>18.198711118251847</v>
      </c>
      <c r="G6" s="106" t="s">
        <v>451</v>
      </c>
      <c r="H6" s="91">
        <v>0</v>
      </c>
      <c r="I6" s="201">
        <v>0</v>
      </c>
      <c r="J6" s="87"/>
      <c r="K6" s="201"/>
      <c r="L6" s="199"/>
      <c r="M6" s="106" t="s">
        <v>451</v>
      </c>
      <c r="N6" s="91">
        <v>7962.612880390001</v>
      </c>
      <c r="O6" s="201">
        <v>18.447691239374461</v>
      </c>
      <c r="P6" s="87">
        <v>7690.12417</v>
      </c>
      <c r="Q6" s="201">
        <v>18.329860518849802</v>
      </c>
    </row>
    <row r="7" spans="1:17" ht="15.75" customHeight="1" x14ac:dyDescent="0.2">
      <c r="A7" s="617" t="s">
        <v>452</v>
      </c>
      <c r="B7" s="91">
        <f>'[11]TABLES TO PILLAR III'!$G88</f>
        <v>9053.3480385899984</v>
      </c>
      <c r="C7" s="201">
        <f>'[11]TABLES TO PILLAR III'!$H88</f>
        <v>20.635545019625575</v>
      </c>
      <c r="D7" s="74">
        <v>9069.8918216600014</v>
      </c>
      <c r="E7" s="201">
        <v>20.729419301883841</v>
      </c>
      <c r="G7" s="106" t="s">
        <v>452</v>
      </c>
      <c r="H7" s="91">
        <v>0</v>
      </c>
      <c r="I7" s="201">
        <v>0</v>
      </c>
      <c r="K7" s="201"/>
      <c r="L7" s="199"/>
      <c r="M7" s="106" t="s">
        <v>452</v>
      </c>
      <c r="N7" s="91">
        <v>9069.8918216600014</v>
      </c>
      <c r="O7" s="201">
        <v>21.013022535928705</v>
      </c>
      <c r="P7" s="74">
        <v>8750.1936000000005</v>
      </c>
      <c r="Q7" s="201">
        <v>20.856597976223867</v>
      </c>
    </row>
    <row r="8" spans="1:17" ht="15.75" customHeight="1" x14ac:dyDescent="0.2">
      <c r="A8" s="617" t="s">
        <v>453</v>
      </c>
      <c r="B8" s="91">
        <f>'[11]TABLES TO PILLAR III'!$G89</f>
        <v>15508.818834740001</v>
      </c>
      <c r="C8" s="201">
        <f>'[11]TABLES TO PILLAR III'!$H89</f>
        <v>35.349677036754841</v>
      </c>
      <c r="D8" s="87">
        <v>15409.822862839997</v>
      </c>
      <c r="E8" s="201">
        <v>35.219458596927566</v>
      </c>
      <c r="G8" s="106" t="s">
        <v>453</v>
      </c>
      <c r="H8" s="91">
        <v>0</v>
      </c>
      <c r="I8" s="201">
        <v>0</v>
      </c>
      <c r="J8" s="87"/>
      <c r="K8" s="201"/>
      <c r="L8" s="199"/>
      <c r="M8" s="106" t="s">
        <v>453</v>
      </c>
      <c r="N8" s="91">
        <v>15409.822862839997</v>
      </c>
      <c r="O8" s="201">
        <v>35.701302888556619</v>
      </c>
      <c r="P8" s="87">
        <v>15850.436169999999</v>
      </c>
      <c r="Q8" s="201">
        <v>37.780441217379177</v>
      </c>
    </row>
    <row r="9" spans="1:17" ht="15.75" customHeight="1" x14ac:dyDescent="0.2">
      <c r="A9" s="617" t="s">
        <v>279</v>
      </c>
      <c r="B9" s="91">
        <f>'[11]TABLES TO PILLAR III'!$G90</f>
        <v>2.72398205</v>
      </c>
      <c r="C9" s="201">
        <f>'[11]TABLES TO PILLAR III'!$H90</f>
        <v>6.2088471564141308E-3</v>
      </c>
      <c r="D9" s="87">
        <v>17.717281370000002</v>
      </c>
      <c r="E9" s="201">
        <v>4.0493201201264852E-2</v>
      </c>
      <c r="G9" s="106" t="s">
        <v>279</v>
      </c>
      <c r="H9" s="91">
        <v>0</v>
      </c>
      <c r="I9" s="201">
        <v>0</v>
      </c>
      <c r="J9" s="619"/>
      <c r="K9" s="201"/>
      <c r="L9" s="199"/>
      <c r="M9" s="106" t="s">
        <v>279</v>
      </c>
      <c r="N9" s="91">
        <v>17.717281370000002</v>
      </c>
      <c r="O9" s="201">
        <v>4.1047196595456352E-2</v>
      </c>
      <c r="P9" s="87">
        <v>143.77732</v>
      </c>
      <c r="Q9" s="201">
        <v>0.34270164734856734</v>
      </c>
    </row>
    <row r="10" spans="1:17" ht="15.75" customHeight="1" x14ac:dyDescent="0.2">
      <c r="A10" s="617" t="s">
        <v>5</v>
      </c>
      <c r="B10" s="91">
        <f>'[11]TABLES TO PILLAR III'!$G91</f>
        <v>706.74497392000001</v>
      </c>
      <c r="C10" s="201">
        <f>'[11]TABLES TO PILLAR III'!$H91</f>
        <v>1.6109032442534528</v>
      </c>
      <c r="D10" s="87">
        <v>1442.5608520800001</v>
      </c>
      <c r="E10" s="201">
        <v>3.2970017018103892</v>
      </c>
      <c r="G10" s="106" t="s">
        <v>5</v>
      </c>
      <c r="H10" s="91">
        <v>590.52409620000003</v>
      </c>
      <c r="I10" s="201">
        <v>100</v>
      </c>
      <c r="J10" s="87"/>
      <c r="K10" s="201"/>
      <c r="L10" s="199"/>
      <c r="M10" s="106" t="s">
        <v>5</v>
      </c>
      <c r="N10" s="91">
        <v>852.03675587999999</v>
      </c>
      <c r="O10" s="201">
        <v>1.9739890954365542</v>
      </c>
      <c r="P10" s="87">
        <v>29.823259999999998</v>
      </c>
      <c r="Q10" s="201">
        <v>7.1085483658372778E-2</v>
      </c>
    </row>
    <row r="11" spans="1:17" ht="15.75" customHeight="1" x14ac:dyDescent="0.2">
      <c r="A11" s="1419" t="s">
        <v>7</v>
      </c>
      <c r="B11" s="184">
        <f>SUM(B5:B10)</f>
        <v>43872.58989273</v>
      </c>
      <c r="C11" s="228">
        <f>'[11]TABLES TO PILLAR III'!$H$92</f>
        <v>100</v>
      </c>
      <c r="D11" s="203">
        <v>43753.718758709998</v>
      </c>
      <c r="E11" s="227">
        <v>100</v>
      </c>
      <c r="G11" s="141" t="s">
        <v>7</v>
      </c>
      <c r="H11" s="184">
        <v>590.52409620000003</v>
      </c>
      <c r="I11" s="228">
        <v>100</v>
      </c>
      <c r="J11" s="184"/>
      <c r="K11" s="228"/>
      <c r="L11" s="199"/>
      <c r="M11" s="141" t="s">
        <v>7</v>
      </c>
      <c r="N11" s="184">
        <v>43163.194662509995</v>
      </c>
      <c r="O11" s="228">
        <v>100</v>
      </c>
      <c r="P11" s="184">
        <v>41954.079039999997</v>
      </c>
      <c r="Q11" s="228">
        <v>100</v>
      </c>
    </row>
    <row r="12" spans="1:17" x14ac:dyDescent="0.2">
      <c r="C12" s="231"/>
      <c r="E12" s="231"/>
    </row>
    <row r="13" spans="1:17" x14ac:dyDescent="0.2">
      <c r="A13" s="604"/>
      <c r="C13" s="231"/>
      <c r="E13" s="231"/>
      <c r="H13" s="74">
        <v>1000</v>
      </c>
      <c r="N13" s="235" t="s">
        <v>1687</v>
      </c>
    </row>
    <row r="14" spans="1:17" x14ac:dyDescent="0.2">
      <c r="A14" s="1421"/>
      <c r="C14" s="236"/>
      <c r="E14" s="233"/>
      <c r="H14" s="210">
        <v>0.56310000000000004</v>
      </c>
      <c r="M14" s="207"/>
      <c r="N14" s="234" t="s">
        <v>1688</v>
      </c>
    </row>
    <row r="15" spans="1:17" x14ac:dyDescent="0.2">
      <c r="H15" s="207">
        <v>0</v>
      </c>
    </row>
    <row r="18" spans="3:3" x14ac:dyDescent="0.2">
      <c r="C18" s="237"/>
    </row>
    <row r="19" spans="3:3" x14ac:dyDescent="0.2">
      <c r="C19" s="237"/>
    </row>
    <row r="20" spans="3:3" x14ac:dyDescent="0.2">
      <c r="C20" s="237"/>
    </row>
    <row r="21" spans="3:3" x14ac:dyDescent="0.2">
      <c r="C21" s="237"/>
    </row>
    <row r="22" spans="3:3" x14ac:dyDescent="0.2">
      <c r="C22" s="237"/>
    </row>
    <row r="23" spans="3:3" x14ac:dyDescent="0.2">
      <c r="C23" s="237"/>
    </row>
    <row r="24" spans="3:3" x14ac:dyDescent="0.2">
      <c r="C24" s="237"/>
    </row>
    <row r="25" spans="3:3" x14ac:dyDescent="0.2">
      <c r="C25" s="237"/>
    </row>
    <row r="26" spans="3:3" x14ac:dyDescent="0.2">
      <c r="C26" s="237"/>
    </row>
    <row r="27" spans="3:3" x14ac:dyDescent="0.2">
      <c r="C27" s="237"/>
    </row>
    <row r="28" spans="3:3" x14ac:dyDescent="0.2">
      <c r="C28" s="238"/>
    </row>
    <row r="29" spans="3:3" x14ac:dyDescent="0.2">
      <c r="C29" s="238"/>
    </row>
    <row r="30" spans="3:3" x14ac:dyDescent="0.2">
      <c r="C30" s="238"/>
    </row>
    <row r="111" spans="7:7" ht="15" x14ac:dyDescent="0.25">
      <c r="G111" s="186"/>
    </row>
  </sheetData>
  <mergeCells count="7">
    <mergeCell ref="P3:Q3"/>
    <mergeCell ref="A1:E2"/>
    <mergeCell ref="B3:C3"/>
    <mergeCell ref="D3:E3"/>
    <mergeCell ref="H3:I3"/>
    <mergeCell ref="J3:K3"/>
    <mergeCell ref="N3:O3"/>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67547-DC5B-4EC3-8304-55D2B5CAEF2F}">
  <sheetPr>
    <tabColor theme="2"/>
  </sheetPr>
  <dimension ref="A1:Q111"/>
  <sheetViews>
    <sheetView showGridLines="0" showWhiteSpace="0" view="pageLayout" zoomScaleNormal="100" zoomScaleSheetLayoutView="100" workbookViewId="0">
      <selection sqref="A1:E1"/>
    </sheetView>
  </sheetViews>
  <sheetFormatPr defaultColWidth="0" defaultRowHeight="12" x14ac:dyDescent="0.2"/>
  <cols>
    <col min="1" max="1" width="27.875" style="606" customWidth="1"/>
    <col min="2" max="4" width="16.625" style="74" customWidth="1"/>
    <col min="5" max="5" width="16.625" style="233" customWidth="1"/>
    <col min="6" max="6" width="9" style="74" hidden="1" customWidth="1"/>
    <col min="7" max="7" width="26.5" style="74" hidden="1" customWidth="1"/>
    <col min="8" max="12" width="0" style="74" hidden="1" customWidth="1"/>
    <col min="13" max="13" width="26.5" style="74" hidden="1" customWidth="1"/>
    <col min="14" max="17" width="0" style="74" hidden="1" customWidth="1"/>
    <col min="18" max="16384" width="8" style="74" hidden="1"/>
  </cols>
  <sheetData>
    <row r="1" spans="1:17" x14ac:dyDescent="0.2">
      <c r="A1" s="2985" t="s">
        <v>2148</v>
      </c>
      <c r="B1" s="2985"/>
      <c r="C1" s="2985"/>
      <c r="D1" s="2985"/>
      <c r="E1" s="2985"/>
    </row>
    <row r="2" spans="1:17" ht="24" customHeight="1" x14ac:dyDescent="0.25">
      <c r="A2" s="1369"/>
      <c r="B2" s="3204">
        <v>2019</v>
      </c>
      <c r="C2" s="3205"/>
      <c r="D2" s="3206">
        <v>2018</v>
      </c>
      <c r="E2" s="3207"/>
      <c r="F2" s="604"/>
      <c r="G2" s="2189"/>
      <c r="H2" s="3204">
        <v>2018</v>
      </c>
      <c r="I2" s="3208"/>
      <c r="J2" s="3202">
        <v>2017</v>
      </c>
      <c r="K2" s="3203"/>
      <c r="M2" s="93"/>
      <c r="N2" s="3209">
        <v>2018</v>
      </c>
      <c r="O2" s="3208"/>
      <c r="P2" s="3202">
        <v>2017</v>
      </c>
      <c r="Q2" s="3203"/>
    </row>
    <row r="3" spans="1:17" ht="28.5" customHeight="1" x14ac:dyDescent="0.2">
      <c r="A3" s="605" t="s">
        <v>9</v>
      </c>
      <c r="B3" s="2121" t="s">
        <v>368</v>
      </c>
      <c r="C3" s="2121" t="s">
        <v>2</v>
      </c>
      <c r="D3" s="2134" t="s">
        <v>368</v>
      </c>
      <c r="E3" s="2190" t="s">
        <v>2</v>
      </c>
      <c r="F3" s="604"/>
      <c r="G3" s="2191" t="s">
        <v>1685</v>
      </c>
      <c r="H3" s="2121" t="s">
        <v>368</v>
      </c>
      <c r="I3" s="143" t="s">
        <v>2</v>
      </c>
      <c r="J3" s="79" t="s">
        <v>368</v>
      </c>
      <c r="K3" s="79" t="s">
        <v>2</v>
      </c>
      <c r="L3" s="199"/>
      <c r="M3" s="95" t="s">
        <v>1686</v>
      </c>
      <c r="N3" s="143" t="s">
        <v>368</v>
      </c>
      <c r="O3" s="143" t="s">
        <v>2</v>
      </c>
      <c r="P3" s="79" t="s">
        <v>368</v>
      </c>
      <c r="Q3" s="79" t="s">
        <v>2</v>
      </c>
    </row>
    <row r="4" spans="1:17" x14ac:dyDescent="0.2">
      <c r="A4" s="1385" t="s">
        <v>1689</v>
      </c>
      <c r="B4" s="738">
        <f>'[11]TABLES TO PILLAR III'!$G98</f>
        <v>997.90634462842934</v>
      </c>
      <c r="C4" s="2192">
        <f>'[11]TABLES TO PILLAR III'!$H98</f>
        <v>12.916868444871513</v>
      </c>
      <c r="D4" s="738">
        <v>1060.2195401957129</v>
      </c>
      <c r="E4" s="2193">
        <v>13.880045579079006</v>
      </c>
      <c r="F4" s="604"/>
      <c r="G4" s="1509" t="s">
        <v>1689</v>
      </c>
      <c r="H4" s="2192">
        <v>0</v>
      </c>
      <c r="I4" s="97">
        <v>0</v>
      </c>
      <c r="J4" s="91"/>
      <c r="K4" s="91">
        <v>12.898613882125309</v>
      </c>
      <c r="L4" s="199"/>
      <c r="M4" s="98" t="s">
        <v>1689</v>
      </c>
      <c r="N4" s="91">
        <v>1060.2195401957129</v>
      </c>
      <c r="O4" s="97">
        <v>13.884795995560721</v>
      </c>
      <c r="P4" s="91">
        <v>1190.2787265792181</v>
      </c>
      <c r="Q4" s="91">
        <v>14.2089897349647</v>
      </c>
    </row>
    <row r="5" spans="1:17" x14ac:dyDescent="0.2">
      <c r="A5" s="617" t="s">
        <v>1690</v>
      </c>
      <c r="B5" s="738">
        <f>'[11]TABLES TO PILLAR III'!$G99</f>
        <v>496.64464196456873</v>
      </c>
      <c r="C5" s="96">
        <f>'[11]TABLES TO PILLAR III'!$H99</f>
        <v>6.4285526779522675</v>
      </c>
      <c r="D5" s="91">
        <v>439.10037434053572</v>
      </c>
      <c r="E5" s="97">
        <v>5.7485577076915808</v>
      </c>
      <c r="G5" s="91" t="s">
        <v>1690</v>
      </c>
      <c r="H5" s="96">
        <v>0</v>
      </c>
      <c r="I5" s="97">
        <v>0</v>
      </c>
      <c r="J5" s="91"/>
      <c r="K5" s="91">
        <v>7.2180783951735803</v>
      </c>
      <c r="L5" s="199"/>
      <c r="M5" s="91" t="s">
        <v>1690</v>
      </c>
      <c r="N5" s="91">
        <v>439.10037434053572</v>
      </c>
      <c r="O5" s="97">
        <v>5.750525139507646</v>
      </c>
      <c r="P5" s="91">
        <v>585.82345126444466</v>
      </c>
      <c r="Q5" s="91">
        <v>6.9932858746796018</v>
      </c>
    </row>
    <row r="6" spans="1:17" x14ac:dyDescent="0.2">
      <c r="A6" s="617" t="s">
        <v>1691</v>
      </c>
      <c r="B6" s="91">
        <f>'[11]TABLES TO PILLAR III'!$G100</f>
        <v>1209.3793014972625</v>
      </c>
      <c r="C6" s="96">
        <f>'[11]TABLES TO PILLAR III'!$H100</f>
        <v>15.654167769829513</v>
      </c>
      <c r="D6" s="74">
        <v>1041.4452196051766</v>
      </c>
      <c r="E6" s="97">
        <v>13.634258347629959</v>
      </c>
      <c r="G6" s="91" t="s">
        <v>1691</v>
      </c>
      <c r="H6" s="225">
        <v>0</v>
      </c>
      <c r="I6" s="97">
        <v>0</v>
      </c>
      <c r="K6" s="91">
        <v>13.751084027826726</v>
      </c>
      <c r="L6" s="199"/>
      <c r="M6" s="91" t="s">
        <v>1691</v>
      </c>
      <c r="N6" s="74">
        <v>1041.4452196051766</v>
      </c>
      <c r="O6" s="97">
        <v>13.638924643947325</v>
      </c>
      <c r="P6" s="74">
        <v>1297.9435837702551</v>
      </c>
      <c r="Q6" s="91">
        <v>15.494242353937748</v>
      </c>
    </row>
    <row r="7" spans="1:17" x14ac:dyDescent="0.2">
      <c r="A7" s="617" t="s">
        <v>1692</v>
      </c>
      <c r="B7" s="91">
        <f>'[11]TABLES TO PILLAR III'!$G101</f>
        <v>395.41000354286109</v>
      </c>
      <c r="C7" s="96">
        <f>'[11]TABLES TO PILLAR III'!$H101</f>
        <v>5.1181746914847794</v>
      </c>
      <c r="D7" s="91">
        <v>419.08964115531728</v>
      </c>
      <c r="E7" s="97">
        <v>5.4865837691332056</v>
      </c>
      <c r="G7" s="91" t="s">
        <v>1692</v>
      </c>
      <c r="H7" s="96">
        <v>0</v>
      </c>
      <c r="I7" s="97">
        <v>0</v>
      </c>
      <c r="J7" s="91"/>
      <c r="K7" s="91">
        <v>5.7662412041909565</v>
      </c>
      <c r="L7" s="199"/>
      <c r="M7" s="91" t="s">
        <v>1692</v>
      </c>
      <c r="N7" s="91">
        <v>419.08964115531728</v>
      </c>
      <c r="O7" s="97">
        <v>5.4884615409183715</v>
      </c>
      <c r="P7" s="91">
        <v>470.53460450914309</v>
      </c>
      <c r="Q7" s="91">
        <v>5.6170216404948112</v>
      </c>
    </row>
    <row r="8" spans="1:17" x14ac:dyDescent="0.2">
      <c r="A8" s="617" t="s">
        <v>1693</v>
      </c>
      <c r="B8" s="91">
        <f>'[11]TABLES TO PILLAR III'!$G102</f>
        <v>1430.6136853904259</v>
      </c>
      <c r="C8" s="96">
        <f>'[11]TABLES TO PILLAR III'!$H102</f>
        <v>18.517818700212406</v>
      </c>
      <c r="D8" s="91">
        <v>1333.5161693225402</v>
      </c>
      <c r="E8" s="97">
        <v>17.457955177112609</v>
      </c>
      <c r="G8" s="91" t="s">
        <v>1693</v>
      </c>
      <c r="H8" s="96">
        <v>0</v>
      </c>
      <c r="I8" s="97">
        <v>0</v>
      </c>
      <c r="J8" s="91"/>
      <c r="K8" s="91">
        <v>17.448865170020149</v>
      </c>
      <c r="L8" s="199"/>
      <c r="M8" s="91" t="s">
        <v>1693</v>
      </c>
      <c r="N8" s="91">
        <v>1333.5161693225402</v>
      </c>
      <c r="O8" s="97">
        <v>17.463930125648471</v>
      </c>
      <c r="P8" s="91">
        <v>1421.8013692026313</v>
      </c>
      <c r="Q8" s="91">
        <v>16.972798563088787</v>
      </c>
    </row>
    <row r="9" spans="1:17" x14ac:dyDescent="0.2">
      <c r="A9" s="617" t="s">
        <v>1694</v>
      </c>
      <c r="B9" s="91">
        <f>'[11]TABLES TO PILLAR III'!$G103</f>
        <v>1318.7575695473909</v>
      </c>
      <c r="C9" s="96">
        <f>'[11]TABLES TO PILLAR III'!$H103</f>
        <v>17.069956642940113</v>
      </c>
      <c r="D9" s="91">
        <v>1389.3183987261273</v>
      </c>
      <c r="E9" s="97">
        <v>18.188499614534535</v>
      </c>
      <c r="G9" s="91" t="s">
        <v>1694</v>
      </c>
      <c r="H9" s="96">
        <v>1.0698900000000001E-2</v>
      </c>
      <c r="I9" s="97">
        <v>0.40939452704158591</v>
      </c>
      <c r="J9" s="619"/>
      <c r="K9" s="91">
        <v>18.342931322504562</v>
      </c>
      <c r="L9" s="199"/>
      <c r="M9" s="91" t="s">
        <v>1694</v>
      </c>
      <c r="N9" s="91">
        <v>1389.3076998261272</v>
      </c>
      <c r="O9" s="97">
        <v>18.194584475953512</v>
      </c>
      <c r="P9" s="91">
        <v>1386.4283025692732</v>
      </c>
      <c r="Q9" s="91">
        <v>16.550531467605957</v>
      </c>
    </row>
    <row r="10" spans="1:17" x14ac:dyDescent="0.2">
      <c r="A10" s="617" t="s">
        <v>1695</v>
      </c>
      <c r="B10" s="91">
        <f>'[11]TABLES TO PILLAR III'!$G104</f>
        <v>1876.8943066390636</v>
      </c>
      <c r="C10" s="96">
        <f>'[11]TABLES TO PILLAR III'!$H104</f>
        <v>24.29446107270941</v>
      </c>
      <c r="D10" s="91">
        <v>1955.7548833345902</v>
      </c>
      <c r="E10" s="97">
        <v>25.604099804819107</v>
      </c>
      <c r="G10" s="91" t="s">
        <v>1695</v>
      </c>
      <c r="H10" s="96">
        <v>2.6026482</v>
      </c>
      <c r="I10" s="97">
        <v>99.590605472958416</v>
      </c>
      <c r="J10" s="91"/>
      <c r="K10" s="91">
        <v>24.574185998158711</v>
      </c>
      <c r="L10" s="199"/>
      <c r="M10" s="91" t="s">
        <v>1695</v>
      </c>
      <c r="N10" s="91">
        <v>1953.1522351345902</v>
      </c>
      <c r="O10" s="97">
        <v>25.578778078463948</v>
      </c>
      <c r="P10" s="91">
        <v>2024.1312421050361</v>
      </c>
      <c r="Q10" s="91">
        <v>24.16313036522844</v>
      </c>
    </row>
    <row r="11" spans="1:17" x14ac:dyDescent="0.2">
      <c r="A11" s="1419" t="s">
        <v>7</v>
      </c>
      <c r="B11" s="184">
        <f>SUM(B4:B10)</f>
        <v>7725.6058532100024</v>
      </c>
      <c r="C11" s="226">
        <f>'[11]TABLES TO PILLAR III'!$H105</f>
        <v>100</v>
      </c>
      <c r="D11" s="203">
        <v>7638.4442266799997</v>
      </c>
      <c r="E11" s="227">
        <v>100</v>
      </c>
      <c r="G11" s="184" t="s">
        <v>7</v>
      </c>
      <c r="H11" s="184">
        <v>2.6133470999999999</v>
      </c>
      <c r="I11" s="228">
        <v>100</v>
      </c>
      <c r="J11" s="229"/>
      <c r="K11" s="228">
        <v>1</v>
      </c>
      <c r="L11" s="199"/>
      <c r="M11" s="184" t="s">
        <v>7</v>
      </c>
      <c r="N11" s="184">
        <v>7635.8308795800003</v>
      </c>
      <c r="O11" s="228">
        <v>100</v>
      </c>
      <c r="P11" s="229">
        <v>8376.9412800000009</v>
      </c>
      <c r="Q11" s="228">
        <v>100</v>
      </c>
    </row>
    <row r="12" spans="1:17" x14ac:dyDescent="0.2">
      <c r="C12" s="230"/>
      <c r="E12" s="231"/>
    </row>
    <row r="13" spans="1:17" x14ac:dyDescent="0.2">
      <c r="C13" s="230"/>
      <c r="E13" s="231"/>
      <c r="H13" s="74">
        <v>1000</v>
      </c>
      <c r="N13" s="77" t="s">
        <v>1696</v>
      </c>
    </row>
    <row r="14" spans="1:17" x14ac:dyDescent="0.2">
      <c r="A14" s="1421"/>
      <c r="C14" s="230"/>
      <c r="H14" s="210">
        <v>0.56310000000000004</v>
      </c>
      <c r="M14" s="207"/>
      <c r="N14" s="234" t="s">
        <v>1697</v>
      </c>
    </row>
    <row r="15" spans="1:17" x14ac:dyDescent="0.2">
      <c r="C15" s="209"/>
      <c r="H15" s="207">
        <v>0</v>
      </c>
    </row>
    <row r="16" spans="1:17" x14ac:dyDescent="0.2">
      <c r="C16" s="209"/>
    </row>
    <row r="17" spans="3:3" x14ac:dyDescent="0.2">
      <c r="C17" s="209"/>
    </row>
    <row r="18" spans="3:3" x14ac:dyDescent="0.2">
      <c r="C18" s="209"/>
    </row>
    <row r="19" spans="3:3" x14ac:dyDescent="0.2">
      <c r="C19" s="209"/>
    </row>
    <row r="20" spans="3:3" x14ac:dyDescent="0.2">
      <c r="C20" s="209"/>
    </row>
    <row r="21" spans="3:3" x14ac:dyDescent="0.2">
      <c r="C21" s="209"/>
    </row>
    <row r="111" spans="7:7" ht="15" x14ac:dyDescent="0.25">
      <c r="G111" s="186"/>
    </row>
  </sheetData>
  <mergeCells count="7">
    <mergeCell ref="P2:Q2"/>
    <mergeCell ref="A1:E1"/>
    <mergeCell ref="B2:C2"/>
    <mergeCell ref="D2:E2"/>
    <mergeCell ref="H2:I2"/>
    <mergeCell ref="J2:K2"/>
    <mergeCell ref="N2:O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2.4.3.69599</Revision>
</Application>
</file>

<file path=customXml/itemProps1.xml><?xml version="1.0" encoding="utf-8"?>
<ds:datastoreItem xmlns:ds="http://schemas.openxmlformats.org/officeDocument/2006/customXml" ds:itemID="{EF80E5D8-75CA-4AB8-8124-7DE2E95044B5}">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115</vt:i4>
      </vt:variant>
      <vt:variant>
        <vt:lpstr>Named Ranges</vt:lpstr>
      </vt:variant>
      <vt:variant>
        <vt:i4>12</vt:i4>
      </vt:variant>
    </vt:vector>
  </HeadingPairs>
  <TitlesOfParts>
    <vt:vector size="127" baseType="lpstr">
      <vt:lpstr>Rec Exposure Classes</vt:lpstr>
      <vt:lpstr>SA Exposure SAP</vt:lpstr>
      <vt:lpstr>Changes</vt:lpstr>
      <vt:lpstr>SAP SFT and Derivatives</vt:lpstr>
      <vt:lpstr>Key metric</vt:lpstr>
      <vt:lpstr>Development</vt:lpstr>
      <vt:lpstr>Key metric (2)</vt:lpstr>
      <vt:lpstr>Content</vt:lpstr>
      <vt:lpstr>Capital position-&gt;</vt:lpstr>
      <vt:lpstr>1</vt:lpstr>
      <vt:lpstr>2</vt:lpstr>
      <vt:lpstr>3</vt:lpstr>
      <vt:lpstr>4</vt:lpstr>
      <vt:lpstr>5</vt:lpstr>
      <vt:lpstr>6</vt:lpstr>
      <vt:lpstr>7</vt:lpstr>
      <vt:lpstr>Credit risk-&gt;</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CCR-&gt;</vt:lpstr>
      <vt:lpstr>44</vt:lpstr>
      <vt:lpstr>45</vt:lpstr>
      <vt:lpstr>46</vt:lpstr>
      <vt:lpstr>47</vt:lpstr>
      <vt:lpstr>48</vt:lpstr>
      <vt:lpstr>49</vt:lpstr>
      <vt:lpstr>50</vt:lpstr>
      <vt:lpstr>51</vt:lpstr>
      <vt:lpstr>52</vt:lpstr>
      <vt:lpstr>53</vt:lpstr>
      <vt:lpstr>Securitisation</vt:lpstr>
      <vt:lpstr>54</vt:lpstr>
      <vt:lpstr>MR-&gt;</vt:lpstr>
      <vt:lpstr>55</vt:lpstr>
      <vt:lpstr>56</vt:lpstr>
      <vt:lpstr>57</vt:lpstr>
      <vt:lpstr>58</vt:lpstr>
      <vt:lpstr>59</vt:lpstr>
      <vt:lpstr>60</vt:lpstr>
      <vt:lpstr>61</vt:lpstr>
      <vt:lpstr>62</vt:lpstr>
      <vt:lpstr>63</vt:lpstr>
      <vt:lpstr>64</vt:lpstr>
      <vt:lpstr>Operational risk</vt:lpstr>
      <vt:lpstr>65</vt:lpstr>
      <vt:lpstr>Liquidity</vt:lpstr>
      <vt:lpstr>66</vt:lpstr>
      <vt:lpstr>67</vt:lpstr>
      <vt:lpstr>68</vt:lpstr>
      <vt:lpstr>69</vt:lpstr>
      <vt:lpstr>70</vt:lpstr>
      <vt:lpstr>71</vt:lpstr>
      <vt:lpstr>72</vt:lpstr>
      <vt:lpstr>73</vt:lpstr>
      <vt:lpstr>74</vt:lpstr>
      <vt:lpstr>75</vt:lpstr>
      <vt:lpstr>Other</vt:lpstr>
      <vt:lpstr>76</vt:lpstr>
      <vt:lpstr>77</vt:lpstr>
      <vt:lpstr>78</vt:lpstr>
      <vt:lpstr>79</vt:lpstr>
      <vt:lpstr>80</vt:lpstr>
      <vt:lpstr>81</vt:lpstr>
      <vt:lpstr>82</vt:lpstr>
      <vt:lpstr>83</vt:lpstr>
      <vt:lpstr>84</vt:lpstr>
      <vt:lpstr>85</vt:lpstr>
      <vt:lpstr>86</vt:lpstr>
      <vt:lpstr>87</vt:lpstr>
      <vt:lpstr>88</vt:lpstr>
      <vt:lpstr>89</vt:lpstr>
      <vt:lpstr>NLP</vt:lpstr>
      <vt:lpstr>90</vt:lpstr>
      <vt:lpstr>91</vt:lpstr>
      <vt:lpstr>92</vt:lpstr>
      <vt:lpstr>93</vt:lpstr>
      <vt:lpstr>94</vt:lpstr>
      <vt:lpstr>95</vt:lpstr>
      <vt:lpstr>96</vt:lpstr>
      <vt:lpstr>97</vt:lpstr>
      <vt:lpstr>98</vt:lpstr>
      <vt:lpstr>'26'!Print_Area</vt:lpstr>
      <vt:lpstr>'30'!Print_Area</vt:lpstr>
      <vt:lpstr>'32'!Print_Area</vt:lpstr>
      <vt:lpstr>'40'!Print_Area</vt:lpstr>
      <vt:lpstr>'45'!Print_Area</vt:lpstr>
      <vt:lpstr>'56'!Print_Area</vt:lpstr>
      <vt:lpstr>'86'!Print_Area</vt:lpstr>
      <vt:lpstr>'98'!Print_Area</vt:lpstr>
      <vt:lpstr>SAPCrosstab2</vt:lpstr>
      <vt:lpstr>SAPCrosstab4</vt:lpstr>
      <vt:lpstr>SAPCrosstab5</vt:lpstr>
      <vt:lpstr>SAPCrosstab7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Fogel, Johan</dc:creator>
  <cp:lastModifiedBy>Qiu, Tian</cp:lastModifiedBy>
  <cp:lastPrinted>2020-02-25T22:36:08Z</cp:lastPrinted>
  <dcterms:created xsi:type="dcterms:W3CDTF">2018-07-05T07:43:57Z</dcterms:created>
  <dcterms:modified xsi:type="dcterms:W3CDTF">2020-03-02T09:55:34Z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Pillar III Master Workbook 5000GROUP -Capital and Risk Management Report 2018 GFIR Master Q42018V1.xlsx</vt:lpwstr>
  </property>
  <property fmtid="{D5CDD505-2E9C-101B-9397-08002B2CF9AE}" pid="5" name="MSIP_Label_5ec17ee5-d002-416f-a486-c5f1fad2d957_Enabled">
    <vt:lpwstr>true</vt:lpwstr>
  </property>
  <property fmtid="{D5CDD505-2E9C-101B-9397-08002B2CF9AE}" pid="6" name="MSIP_Label_5ec17ee5-d002-416f-a486-c5f1fad2d957_SetDate">
    <vt:lpwstr>2020-02-25T19:00:39Z</vt:lpwstr>
  </property>
  <property fmtid="{D5CDD505-2E9C-101B-9397-08002B2CF9AE}" pid="7" name="MSIP_Label_5ec17ee5-d002-416f-a486-c5f1fad2d957_Method">
    <vt:lpwstr>Privileged</vt:lpwstr>
  </property>
  <property fmtid="{D5CDD505-2E9C-101B-9397-08002B2CF9AE}" pid="8" name="MSIP_Label_5ec17ee5-d002-416f-a486-c5f1fad2d957_Name">
    <vt:lpwstr>Open</vt:lpwstr>
  </property>
  <property fmtid="{D5CDD505-2E9C-101B-9397-08002B2CF9AE}" pid="9" name="MSIP_Label_5ec17ee5-d002-416f-a486-c5f1fad2d957_SiteId">
    <vt:lpwstr>8beccd60-0be6-4025-8e24-ca9ae679e1f4</vt:lpwstr>
  </property>
  <property fmtid="{D5CDD505-2E9C-101B-9397-08002B2CF9AE}" pid="10" name="MSIP_Label_5ec17ee5-d002-416f-a486-c5f1fad2d957_ActionId">
    <vt:lpwstr>0a1b619d-2f2e-43f9-94e1-000011f26562</vt:lpwstr>
  </property>
  <property fmtid="{D5CDD505-2E9C-101B-9397-08002B2CF9AE}" pid="11" name="MSIP_Label_5ec17ee5-d002-416f-a486-c5f1fad2d957_ContentBits">
    <vt:lpwstr>0</vt:lpwstr>
  </property>
</Properties>
</file>